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" yWindow="15" windowWidth="2190" windowHeight="2415" tabRatio="465"/>
  </bookViews>
  <sheets>
    <sheet name="CommonMap" sheetId="8" r:id="rId1"/>
    <sheet name="CntrMap" sheetId="12" r:id="rId2"/>
    <sheet name="Alphanumérique" sheetId="5" r:id="rId3"/>
    <sheet name="Tarifs" sheetId="14" r:id="rId4"/>
  </sheets>
  <definedNames>
    <definedName name="_xlnm._FilterDatabase" localSheetId="1" hidden="1">CntrMap!$B$11:$M$711</definedName>
    <definedName name="_xlnm.Print_Titles" localSheetId="1">CntrMap!$9:$10</definedName>
    <definedName name="_xlnm.Print_Area" localSheetId="2">Alphanumérique!$B$2:$D$56</definedName>
    <definedName name="_xlnm.Print_Area" localSheetId="1">CntrMap!$B$8:$M$715</definedName>
    <definedName name="_xlnm.Print_Area" localSheetId="0">CommonMap!$B$2:$G$52</definedName>
    <definedName name="_xlnm.Print_Area" localSheetId="3">Tarifs!$B$2:$C$2</definedName>
  </definedNames>
  <calcPr calcId="145621"/>
</workbook>
</file>

<file path=xl/calcChain.xml><?xml version="1.0" encoding="utf-8"?>
<calcChain xmlns="http://schemas.openxmlformats.org/spreadsheetml/2006/main">
  <c r="L7" i="12" l="1"/>
  <c r="K5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168" i="12"/>
  <c r="D169" i="12"/>
  <c r="D170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59" i="12"/>
  <c r="D260" i="12"/>
  <c r="D261" i="12"/>
  <c r="D262" i="12"/>
  <c r="D263" i="12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D292" i="12"/>
  <c r="D293" i="12"/>
  <c r="D294" i="12"/>
  <c r="D295" i="12"/>
  <c r="D296" i="12"/>
  <c r="D297" i="12"/>
  <c r="D298" i="12"/>
  <c r="D299" i="12"/>
  <c r="D300" i="12"/>
  <c r="D301" i="12"/>
  <c r="D302" i="12"/>
  <c r="D303" i="12"/>
  <c r="D304" i="12"/>
  <c r="D305" i="12"/>
  <c r="D306" i="12"/>
  <c r="D307" i="12"/>
  <c r="D308" i="12"/>
  <c r="D309" i="12"/>
  <c r="D310" i="12"/>
  <c r="D311" i="12"/>
  <c r="D312" i="12"/>
  <c r="D313" i="12"/>
  <c r="D314" i="12"/>
  <c r="D315" i="12"/>
  <c r="D316" i="12"/>
  <c r="D317" i="12"/>
  <c r="D318" i="12"/>
  <c r="D319" i="12"/>
  <c r="D320" i="12"/>
  <c r="D321" i="12"/>
  <c r="D322" i="12"/>
  <c r="D323" i="12"/>
  <c r="D324" i="12"/>
  <c r="D325" i="12"/>
  <c r="D326" i="12"/>
  <c r="D327" i="12"/>
  <c r="D328" i="12"/>
  <c r="D329" i="12"/>
  <c r="D330" i="12"/>
  <c r="D331" i="12"/>
  <c r="D332" i="12"/>
  <c r="D333" i="12"/>
  <c r="D334" i="12"/>
  <c r="D335" i="12"/>
  <c r="D336" i="12"/>
  <c r="D337" i="12"/>
  <c r="D338" i="12"/>
  <c r="D339" i="12"/>
  <c r="D340" i="12"/>
  <c r="D341" i="12"/>
  <c r="D342" i="12"/>
  <c r="D343" i="12"/>
  <c r="D344" i="12"/>
  <c r="D345" i="12"/>
  <c r="D346" i="12"/>
  <c r="D347" i="12"/>
  <c r="D348" i="12"/>
  <c r="D349" i="12"/>
  <c r="D350" i="12"/>
  <c r="D351" i="12"/>
  <c r="D352" i="12"/>
  <c r="D353" i="12"/>
  <c r="D354" i="12"/>
  <c r="D355" i="12"/>
  <c r="D356" i="12"/>
  <c r="D357" i="12"/>
  <c r="D358" i="12"/>
  <c r="D359" i="12"/>
  <c r="D360" i="12"/>
  <c r="D361" i="12"/>
  <c r="D362" i="12"/>
  <c r="D363" i="12"/>
  <c r="D364" i="12"/>
  <c r="D365" i="12"/>
  <c r="D366" i="12"/>
  <c r="D367" i="12"/>
  <c r="D368" i="12"/>
  <c r="D369" i="12"/>
  <c r="D370" i="12"/>
  <c r="D371" i="12"/>
  <c r="D372" i="12"/>
  <c r="D373" i="12"/>
  <c r="D374" i="12"/>
  <c r="D375" i="12"/>
  <c r="D376" i="12"/>
  <c r="D377" i="12"/>
  <c r="D378" i="12"/>
  <c r="D379" i="12"/>
  <c r="D380" i="12"/>
  <c r="D381" i="12"/>
  <c r="D382" i="12"/>
  <c r="D383" i="12"/>
  <c r="D384" i="12"/>
  <c r="D385" i="12"/>
  <c r="D386" i="12"/>
  <c r="D387" i="12"/>
  <c r="D388" i="12"/>
  <c r="D389" i="12"/>
  <c r="D390" i="12"/>
  <c r="D391" i="12"/>
  <c r="D392" i="12"/>
  <c r="D393" i="12"/>
  <c r="D394" i="12"/>
  <c r="D395" i="12"/>
  <c r="D396" i="12"/>
  <c r="D397" i="12"/>
  <c r="D398" i="12"/>
  <c r="D399" i="12"/>
  <c r="D400" i="12"/>
  <c r="D401" i="12"/>
  <c r="D402" i="12"/>
  <c r="D403" i="12"/>
  <c r="D404" i="12"/>
  <c r="D405" i="12"/>
  <c r="D406" i="12"/>
  <c r="D407" i="12"/>
  <c r="D408" i="12"/>
  <c r="D409" i="12"/>
  <c r="D410" i="12"/>
  <c r="D411" i="12"/>
  <c r="D412" i="12"/>
  <c r="D413" i="12"/>
  <c r="D414" i="12"/>
  <c r="D415" i="12"/>
  <c r="D416" i="12"/>
  <c r="D417" i="12"/>
  <c r="D418" i="12"/>
  <c r="D419" i="12"/>
  <c r="D420" i="12"/>
  <c r="D421" i="12"/>
  <c r="D422" i="12"/>
  <c r="D423" i="12"/>
  <c r="D424" i="12"/>
  <c r="D425" i="12"/>
  <c r="D426" i="12"/>
  <c r="D427" i="12"/>
  <c r="D428" i="12"/>
  <c r="D429" i="12"/>
  <c r="D430" i="12"/>
  <c r="D431" i="12"/>
  <c r="D432" i="12"/>
  <c r="D433" i="12"/>
  <c r="D434" i="12"/>
  <c r="D435" i="12"/>
  <c r="D436" i="12"/>
  <c r="D437" i="12"/>
  <c r="D438" i="12"/>
  <c r="D439" i="12"/>
  <c r="D440" i="12"/>
  <c r="D441" i="12"/>
  <c r="D442" i="12"/>
  <c r="D443" i="12"/>
  <c r="D444" i="12"/>
  <c r="D445" i="12"/>
  <c r="D446" i="12"/>
  <c r="D447" i="12"/>
  <c r="D448" i="12"/>
  <c r="D449" i="12"/>
  <c r="D450" i="12"/>
  <c r="D451" i="12"/>
  <c r="D452" i="12"/>
  <c r="D453" i="12"/>
  <c r="D454" i="12"/>
  <c r="D455" i="12"/>
  <c r="D456" i="12"/>
  <c r="D457" i="12"/>
  <c r="D458" i="12"/>
  <c r="D459" i="12"/>
  <c r="D460" i="12"/>
  <c r="D461" i="12"/>
  <c r="D462" i="12"/>
  <c r="D463" i="12"/>
  <c r="D464" i="12"/>
  <c r="D465" i="12"/>
  <c r="D466" i="12"/>
  <c r="D467" i="12"/>
  <c r="D468" i="12"/>
  <c r="D469" i="12"/>
  <c r="D470" i="12"/>
  <c r="D471" i="12"/>
  <c r="D472" i="12"/>
  <c r="D473" i="12"/>
  <c r="D474" i="12"/>
  <c r="D475" i="12"/>
  <c r="D476" i="12"/>
  <c r="D477" i="12"/>
  <c r="D478" i="12"/>
  <c r="D479" i="12"/>
  <c r="D480" i="12"/>
  <c r="D481" i="12"/>
  <c r="D482" i="12"/>
  <c r="D483" i="12"/>
  <c r="D484" i="12"/>
  <c r="D485" i="12"/>
  <c r="D486" i="12"/>
  <c r="D487" i="12"/>
  <c r="D488" i="12"/>
  <c r="D489" i="12"/>
  <c r="D490" i="12"/>
  <c r="D491" i="12"/>
  <c r="D492" i="12"/>
  <c r="D493" i="12"/>
  <c r="D494" i="12"/>
  <c r="D495" i="12"/>
  <c r="D496" i="12"/>
  <c r="D497" i="12"/>
  <c r="D498" i="12"/>
  <c r="D499" i="12"/>
  <c r="D500" i="12"/>
  <c r="D501" i="12"/>
  <c r="D502" i="12"/>
  <c r="D503" i="12"/>
  <c r="D504" i="12"/>
  <c r="D505" i="12"/>
  <c r="D506" i="12"/>
  <c r="D507" i="12"/>
  <c r="D508" i="12"/>
  <c r="D509" i="12"/>
  <c r="D510" i="12"/>
  <c r="D511" i="12"/>
  <c r="D512" i="12"/>
  <c r="D513" i="12"/>
  <c r="D514" i="12"/>
  <c r="D515" i="12"/>
  <c r="D516" i="12"/>
  <c r="D517" i="12"/>
  <c r="D518" i="12"/>
  <c r="D519" i="12"/>
  <c r="D520" i="12"/>
  <c r="D521" i="12"/>
  <c r="D522" i="12"/>
  <c r="D523" i="12"/>
  <c r="D524" i="12"/>
  <c r="D525" i="12"/>
  <c r="D526" i="12"/>
  <c r="D527" i="12"/>
  <c r="D528" i="12"/>
  <c r="D529" i="12"/>
  <c r="D530" i="12"/>
  <c r="D531" i="12"/>
  <c r="D532" i="12"/>
  <c r="D533" i="12"/>
  <c r="D534" i="12"/>
  <c r="D535" i="12"/>
  <c r="D536" i="12"/>
  <c r="D537" i="12"/>
  <c r="D538" i="12"/>
  <c r="D539" i="12"/>
  <c r="D540" i="12"/>
  <c r="D541" i="12"/>
  <c r="D542" i="12"/>
  <c r="D543" i="12"/>
  <c r="D544" i="12"/>
  <c r="D545" i="12"/>
  <c r="D546" i="12"/>
  <c r="D547" i="12"/>
  <c r="D548" i="12"/>
  <c r="D549" i="12"/>
  <c r="D550" i="12"/>
  <c r="D551" i="12"/>
  <c r="D552" i="12"/>
  <c r="D553" i="12"/>
  <c r="D554" i="12"/>
  <c r="D555" i="12"/>
  <c r="D556" i="12"/>
  <c r="D557" i="12"/>
  <c r="D558" i="12"/>
  <c r="D559" i="12"/>
  <c r="D560" i="12"/>
  <c r="D561" i="12"/>
  <c r="D562" i="12"/>
  <c r="D563" i="12"/>
  <c r="D564" i="12"/>
  <c r="D565" i="12"/>
  <c r="D566" i="12"/>
  <c r="D567" i="12"/>
  <c r="D568" i="12"/>
  <c r="D569" i="12"/>
  <c r="D570" i="12"/>
  <c r="D571" i="12"/>
  <c r="D572" i="12"/>
  <c r="D573" i="12"/>
  <c r="D574" i="12"/>
  <c r="D575" i="12"/>
  <c r="D576" i="12"/>
  <c r="D577" i="12"/>
  <c r="D578" i="12"/>
  <c r="D579" i="12"/>
  <c r="D580" i="12"/>
  <c r="D581" i="12"/>
  <c r="D582" i="12"/>
  <c r="D583" i="12"/>
  <c r="D584" i="12"/>
  <c r="D585" i="12"/>
  <c r="D586" i="12"/>
  <c r="D587" i="12"/>
  <c r="D588" i="12"/>
  <c r="D589" i="12"/>
  <c r="D590" i="12"/>
  <c r="D591" i="12"/>
  <c r="D592" i="12"/>
  <c r="D593" i="12"/>
  <c r="D594" i="12"/>
  <c r="D595" i="12"/>
  <c r="D596" i="12"/>
  <c r="D597" i="12"/>
  <c r="D598" i="12"/>
  <c r="D599" i="12"/>
  <c r="D600" i="12"/>
  <c r="D601" i="12"/>
  <c r="D602" i="12"/>
  <c r="D603" i="12"/>
  <c r="D604" i="12"/>
  <c r="D605" i="12"/>
  <c r="D606" i="12"/>
  <c r="D607" i="12"/>
  <c r="D608" i="12"/>
  <c r="D609" i="12"/>
  <c r="D610" i="12"/>
  <c r="D611" i="12"/>
  <c r="D612" i="12"/>
  <c r="D613" i="12"/>
  <c r="D614" i="12"/>
  <c r="D615" i="12"/>
  <c r="D616" i="12"/>
  <c r="D617" i="12"/>
  <c r="D618" i="12"/>
  <c r="D619" i="12"/>
  <c r="D620" i="12"/>
  <c r="D621" i="12"/>
  <c r="D622" i="12"/>
  <c r="D623" i="12"/>
  <c r="D624" i="12"/>
  <c r="D625" i="12"/>
  <c r="D626" i="12"/>
  <c r="D627" i="12"/>
  <c r="D628" i="12"/>
  <c r="D629" i="12"/>
  <c r="D630" i="12"/>
  <c r="D631" i="12"/>
  <c r="D632" i="12"/>
  <c r="D633" i="12"/>
  <c r="D634" i="12"/>
  <c r="D635" i="12"/>
  <c r="D636" i="12"/>
  <c r="D637" i="12"/>
  <c r="D638" i="12"/>
  <c r="D639" i="12"/>
  <c r="D640" i="12"/>
  <c r="D641" i="12"/>
  <c r="D642" i="12"/>
  <c r="D643" i="12"/>
  <c r="D644" i="12"/>
  <c r="D645" i="12"/>
  <c r="D646" i="12"/>
  <c r="D647" i="12"/>
  <c r="D648" i="12"/>
  <c r="D649" i="12"/>
  <c r="D650" i="12"/>
  <c r="D651" i="12"/>
  <c r="D652" i="12"/>
  <c r="D653" i="12"/>
  <c r="D654" i="12"/>
  <c r="D655" i="12"/>
  <c r="D656" i="12"/>
  <c r="D657" i="12"/>
  <c r="D658" i="12"/>
  <c r="D659" i="12"/>
  <c r="D660" i="12"/>
  <c r="D661" i="12"/>
  <c r="D662" i="12"/>
  <c r="D663" i="12"/>
  <c r="D664" i="12"/>
  <c r="D665" i="12"/>
  <c r="D666" i="12"/>
  <c r="D667" i="12"/>
  <c r="D668" i="12"/>
  <c r="D669" i="12"/>
  <c r="D670" i="12"/>
  <c r="D671" i="12"/>
  <c r="D672" i="12"/>
  <c r="D673" i="12"/>
  <c r="D674" i="12"/>
  <c r="D675" i="12"/>
  <c r="D676" i="12"/>
  <c r="D677" i="12"/>
  <c r="D678" i="12"/>
  <c r="D679" i="12"/>
  <c r="D680" i="12"/>
  <c r="D681" i="12"/>
  <c r="D682" i="12"/>
  <c r="D683" i="12"/>
  <c r="D684" i="12"/>
  <c r="D685" i="12"/>
  <c r="D686" i="12"/>
  <c r="D687" i="12"/>
  <c r="D688" i="12"/>
  <c r="D689" i="12"/>
  <c r="D690" i="12"/>
  <c r="D691" i="12"/>
  <c r="D692" i="12"/>
  <c r="D693" i="12"/>
  <c r="D694" i="12"/>
  <c r="D695" i="12"/>
  <c r="D696" i="12"/>
  <c r="D697" i="12"/>
  <c r="D698" i="12"/>
  <c r="D699" i="12"/>
  <c r="D700" i="12"/>
  <c r="D701" i="12"/>
  <c r="D702" i="12"/>
  <c r="D703" i="12"/>
  <c r="D704" i="12"/>
  <c r="D705" i="12"/>
  <c r="D706" i="12"/>
  <c r="D707" i="12"/>
  <c r="D708" i="12"/>
  <c r="D709" i="12"/>
  <c r="D710" i="12"/>
  <c r="D711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30" i="12"/>
  <c r="D31" i="12"/>
  <c r="D32" i="12"/>
  <c r="D33" i="12"/>
  <c r="D34" i="12"/>
  <c r="D35" i="12"/>
  <c r="D36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12" i="12"/>
  <c r="H156" i="12" l="1"/>
  <c r="B47" i="8" l="1"/>
  <c r="H12" i="12"/>
  <c r="B49" i="8"/>
  <c r="B51" i="8" s="1"/>
  <c r="B42" i="8"/>
  <c r="B36" i="8"/>
  <c r="F49" i="8" l="1"/>
  <c r="H190" i="12" l="1"/>
  <c r="H191" i="12"/>
  <c r="H192" i="12"/>
  <c r="H193" i="12"/>
  <c r="H194" i="12"/>
  <c r="H215" i="12"/>
  <c r="H346" i="12" l="1"/>
  <c r="H347" i="12"/>
  <c r="H348" i="12"/>
  <c r="H349" i="12"/>
  <c r="H350" i="12"/>
  <c r="H351" i="12"/>
  <c r="H470" i="12" l="1"/>
  <c r="H471" i="12"/>
  <c r="H472" i="12"/>
  <c r="H473" i="12"/>
  <c r="H474" i="12"/>
  <c r="H475" i="12"/>
  <c r="H476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92" i="12"/>
  <c r="H58" i="12"/>
  <c r="H74" i="12"/>
  <c r="H75" i="12"/>
  <c r="H76" i="12"/>
  <c r="H77" i="12"/>
  <c r="H93" i="12"/>
  <c r="H87" i="12"/>
  <c r="H56" i="12"/>
  <c r="H73" i="12"/>
  <c r="H100" i="12"/>
  <c r="H101" i="12"/>
  <c r="H102" i="12"/>
  <c r="H103" i="12"/>
  <c r="H104" i="12"/>
  <c r="H105" i="12"/>
  <c r="H477" i="12" l="1"/>
  <c r="H478" i="12"/>
  <c r="H479" i="12"/>
  <c r="H480" i="12"/>
  <c r="H481" i="12"/>
  <c r="H482" i="12"/>
  <c r="H483" i="12"/>
  <c r="H484" i="12"/>
  <c r="I485" i="12" l="1"/>
  <c r="H135" i="12"/>
  <c r="H361" i="12"/>
  <c r="H362" i="12"/>
  <c r="H355" i="12"/>
  <c r="H354" i="12"/>
  <c r="H201" i="12"/>
  <c r="H187" i="12" l="1"/>
  <c r="H189" i="12"/>
  <c r="H357" i="12"/>
  <c r="H358" i="12"/>
  <c r="H359" i="12"/>
  <c r="H188" i="12"/>
  <c r="H353" i="12"/>
  <c r="H363" i="12"/>
  <c r="H202" i="12"/>
  <c r="H352" i="12"/>
  <c r="H356" i="12"/>
  <c r="H360" i="12"/>
  <c r="H364" i="12"/>
  <c r="I703" i="12" s="1"/>
  <c r="H684" i="12"/>
  <c r="H677" i="12"/>
  <c r="H679" i="12"/>
  <c r="H685" i="12"/>
  <c r="H680" i="12"/>
  <c r="H681" i="12"/>
  <c r="H686" i="12"/>
  <c r="H682" i="12"/>
  <c r="H678" i="12"/>
  <c r="H675" i="12"/>
  <c r="H683" i="12"/>
  <c r="H687" i="12"/>
  <c r="H676" i="12"/>
  <c r="H694" i="12"/>
  <c r="H198" i="12"/>
  <c r="H693" i="12"/>
  <c r="H700" i="12"/>
  <c r="H692" i="12"/>
  <c r="H152" i="12"/>
  <c r="H701" i="12"/>
  <c r="H195" i="12"/>
  <c r="H199" i="12"/>
  <c r="H205" i="12"/>
  <c r="H699" i="12"/>
  <c r="H691" i="12"/>
  <c r="H583" i="12"/>
  <c r="H706" i="12"/>
  <c r="H698" i="12"/>
  <c r="H690" i="12"/>
  <c r="H702" i="12"/>
  <c r="H204" i="12"/>
  <c r="H196" i="12"/>
  <c r="H200" i="12"/>
  <c r="H206" i="12"/>
  <c r="H705" i="12"/>
  <c r="H697" i="12"/>
  <c r="H689" i="12"/>
  <c r="H704" i="12"/>
  <c r="H696" i="12"/>
  <c r="H688" i="12"/>
  <c r="H151" i="12"/>
  <c r="H197" i="12"/>
  <c r="H203" i="12"/>
  <c r="H703" i="12"/>
  <c r="H695" i="12"/>
  <c r="H674" i="12"/>
  <c r="H51" i="12"/>
  <c r="H618" i="12"/>
  <c r="H50" i="12"/>
  <c r="H658" i="12"/>
  <c r="H574" i="12"/>
  <c r="H655" i="12"/>
  <c r="H610" i="12"/>
  <c r="H569" i="12"/>
  <c r="H650" i="12"/>
  <c r="H607" i="12"/>
  <c r="H212" i="12"/>
  <c r="H642" i="12"/>
  <c r="H602" i="12"/>
  <c r="H639" i="12"/>
  <c r="H594" i="12"/>
  <c r="H634" i="12"/>
  <c r="H591" i="12"/>
  <c r="H671" i="12"/>
  <c r="H626" i="12"/>
  <c r="H586" i="12"/>
  <c r="H666" i="12"/>
  <c r="H623" i="12"/>
  <c r="H577" i="12"/>
  <c r="H663" i="12"/>
  <c r="H647" i="12"/>
  <c r="H631" i="12"/>
  <c r="H615" i="12"/>
  <c r="H599" i="12"/>
  <c r="H582" i="12"/>
  <c r="H662" i="12"/>
  <c r="H646" i="12"/>
  <c r="H630" i="12"/>
  <c r="H614" i="12"/>
  <c r="H598" i="12"/>
  <c r="H581" i="12"/>
  <c r="H659" i="12"/>
  <c r="H643" i="12"/>
  <c r="H627" i="12"/>
  <c r="H611" i="12"/>
  <c r="H595" i="12"/>
  <c r="H578" i="12"/>
  <c r="H220" i="12"/>
  <c r="H572" i="12"/>
  <c r="H580" i="12"/>
  <c r="H589" i="12"/>
  <c r="H597" i="12"/>
  <c r="H605" i="12"/>
  <c r="H613" i="12"/>
  <c r="H621" i="12"/>
  <c r="H629" i="12"/>
  <c r="H637" i="12"/>
  <c r="H645" i="12"/>
  <c r="H653" i="12"/>
  <c r="H661" i="12"/>
  <c r="H567" i="12"/>
  <c r="H575" i="12"/>
  <c r="H584" i="12"/>
  <c r="H592" i="12"/>
  <c r="H600" i="12"/>
  <c r="H608" i="12"/>
  <c r="H616" i="12"/>
  <c r="H624" i="12"/>
  <c r="H632" i="12"/>
  <c r="H640" i="12"/>
  <c r="H648" i="12"/>
  <c r="H656" i="12"/>
  <c r="H664" i="12"/>
  <c r="H672" i="12"/>
  <c r="H566" i="12"/>
  <c r="H665" i="12"/>
  <c r="H565" i="12"/>
  <c r="H568" i="12"/>
  <c r="H576" i="12"/>
  <c r="H585" i="12"/>
  <c r="H593" i="12"/>
  <c r="H601" i="12"/>
  <c r="H609" i="12"/>
  <c r="H617" i="12"/>
  <c r="H625" i="12"/>
  <c r="H633" i="12"/>
  <c r="H641" i="12"/>
  <c r="H649" i="12"/>
  <c r="H657" i="12"/>
  <c r="H673" i="12"/>
  <c r="H571" i="12"/>
  <c r="H579" i="12"/>
  <c r="H588" i="12"/>
  <c r="H596" i="12"/>
  <c r="H604" i="12"/>
  <c r="H612" i="12"/>
  <c r="H620" i="12"/>
  <c r="H628" i="12"/>
  <c r="H636" i="12"/>
  <c r="H644" i="12"/>
  <c r="H652" i="12"/>
  <c r="H660" i="12"/>
  <c r="H668" i="12"/>
  <c r="H214" i="12"/>
  <c r="H669" i="12"/>
  <c r="H368" i="12"/>
  <c r="H670" i="12"/>
  <c r="H654" i="12"/>
  <c r="H638" i="12"/>
  <c r="H622" i="12"/>
  <c r="H606" i="12"/>
  <c r="H590" i="12"/>
  <c r="H573" i="12"/>
  <c r="H213" i="12"/>
  <c r="H667" i="12"/>
  <c r="H651" i="12"/>
  <c r="H635" i="12"/>
  <c r="H619" i="12"/>
  <c r="H603" i="12"/>
  <c r="H587" i="12"/>
  <c r="H570" i="12"/>
  <c r="H210" i="12"/>
  <c r="H367" i="12"/>
  <c r="H209" i="12"/>
  <c r="H366" i="12"/>
  <c r="H208" i="12"/>
  <c r="H365" i="12"/>
  <c r="H211" i="12"/>
  <c r="I676" i="12" l="1"/>
  <c r="I678" i="12"/>
  <c r="I679" i="12"/>
  <c r="I675" i="12"/>
  <c r="I680" i="12"/>
  <c r="I681" i="12"/>
  <c r="I677" i="12"/>
  <c r="H297" i="12"/>
  <c r="H277" i="12"/>
  <c r="H269" i="12"/>
  <c r="H257" i="12"/>
  <c r="H245" i="12"/>
  <c r="H241" i="12"/>
  <c r="H229" i="12"/>
  <c r="I697" i="12" s="1"/>
  <c r="H345" i="12"/>
  <c r="H341" i="12"/>
  <c r="H337" i="12"/>
  <c r="H333" i="12"/>
  <c r="H329" i="12"/>
  <c r="H325" i="12"/>
  <c r="H317" i="12"/>
  <c r="H313" i="12"/>
  <c r="H309" i="12"/>
  <c r="H305" i="12"/>
  <c r="H301" i="12"/>
  <c r="H293" i="12"/>
  <c r="H281" i="12"/>
  <c r="H265" i="12"/>
  <c r="H253" i="12"/>
  <c r="H237" i="12"/>
  <c r="H221" i="12"/>
  <c r="H344" i="12"/>
  <c r="H340" i="12"/>
  <c r="H336" i="12"/>
  <c r="H332" i="12"/>
  <c r="H328" i="12"/>
  <c r="H324" i="12"/>
  <c r="H320" i="12"/>
  <c r="H316" i="12"/>
  <c r="H312" i="12"/>
  <c r="H308" i="12"/>
  <c r="H304" i="12"/>
  <c r="H300" i="12"/>
  <c r="H296" i="12"/>
  <c r="H292" i="12"/>
  <c r="H288" i="12"/>
  <c r="H284" i="12"/>
  <c r="H280" i="12"/>
  <c r="H276" i="12"/>
  <c r="H272" i="12"/>
  <c r="H268" i="12"/>
  <c r="H264" i="12"/>
  <c r="H260" i="12"/>
  <c r="H256" i="12"/>
  <c r="H252" i="12"/>
  <c r="H248" i="12"/>
  <c r="H244" i="12"/>
  <c r="H240" i="12"/>
  <c r="H236" i="12"/>
  <c r="H232" i="12"/>
  <c r="H228" i="12"/>
  <c r="H224" i="12"/>
  <c r="H217" i="12"/>
  <c r="H315" i="12"/>
  <c r="H299" i="12"/>
  <c r="H291" i="12"/>
  <c r="H283" i="12"/>
  <c r="H275" i="12"/>
  <c r="H267" i="12"/>
  <c r="H255" i="12"/>
  <c r="H247" i="12"/>
  <c r="H235" i="12"/>
  <c r="H227" i="12"/>
  <c r="H323" i="12"/>
  <c r="H303" i="12"/>
  <c r="H287" i="12"/>
  <c r="H271" i="12"/>
  <c r="H259" i="12"/>
  <c r="H251" i="12"/>
  <c r="H243" i="12"/>
  <c r="H231" i="12"/>
  <c r="H223" i="12"/>
  <c r="H216" i="12"/>
  <c r="H343" i="12"/>
  <c r="H339" i="12"/>
  <c r="H335" i="12"/>
  <c r="H331" i="12"/>
  <c r="H327" i="12"/>
  <c r="H319" i="12"/>
  <c r="H311" i="12"/>
  <c r="H307" i="12"/>
  <c r="H295" i="12"/>
  <c r="H279" i="12"/>
  <c r="H263" i="12"/>
  <c r="H239" i="12"/>
  <c r="H342" i="12"/>
  <c r="H338" i="12"/>
  <c r="H334" i="12"/>
  <c r="H330" i="12"/>
  <c r="H326" i="12"/>
  <c r="H322" i="12"/>
  <c r="H318" i="12"/>
  <c r="H314" i="12"/>
  <c r="H310" i="12"/>
  <c r="H306" i="12"/>
  <c r="H302" i="12"/>
  <c r="H298" i="12"/>
  <c r="H294" i="12"/>
  <c r="H290" i="12"/>
  <c r="H286" i="12"/>
  <c r="H282" i="12"/>
  <c r="H278" i="12"/>
  <c r="H274" i="12"/>
  <c r="H270" i="12"/>
  <c r="H266" i="12"/>
  <c r="H262" i="12"/>
  <c r="H258" i="12"/>
  <c r="H254" i="12"/>
  <c r="H250" i="12"/>
  <c r="H246" i="12"/>
  <c r="H242" i="12"/>
  <c r="H238" i="12"/>
  <c r="H234" i="12"/>
  <c r="H230" i="12"/>
  <c r="H226" i="12"/>
  <c r="H222" i="12"/>
  <c r="H218" i="12"/>
  <c r="H219" i="12"/>
  <c r="H321" i="12"/>
  <c r="H289" i="12"/>
  <c r="H285" i="12"/>
  <c r="H273" i="12"/>
  <c r="H261" i="12"/>
  <c r="H249" i="12"/>
  <c r="H233" i="12"/>
  <c r="H225" i="12"/>
  <c r="H495" i="12"/>
  <c r="H47" i="12"/>
  <c r="H70" i="12"/>
  <c r="H79" i="12"/>
  <c r="H84" i="12"/>
  <c r="H94" i="12"/>
  <c r="H54" i="12"/>
  <c r="H63" i="12"/>
  <c r="H71" i="12"/>
  <c r="H80" i="12"/>
  <c r="H85" i="12"/>
  <c r="H95" i="12"/>
  <c r="H64" i="12"/>
  <c r="H86" i="12"/>
  <c r="H65" i="12"/>
  <c r="H59" i="12"/>
  <c r="H98" i="12"/>
  <c r="H88" i="12"/>
  <c r="H82" i="12"/>
  <c r="H68" i="12"/>
  <c r="H81" i="12"/>
  <c r="H72" i="12"/>
  <c r="H66" i="12"/>
  <c r="H60" i="12"/>
  <c r="H99" i="12"/>
  <c r="H89" i="12"/>
  <c r="H48" i="12"/>
  <c r="H67" i="12"/>
  <c r="H61" i="12"/>
  <c r="H90" i="12"/>
  <c r="H49" i="12"/>
  <c r="H62" i="12"/>
  <c r="H91" i="12"/>
  <c r="H52" i="12"/>
  <c r="H96" i="12"/>
  <c r="H69" i="12"/>
  <c r="H78" i="12"/>
  <c r="H83" i="12"/>
  <c r="H57" i="12"/>
  <c r="H53" i="12"/>
  <c r="H97" i="12"/>
  <c r="H21" i="12"/>
  <c r="H42" i="12"/>
  <c r="H22" i="12"/>
  <c r="H15" i="12"/>
  <c r="H29" i="12"/>
  <c r="H40" i="12"/>
  <c r="H140" i="12"/>
  <c r="H153" i="12"/>
  <c r="H169" i="12"/>
  <c r="H179" i="12"/>
  <c r="H383" i="12"/>
  <c r="H407" i="12"/>
  <c r="H521" i="12"/>
  <c r="H16" i="12"/>
  <c r="H25" i="12"/>
  <c r="H31" i="12"/>
  <c r="H36" i="12"/>
  <c r="H41" i="12"/>
  <c r="H136" i="12"/>
  <c r="H141" i="12"/>
  <c r="H147" i="12"/>
  <c r="H154" i="12"/>
  <c r="H159" i="12"/>
  <c r="H165" i="12"/>
  <c r="H170" i="12"/>
  <c r="H175" i="12"/>
  <c r="H181" i="12"/>
  <c r="H186" i="12"/>
  <c r="H374" i="12"/>
  <c r="H379" i="12"/>
  <c r="H384" i="12"/>
  <c r="H390" i="12"/>
  <c r="H396" i="12"/>
  <c r="H409" i="12"/>
  <c r="H415" i="12"/>
  <c r="H422" i="12"/>
  <c r="H429" i="12"/>
  <c r="H437" i="12"/>
  <c r="H445" i="12"/>
  <c r="H453" i="12"/>
  <c r="H461" i="12"/>
  <c r="H469" i="12"/>
  <c r="H487" i="12"/>
  <c r="H509" i="12"/>
  <c r="H26" i="12"/>
  <c r="H142" i="12"/>
  <c r="H160" i="12"/>
  <c r="H176" i="12"/>
  <c r="H369" i="12"/>
  <c r="H385" i="12"/>
  <c r="H397" i="12"/>
  <c r="H403" i="12"/>
  <c r="H410" i="12"/>
  <c r="H416" i="12"/>
  <c r="H430" i="12"/>
  <c r="H438" i="12"/>
  <c r="H446" i="12"/>
  <c r="H454" i="12"/>
  <c r="H462" i="12"/>
  <c r="H489" i="12"/>
  <c r="H499" i="12"/>
  <c r="H13" i="12"/>
  <c r="H17" i="12"/>
  <c r="H27" i="12"/>
  <c r="H32" i="12"/>
  <c r="H37" i="12"/>
  <c r="H43" i="12"/>
  <c r="H137" i="12"/>
  <c r="H143" i="12"/>
  <c r="H148" i="12"/>
  <c r="H155" i="12"/>
  <c r="H161" i="12"/>
  <c r="H166" i="12"/>
  <c r="H171" i="12"/>
  <c r="H177" i="12"/>
  <c r="H182" i="12"/>
  <c r="H207" i="12"/>
  <c r="H370" i="12"/>
  <c r="H375" i="12"/>
  <c r="H380" i="12"/>
  <c r="H386" i="12"/>
  <c r="H391" i="12"/>
  <c r="H398" i="12"/>
  <c r="H404" i="12"/>
  <c r="H417" i="12"/>
  <c r="H423" i="12"/>
  <c r="H501" i="12"/>
  <c r="H511" i="12"/>
  <c r="H38" i="12"/>
  <c r="H392" i="12"/>
  <c r="H405" i="12"/>
  <c r="H426" i="12"/>
  <c r="H455" i="12"/>
  <c r="H138" i="12"/>
  <c r="H172" i="12"/>
  <c r="H381" i="12"/>
  <c r="H411" i="12"/>
  <c r="H418" i="12"/>
  <c r="H431" i="12"/>
  <c r="H439" i="12"/>
  <c r="H447" i="12"/>
  <c r="H463" i="12"/>
  <c r="H491" i="12"/>
  <c r="H513" i="12"/>
  <c r="H18" i="12"/>
  <c r="H28" i="12"/>
  <c r="H39" i="12"/>
  <c r="H44" i="12"/>
  <c r="H55" i="12"/>
  <c r="H139" i="12"/>
  <c r="H144" i="12"/>
  <c r="H149" i="12"/>
  <c r="H157" i="12"/>
  <c r="H162" i="12"/>
  <c r="H167" i="12"/>
  <c r="H173" i="12"/>
  <c r="H178" i="12"/>
  <c r="H183" i="12"/>
  <c r="H371" i="12"/>
  <c r="I486" i="12" s="1"/>
  <c r="H376" i="12"/>
  <c r="H382" i="12"/>
  <c r="H387" i="12"/>
  <c r="H393" i="12"/>
  <c r="H399" i="12"/>
  <c r="H406" i="12"/>
  <c r="H412" i="12"/>
  <c r="H424" i="12"/>
  <c r="H433" i="12"/>
  <c r="H441" i="12"/>
  <c r="H449" i="12"/>
  <c r="H457" i="12"/>
  <c r="H465" i="12"/>
  <c r="H493" i="12"/>
  <c r="H503" i="12"/>
  <c r="H23" i="12"/>
  <c r="H33" i="12"/>
  <c r="H14" i="12"/>
  <c r="H19" i="12"/>
  <c r="H34" i="12"/>
  <c r="H150" i="12"/>
  <c r="H168" i="12"/>
  <c r="H184" i="12"/>
  <c r="H377" i="12"/>
  <c r="H394" i="12"/>
  <c r="H400" i="12"/>
  <c r="H413" i="12"/>
  <c r="H419" i="12"/>
  <c r="H425" i="12"/>
  <c r="H434" i="12"/>
  <c r="H442" i="12"/>
  <c r="H450" i="12"/>
  <c r="H458" i="12"/>
  <c r="H466" i="12"/>
  <c r="H505" i="12"/>
  <c r="H517" i="12"/>
  <c r="H24" i="12"/>
  <c r="H163" i="12"/>
  <c r="H378" i="12"/>
  <c r="H420" i="12"/>
  <c r="H707" i="12"/>
  <c r="H561" i="12"/>
  <c r="H557" i="12"/>
  <c r="H553" i="12"/>
  <c r="H549" i="12"/>
  <c r="H545" i="12"/>
  <c r="H541" i="12"/>
  <c r="H537" i="12"/>
  <c r="H533" i="12"/>
  <c r="H529" i="12"/>
  <c r="H564" i="12"/>
  <c r="H560" i="12"/>
  <c r="H556" i="12"/>
  <c r="H552" i="12"/>
  <c r="H548" i="12"/>
  <c r="H544" i="12"/>
  <c r="H540" i="12"/>
  <c r="H536" i="12"/>
  <c r="H532" i="12"/>
  <c r="H528" i="12"/>
  <c r="H524" i="12"/>
  <c r="H520" i="12"/>
  <c r="H516" i="12"/>
  <c r="H512" i="12"/>
  <c r="H508" i="12"/>
  <c r="H504" i="12"/>
  <c r="H500" i="12"/>
  <c r="H496" i="12"/>
  <c r="H492" i="12"/>
  <c r="H488" i="12"/>
  <c r="H468" i="12"/>
  <c r="H464" i="12"/>
  <c r="H460" i="12"/>
  <c r="H456" i="12"/>
  <c r="H452" i="12"/>
  <c r="H448" i="12"/>
  <c r="H444" i="12"/>
  <c r="H440" i="12"/>
  <c r="H436" i="12"/>
  <c r="H432" i="12"/>
  <c r="H428" i="12"/>
  <c r="H711" i="12"/>
  <c r="H710" i="12"/>
  <c r="H563" i="12"/>
  <c r="H559" i="12"/>
  <c r="H555" i="12"/>
  <c r="H551" i="12"/>
  <c r="H547" i="12"/>
  <c r="H543" i="12"/>
  <c r="H539" i="12"/>
  <c r="H535" i="12"/>
  <c r="H531" i="12"/>
  <c r="H527" i="12"/>
  <c r="H523" i="12"/>
  <c r="H519" i="12"/>
  <c r="H515" i="12"/>
  <c r="H709" i="12"/>
  <c r="H708" i="12"/>
  <c r="H562" i="12"/>
  <c r="H558" i="12"/>
  <c r="H554" i="12"/>
  <c r="H550" i="12"/>
  <c r="H546" i="12"/>
  <c r="H542" i="12"/>
  <c r="H538" i="12"/>
  <c r="H534" i="12"/>
  <c r="H530" i="12"/>
  <c r="H526" i="12"/>
  <c r="H522" i="12"/>
  <c r="H518" i="12"/>
  <c r="H514" i="12"/>
  <c r="H510" i="12"/>
  <c r="H506" i="12"/>
  <c r="H502" i="12"/>
  <c r="H498" i="12"/>
  <c r="H494" i="12"/>
  <c r="H490" i="12"/>
  <c r="H486" i="12"/>
  <c r="H35" i="12"/>
  <c r="H45" i="12"/>
  <c r="H145" i="12"/>
  <c r="H158" i="12"/>
  <c r="H174" i="12"/>
  <c r="H185" i="12"/>
  <c r="H372" i="12"/>
  <c r="H388" i="12"/>
  <c r="H401" i="12"/>
  <c r="H414" i="12"/>
  <c r="H485" i="12"/>
  <c r="H20" i="12"/>
  <c r="H30" i="12"/>
  <c r="H46" i="12"/>
  <c r="H146" i="12"/>
  <c r="H164" i="12"/>
  <c r="H180" i="12"/>
  <c r="H373" i="12"/>
  <c r="H389" i="12"/>
  <c r="H395" i="12"/>
  <c r="H402" i="12"/>
  <c r="H408" i="12"/>
  <c r="H421" i="12"/>
  <c r="H427" i="12"/>
  <c r="H435" i="12"/>
  <c r="H443" i="12"/>
  <c r="H451" i="12"/>
  <c r="H459" i="12"/>
  <c r="H467" i="12"/>
  <c r="H497" i="12"/>
  <c r="I505" i="12" s="1"/>
  <c r="H507" i="12"/>
  <c r="H525" i="12"/>
  <c r="I506" i="12" l="1"/>
  <c r="I702" i="12"/>
  <c r="I698" i="12"/>
  <c r="I495" i="12"/>
  <c r="I701" i="12"/>
  <c r="I699" i="12"/>
  <c r="I496" i="12"/>
  <c r="I700" i="12"/>
  <c r="I48" i="12"/>
  <c r="C51" i="8"/>
  <c r="C50" i="8"/>
  <c r="C49" i="8"/>
  <c r="B41" i="8"/>
  <c r="B39" i="8"/>
  <c r="B35" i="8"/>
  <c r="B33" i="8"/>
</calcChain>
</file>

<file path=xl/comments1.xml><?xml version="1.0" encoding="utf-8"?>
<comments xmlns="http://schemas.openxmlformats.org/spreadsheetml/2006/main">
  <authors>
    <author>Nath</author>
    <author>nath</author>
  </authors>
  <commentList>
    <comment ref="B369" authorId="0">
      <text>
        <r>
          <rPr>
            <b/>
            <sz val="9"/>
            <color indexed="81"/>
            <rFont val="Tahoma"/>
            <family val="2"/>
          </rPr>
          <t>Voir vers 1218 en 4Q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01" authorId="0">
      <text>
        <r>
          <rPr>
            <b/>
            <sz val="9"/>
            <color indexed="81"/>
            <rFont val="Tahoma"/>
            <family val="2"/>
          </rPr>
          <t>Voir vers 1222 en 4Q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33" authorId="1">
      <text>
        <r>
          <rPr>
            <b/>
            <sz val="9"/>
            <color indexed="81"/>
            <rFont val="Tahoma"/>
            <family val="2"/>
          </rPr>
          <t>Signé</t>
        </r>
      </text>
    </comment>
    <comment ref="B434" authorId="1">
      <text>
        <r>
          <rPr>
            <b/>
            <sz val="9"/>
            <color indexed="81"/>
            <rFont val="Tahoma"/>
            <family val="2"/>
          </rPr>
          <t>Signé</t>
        </r>
      </text>
    </comment>
    <comment ref="B449" authorId="0">
      <text>
        <r>
          <rPr>
            <b/>
            <sz val="9"/>
            <color indexed="81"/>
            <rFont val="Tahoma"/>
            <family val="2"/>
          </rPr>
          <t>Voir 1216 en 4Q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50" authorId="0">
      <text>
        <r>
          <rPr>
            <b/>
            <sz val="9"/>
            <color indexed="81"/>
            <rFont val="Tahoma"/>
            <family val="2"/>
          </rPr>
          <t>Voir vers 1226 en 4Q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52" authorId="0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</text>
    </comment>
    <comment ref="B453" authorId="0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54" authorId="0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55" authorId="0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56" authorId="0">
      <text>
        <r>
          <rPr>
            <b/>
            <sz val="9"/>
            <color indexed="81"/>
            <rFont val="Tahoma"/>
            <family val="2"/>
          </rPr>
          <t>Emission 1 minute
 toute les 5/10 minutes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<sst xmlns="http://schemas.openxmlformats.org/spreadsheetml/2006/main" count="4088" uniqueCount="917">
  <si>
    <t>OPTARIF</t>
  </si>
  <si>
    <t>B</t>
  </si>
  <si>
    <t>ISOUSC</t>
  </si>
  <si>
    <t>BASE</t>
  </si>
  <si>
    <t>HCHC</t>
  </si>
  <si>
    <t>HCHP</t>
  </si>
  <si>
    <t>EJPHN</t>
  </si>
  <si>
    <t>EJPHPM</t>
  </si>
  <si>
    <t>BBRHCJB</t>
  </si>
  <si>
    <t>BBRHPJB</t>
  </si>
  <si>
    <t>BBRHCJW</t>
  </si>
  <si>
    <t>BBRHPJW</t>
  </si>
  <si>
    <t>BBRHCJR</t>
  </si>
  <si>
    <t>BBRHPJR</t>
  </si>
  <si>
    <t>PTEC</t>
  </si>
  <si>
    <t>DEMAIN</t>
  </si>
  <si>
    <t>PEJP</t>
  </si>
  <si>
    <t>IINST</t>
  </si>
  <si>
    <t>IINST1</t>
  </si>
  <si>
    <t>IINST2</t>
  </si>
  <si>
    <t>IINST3</t>
  </si>
  <si>
    <t>IMAX</t>
  </si>
  <si>
    <t>IMAX1</t>
  </si>
  <si>
    <t>IMAX2</t>
  </si>
  <si>
    <t>IMAX3</t>
  </si>
  <si>
    <t>PMAX</t>
  </si>
  <si>
    <t>PAPP</t>
  </si>
  <si>
    <t>HHPHC</t>
  </si>
  <si>
    <t>PPOT</t>
  </si>
  <si>
    <t>ADPS</t>
  </si>
  <si>
    <t>GAZ</t>
  </si>
  <si>
    <t>AUTRE</t>
  </si>
  <si>
    <t>ADIR1</t>
  </si>
  <si>
    <t>ADIR2</t>
  </si>
  <si>
    <t>ADIR3</t>
  </si>
  <si>
    <t>CONTRAT</t>
  </si>
  <si>
    <t>PTCOUR</t>
  </si>
  <si>
    <t>CAFp</t>
  </si>
  <si>
    <t>EApP</t>
  </si>
  <si>
    <t>EApPM</t>
  </si>
  <si>
    <t>EApHCE</t>
  </si>
  <si>
    <t>EApHCH</t>
  </si>
  <si>
    <t>EApHH</t>
  </si>
  <si>
    <t>EApHCD</t>
  </si>
  <si>
    <t>EApHD</t>
  </si>
  <si>
    <t>EApJA</t>
  </si>
  <si>
    <t>EApHPE</t>
  </si>
  <si>
    <t>EApHPH</t>
  </si>
  <si>
    <t>EApHPD</t>
  </si>
  <si>
    <t>EApHM</t>
  </si>
  <si>
    <t>EApDSM</t>
  </si>
  <si>
    <t>EApSCM</t>
  </si>
  <si>
    <t>ERPpP</t>
  </si>
  <si>
    <t>ERPpPM</t>
  </si>
  <si>
    <t>ERPpHCE</t>
  </si>
  <si>
    <t>ERPpHCH</t>
  </si>
  <si>
    <t>ERPpHH</t>
  </si>
  <si>
    <t>ERPpHCD</t>
  </si>
  <si>
    <t>ERPpHD</t>
  </si>
  <si>
    <t>ERPpJA</t>
  </si>
  <si>
    <t>ERPpHPE</t>
  </si>
  <si>
    <t>ERPpHPH</t>
  </si>
  <si>
    <t>ERPpHPD</t>
  </si>
  <si>
    <t>ERPpHM</t>
  </si>
  <si>
    <t>ERPpDSM</t>
  </si>
  <si>
    <t>ERPpSCM</t>
  </si>
  <si>
    <t>ERNpP</t>
  </si>
  <si>
    <t>ERNpPM</t>
  </si>
  <si>
    <t>ERNpHCE</t>
  </si>
  <si>
    <t>ERNpHCH</t>
  </si>
  <si>
    <t>ERNpHH</t>
  </si>
  <si>
    <t>ERNpHCD</t>
  </si>
  <si>
    <t>ERNpHD</t>
  </si>
  <si>
    <t>ERNpJA</t>
  </si>
  <si>
    <t>ERNpHPE</t>
  </si>
  <si>
    <t>ERNpHPH</t>
  </si>
  <si>
    <t>ERNpHPD</t>
  </si>
  <si>
    <t>ERNpHM</t>
  </si>
  <si>
    <t>ERNpDSM</t>
  </si>
  <si>
    <t>ERNpSCM</t>
  </si>
  <si>
    <t>KDC</t>
  </si>
  <si>
    <t>KDCD</t>
  </si>
  <si>
    <t>PSP</t>
  </si>
  <si>
    <t>PSPM</t>
  </si>
  <si>
    <t>PSHPH</t>
  </si>
  <si>
    <t>PSHPD</t>
  </si>
  <si>
    <t>PSHCH</t>
  </si>
  <si>
    <t>PSHCD</t>
  </si>
  <si>
    <t>PSHPE</t>
  </si>
  <si>
    <t>PSHCE</t>
  </si>
  <si>
    <t>PSJA</t>
  </si>
  <si>
    <t>PSHH</t>
  </si>
  <si>
    <t>PSHD</t>
  </si>
  <si>
    <t>PSHM</t>
  </si>
  <si>
    <t>PSDSM</t>
  </si>
  <si>
    <t>PSSCM</t>
  </si>
  <si>
    <t>PA1MN</t>
  </si>
  <si>
    <t>PA10MN</t>
  </si>
  <si>
    <t>PREA1MN</t>
  </si>
  <si>
    <t>PREA10MN</t>
  </si>
  <si>
    <t>ENERG</t>
  </si>
  <si>
    <t>Y</t>
  </si>
  <si>
    <t>ENERG2</t>
  </si>
  <si>
    <t>ENERG3</t>
  </si>
  <si>
    <t>ENERG4</t>
  </si>
  <si>
    <t>PMAXC</t>
  </si>
  <si>
    <t>PMAXC2</t>
  </si>
  <si>
    <t>TDEPA</t>
  </si>
  <si>
    <t>TDEPA2</t>
  </si>
  <si>
    <t>PMAXP</t>
  </si>
  <si>
    <t>PMAXP2</t>
  </si>
  <si>
    <t>PSOUSC</t>
  </si>
  <si>
    <t>PSOUSC2</t>
  </si>
  <si>
    <t>PSOUSP</t>
  </si>
  <si>
    <t>PSOUSP2</t>
  </si>
  <si>
    <t>#</t>
  </si>
  <si>
    <t>Item</t>
  </si>
  <si>
    <t>Address</t>
  </si>
  <si>
    <t>ScanDelay</t>
  </si>
  <si>
    <t>NbCntr</t>
  </si>
  <si>
    <t>CntrReset</t>
  </si>
  <si>
    <t>CntrForce</t>
  </si>
  <si>
    <t>Reset</t>
  </si>
  <si>
    <t>Cntr01Type</t>
  </si>
  <si>
    <t>Cntr02Type</t>
  </si>
  <si>
    <t>Cntr01Quality</t>
  </si>
  <si>
    <t>Cntr02Quality</t>
  </si>
  <si>
    <t>…</t>
  </si>
  <si>
    <t>Cntr01Data</t>
  </si>
  <si>
    <t>EApCour</t>
  </si>
  <si>
    <t>ERNpCour</t>
  </si>
  <si>
    <t>IPA1MN</t>
  </si>
  <si>
    <t>IPATMN</t>
  </si>
  <si>
    <t>I1</t>
  </si>
  <si>
    <t>I2</t>
  </si>
  <si>
    <t>I3</t>
  </si>
  <si>
    <t>CONFIG</t>
  </si>
  <si>
    <t>PS</t>
  </si>
  <si>
    <t>EA_s</t>
  </si>
  <si>
    <t>EA_i</t>
  </si>
  <si>
    <t>PTCOUR1</t>
  </si>
  <si>
    <t>PTCOUR2</t>
  </si>
  <si>
    <t>EAPP_s</t>
  </si>
  <si>
    <t>EAPP_i</t>
  </si>
  <si>
    <t>TGPHI_s</t>
  </si>
  <si>
    <t>TGPHI_i</t>
  </si>
  <si>
    <t>PMAX_s</t>
  </si>
  <si>
    <t>PMAX_i</t>
  </si>
  <si>
    <t>ER+_s</t>
  </si>
  <si>
    <t>ER-_s</t>
  </si>
  <si>
    <t>ER+_i</t>
  </si>
  <si>
    <t>ER-_i</t>
  </si>
  <si>
    <t>EAP_s</t>
  </si>
  <si>
    <t>EAP_i</t>
  </si>
  <si>
    <t>ER+P_s</t>
  </si>
  <si>
    <t>ER-P_s</t>
  </si>
  <si>
    <t>ER+P_i</t>
  </si>
  <si>
    <t>ER-P_i</t>
  </si>
  <si>
    <t>P</t>
  </si>
  <si>
    <t>MESURES1</t>
  </si>
  <si>
    <t>MESURES2</t>
  </si>
  <si>
    <t>Cntr...Type</t>
  </si>
  <si>
    <t>Cntr…Quality</t>
  </si>
  <si>
    <t>Reserved</t>
  </si>
  <si>
    <t>Plage (défaut)</t>
  </si>
  <si>
    <t>Commentaire</t>
  </si>
  <si>
    <t>1 → Nb Voies (Nb voies)</t>
  </si>
  <si>
    <t>NA</t>
  </si>
  <si>
    <t>0 → 100</t>
  </si>
  <si>
    <t>CommWD</t>
  </si>
  <si>
    <t>Qualité de réception des trames téléinformation de la voie 1. 0: mauvais, 100: bon</t>
  </si>
  <si>
    <t>Voie :</t>
  </si>
  <si>
    <r>
      <t>1 → 5 (</t>
    </r>
    <r>
      <rPr>
        <b/>
        <sz val="10"/>
        <color indexed="30"/>
        <rFont val="Arial"/>
        <family val="2"/>
      </rPr>
      <t>4</t>
    </r>
    <r>
      <rPr>
        <sz val="10"/>
        <rFont val="Arial"/>
        <family val="2"/>
      </rPr>
      <t>)</t>
    </r>
  </si>
  <si>
    <r>
      <t>1 → Nb Voies (</t>
    </r>
    <r>
      <rPr>
        <b/>
        <sz val="10"/>
        <color indexed="30"/>
        <rFont val="Arial"/>
        <family val="2"/>
      </rPr>
      <t>0</t>
    </r>
    <r>
      <rPr>
        <sz val="10"/>
        <rFont val="Arial"/>
        <family val="2"/>
      </rPr>
      <t>)</t>
    </r>
  </si>
  <si>
    <r>
      <t>(</t>
    </r>
    <r>
      <rPr>
        <b/>
        <sz val="10"/>
        <color indexed="30"/>
        <rFont val="Arial"/>
        <family val="2"/>
      </rPr>
      <t>0</t>
    </r>
    <r>
      <rPr>
        <sz val="10"/>
        <rFont val="Arial"/>
        <family val="2"/>
      </rPr>
      <t>)</t>
    </r>
  </si>
  <si>
    <t>FwRev</t>
  </si>
  <si>
    <t>ModMsgLsb</t>
  </si>
  <si>
    <t>ModMsgMsb</t>
  </si>
  <si>
    <t>Lsb</t>
  </si>
  <si>
    <t>Msb</t>
  </si>
  <si>
    <t>Incrément de 1 à chaque balise décodée avec succès (et CRC valide).</t>
  </si>
  <si>
    <t>Décrément de 1 si échec de décodage de balise.</t>
  </si>
  <si>
    <t>Quand 0 est atteint, remise à 0 du type du compteur.</t>
  </si>
  <si>
    <t>Cntr24Quality</t>
  </si>
  <si>
    <t>Version du firmware</t>
  </si>
  <si>
    <t>Reset automatique du Ticmaster 2 secondes après écriture d'une valeur non nulle.</t>
  </si>
  <si>
    <t>Flottant signé  (entier valeur x 1000)</t>
  </si>
  <si>
    <t>HC..</t>
  </si>
  <si>
    <t>EJP.</t>
  </si>
  <si>
    <t>TH..</t>
  </si>
  <si>
    <t>HP..</t>
  </si>
  <si>
    <t>HN..</t>
  </si>
  <si>
    <t>PM..</t>
  </si>
  <si>
    <t>BBR</t>
  </si>
  <si>
    <t>HCJB</t>
  </si>
  <si>
    <t>HCJW</t>
  </si>
  <si>
    <t>HCJR</t>
  </si>
  <si>
    <t>HPJB</t>
  </si>
  <si>
    <t>HPJW</t>
  </si>
  <si>
    <t>HPJR</t>
  </si>
  <si>
    <t>BLEU</t>
  </si>
  <si>
    <t>BLAN</t>
  </si>
  <si>
    <t>ROUG</t>
  </si>
  <si>
    <t>A</t>
  </si>
  <si>
    <t>C</t>
  </si>
  <si>
    <t>D</t>
  </si>
  <si>
    <t>E</t>
  </si>
  <si>
    <t>TJ MU</t>
  </si>
  <si>
    <t>TJ LU</t>
  </si>
  <si>
    <t>TJ EJP</t>
  </si>
  <si>
    <t>TV A5 BASE</t>
  </si>
  <si>
    <t>TV A8 BASE</t>
  </si>
  <si>
    <t>CONSO</t>
  </si>
  <si>
    <t>PROD</t>
  </si>
  <si>
    <t>BASE_A5</t>
  </si>
  <si>
    <t>BASE_A8</t>
  </si>
  <si>
    <t>EJP_A5</t>
  </si>
  <si>
    <t>EJP_A8</t>
  </si>
  <si>
    <t>MOD</t>
  </si>
  <si>
    <t>MODULABLE</t>
  </si>
  <si>
    <t>HPH</t>
  </si>
  <si>
    <t>HCH</t>
  </si>
  <si>
    <t>HPE</t>
  </si>
  <si>
    <t>HCE</t>
  </si>
  <si>
    <t>HPD</t>
  </si>
  <si>
    <t>HCD</t>
  </si>
  <si>
    <t>JA</t>
  </si>
  <si>
    <t>PM</t>
  </si>
  <si>
    <t>HH</t>
  </si>
  <si>
    <t>HD</t>
  </si>
  <si>
    <t>HM</t>
  </si>
  <si>
    <t>DSM</t>
  </si>
  <si>
    <t>SCM</t>
  </si>
  <si>
    <t>HP</t>
  </si>
  <si>
    <t>HC</t>
  </si>
  <si>
    <t>Registre</t>
  </si>
  <si>
    <t>Décrément de la valeur 'ScanDelay' si absence de décodage de balise durant la durée de scan.</t>
  </si>
  <si>
    <t>CurrentCounter</t>
  </si>
  <si>
    <r>
      <t>1 → 253 (</t>
    </r>
    <r>
      <rPr>
        <b/>
        <sz val="10"/>
        <color indexed="30"/>
        <rFont val="Arial"/>
        <family val="2"/>
      </rPr>
      <t>20</t>
    </r>
    <r>
      <rPr>
        <sz val="10"/>
        <rFont val="Arial"/>
        <family val="2"/>
      </rPr>
      <t>)</t>
    </r>
  </si>
  <si>
    <r>
      <t>20 → 32000 (</t>
    </r>
    <r>
      <rPr>
        <b/>
        <sz val="10"/>
        <color indexed="30"/>
        <rFont val="Arial"/>
        <family val="2"/>
      </rPr>
      <t>0</t>
    </r>
    <r>
      <rPr>
        <sz val="10"/>
        <rFont val="Arial"/>
        <family val="2"/>
      </rPr>
      <t>)</t>
    </r>
  </si>
  <si>
    <t>Baud rate</t>
  </si>
  <si>
    <t>CntrMax</t>
  </si>
  <si>
    <t>Nb Voies</t>
  </si>
  <si>
    <t>Nombre de voies TIC dont est équipé le TicMaster</t>
  </si>
  <si>
    <t>Adresse du concentrateur de téléreport</t>
  </si>
  <si>
    <t>Option tarifaire choisie</t>
  </si>
  <si>
    <t>Index option Base</t>
  </si>
  <si>
    <r>
      <t xml:space="preserve">Index option </t>
    </r>
    <r>
      <rPr>
        <i/>
        <sz val="10"/>
        <color indexed="12"/>
        <rFont val="Arial"/>
        <family val="2"/>
      </rPr>
      <t>Heures Creuses</t>
    </r>
    <r>
      <rPr>
        <sz val="10"/>
        <color indexed="12"/>
        <rFont val="Arial"/>
        <family val="2"/>
      </rPr>
      <t xml:space="preserve"> / Heures Pleines</t>
    </r>
  </si>
  <si>
    <r>
      <t xml:space="preserve">Index option </t>
    </r>
    <r>
      <rPr>
        <i/>
        <sz val="10"/>
        <color indexed="12"/>
        <rFont val="Arial"/>
        <family val="2"/>
      </rPr>
      <t>Heures Creuses</t>
    </r>
    <r>
      <rPr>
        <sz val="10"/>
        <color indexed="12"/>
        <rFont val="Arial"/>
        <family val="2"/>
      </rPr>
      <t xml:space="preserve"> / Heures Creuses</t>
    </r>
  </si>
  <si>
    <r>
      <t xml:space="preserve">Index option </t>
    </r>
    <r>
      <rPr>
        <i/>
        <sz val="10"/>
        <color indexed="12"/>
        <rFont val="Arial"/>
        <family val="2"/>
      </rPr>
      <t>EJP</t>
    </r>
    <r>
      <rPr>
        <sz val="10"/>
        <color indexed="12"/>
        <rFont val="Arial"/>
        <family val="2"/>
      </rPr>
      <t xml:space="preserve"> / Heures Normales</t>
    </r>
  </si>
  <si>
    <r>
      <t xml:space="preserve">Index option </t>
    </r>
    <r>
      <rPr>
        <i/>
        <sz val="10"/>
        <color indexed="12"/>
        <rFont val="Arial"/>
        <family val="2"/>
      </rPr>
      <t>EJP</t>
    </r>
    <r>
      <rPr>
        <sz val="10"/>
        <color indexed="12"/>
        <rFont val="Arial"/>
        <family val="2"/>
      </rPr>
      <t xml:space="preserve"> / Heures de Pointe Mobile</t>
    </r>
  </si>
  <si>
    <t>Index gaz</t>
  </si>
  <si>
    <t>Index du troisième compteur</t>
  </si>
  <si>
    <t>Période Tarifaire en cours</t>
  </si>
  <si>
    <t>Intensité souscrite</t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</si>
  <si>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Creuses Jours Bleus</t>
    </r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</si>
  <si>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Pleines Jours Bleus</t>
    </r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</si>
  <si>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Creuses Jours Blancs</t>
    </r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</si>
  <si>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Pleines Jours Blancs</t>
    </r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</si>
  <si>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Creuses Jours Rouges</t>
    </r>
  </si>
  <si>
    <r>
      <t xml:space="preserve">Index option </t>
    </r>
    <r>
      <rPr>
        <i/>
        <sz val="10"/>
        <color indexed="12"/>
        <rFont val="Arial"/>
        <family val="2"/>
      </rPr>
      <t>Tempo</t>
    </r>
    <r>
      <rPr>
        <sz val="10"/>
        <color indexed="12"/>
        <rFont val="Arial"/>
        <family val="2"/>
      </rPr>
      <t xml:space="preserve"> / Heures Pleines Jours Rouges</t>
    </r>
  </si>
  <si>
    <t>Préavis Début EJP (30 min)</t>
  </si>
  <si>
    <t>Couleur du lendemain</t>
  </si>
  <si>
    <t>Avertissement de Dépassement De Puissance Souscrite</t>
  </si>
  <si>
    <t>Horaire Heures Pleines Heures Creuses</t>
  </si>
  <si>
    <t>Intensité Instantanée pour la phase 1</t>
  </si>
  <si>
    <t>Intensité Instantanée pour la phase 2</t>
  </si>
  <si>
    <t>Intensité Instantanée pour la phase 3</t>
  </si>
  <si>
    <t>Intensité maximale pour la phase 1</t>
  </si>
  <si>
    <t>Intensité maximale pour la phase 2</t>
  </si>
  <si>
    <t>Intensité maximale appelée (Mono)</t>
  </si>
  <si>
    <t>Intensité Instantanée (Mono)</t>
  </si>
  <si>
    <t>Intensité maximale pour la phase 3</t>
  </si>
  <si>
    <t>Puissance maximale triphasée atteinte</t>
  </si>
  <si>
    <t>Avertissement de Dépassement d'intensité de réglage pour la phase 1</t>
  </si>
  <si>
    <t>Avertissement de Dépassement d'intensité de réglage pour la phase 2</t>
  </si>
  <si>
    <t>Avertissement de Dépassement d'intensité de réglage pour la phase 3</t>
  </si>
  <si>
    <t>Index Energie HCH (BASE) - HH (EJP)</t>
  </si>
  <si>
    <t>Index Energie HPH (BASE) - PM (EJP)</t>
  </si>
  <si>
    <t>Index Energie HPE (BASE) - HPE (EJP)</t>
  </si>
  <si>
    <t>Index Energie HCE (BASE) - HCE (EJP)</t>
  </si>
  <si>
    <t>Puissances maximales de la période P - Période Second seuil souscrit</t>
  </si>
  <si>
    <t>Puissances maximales de la période P - Période Premier seuil souscrit</t>
  </si>
  <si>
    <t>Temps de dépassement de la période P - Période Premier seuil souscrit</t>
  </si>
  <si>
    <t>Temps de dépassement de la période P - Période Second seuil souscrit</t>
  </si>
  <si>
    <t>Puissances maximales de la période P-1 - Période Premier seuil souscrit</t>
  </si>
  <si>
    <t>Puissances maximales de la période P-1 - Période Second seuil souscrit</t>
  </si>
  <si>
    <t>Puissances souscrites de la période P - Premier seuil souscrit</t>
  </si>
  <si>
    <t>Puissances souscrites de la période P - Second seuil souscrit</t>
  </si>
  <si>
    <t>Puissances souscrites de la période P+1 - Second seuil souscrit</t>
  </si>
  <si>
    <t>Puissances souscrites de la période P+1 - Premier seuil souscrit</t>
  </si>
  <si>
    <t>Type de tarif et option tarifaire</t>
  </si>
  <si>
    <t>Energie active depuis le dernier top Td minutes</t>
  </si>
  <si>
    <t>Code Action Facturation de la période p</t>
  </si>
  <si>
    <t>Coefficient de préavis de dépassement</t>
  </si>
  <si>
    <t>Coefficient de dégagement de préavis de dépassement</t>
  </si>
  <si>
    <t>Puissance moyenne réactive 1 minute signée</t>
  </si>
  <si>
    <t>Puissance moyenne réactive 10 minutes signée</t>
  </si>
  <si>
    <t>Valeur moyenne des 3 tensions composées sur 10 minutes</t>
  </si>
  <si>
    <t>V</t>
  </si>
  <si>
    <t>kW</t>
  </si>
  <si>
    <t>kWh</t>
  </si>
  <si>
    <t>varh</t>
  </si>
  <si>
    <t>Wh</t>
  </si>
  <si>
    <t>kvarh</t>
  </si>
  <si>
    <t>%</t>
  </si>
  <si>
    <t>kvar</t>
  </si>
  <si>
    <t>-</t>
  </si>
  <si>
    <t>W</t>
  </si>
  <si>
    <t>VA</t>
  </si>
  <si>
    <t>Spec.</t>
  </si>
  <si>
    <t>min</t>
  </si>
  <si>
    <t>VA x 10</t>
  </si>
  <si>
    <r>
      <t xml:space="preserve">ADCO </t>
    </r>
    <r>
      <rPr>
        <sz val="8"/>
        <rFont val="Arial"/>
        <family val="2"/>
      </rPr>
      <t>(LSB)</t>
    </r>
  </si>
  <si>
    <t>Prend la valeur « CONSO » ou « PROD »</t>
  </si>
  <si>
    <t>Période tarifaire courante (calendrier n°2)</t>
  </si>
  <si>
    <t>Période tarifaire courante (calendrier n°1)</t>
  </si>
  <si>
    <t>Puissance souscrite de la période tarifaire en cours</t>
  </si>
  <si>
    <t>kW / kVA</t>
  </si>
  <si>
    <t>ERPpCour</t>
  </si>
  <si>
    <t>VAh</t>
  </si>
  <si>
    <t>ERN</t>
  </si>
  <si>
    <r>
      <t xml:space="preserve">ADCO </t>
    </r>
    <r>
      <rPr>
        <sz val="8"/>
        <rFont val="Arial"/>
        <family val="2"/>
      </rPr>
      <t>(MSB)</t>
    </r>
  </si>
  <si>
    <t>U10MN</t>
  </si>
  <si>
    <r>
      <t xml:space="preserve">Puissance apparente </t>
    </r>
    <r>
      <rPr>
        <i/>
        <sz val="10"/>
        <color indexed="12"/>
        <rFont val="Arial"/>
        <family val="2"/>
      </rPr>
      <t>triphasée</t>
    </r>
  </si>
  <si>
    <t>Inconnu</t>
  </si>
  <si>
    <t>TicCrcEn</t>
  </si>
  <si>
    <t>Présence des potentiels (uniquement second quartet)</t>
  </si>
  <si>
    <t>EAp1HCE</t>
  </si>
  <si>
    <t>EAp1HCH</t>
  </si>
  <si>
    <t>EAp1HPE</t>
  </si>
  <si>
    <t>EAp1HPH</t>
  </si>
  <si>
    <t>TicMaster - TicMasterPro</t>
  </si>
  <si>
    <t>ERPp1HCE</t>
  </si>
  <si>
    <t>ERPp1HCH</t>
  </si>
  <si>
    <t>ERPp1HPE</t>
  </si>
  <si>
    <t>ERPp1HPH</t>
  </si>
  <si>
    <t>ERNp1HCE</t>
  </si>
  <si>
    <t>ERNp1HCH</t>
  </si>
  <si>
    <t>ERNp1HPE</t>
  </si>
  <si>
    <t>ERNp1HPH</t>
  </si>
  <si>
    <t>&lt;-- Renseigner à gauche le numéro de la voie TIC dont on souhaite le mapping</t>
  </si>
  <si>
    <t>Second quartet uniquement</t>
  </si>
  <si>
    <t>EAp1P</t>
  </si>
  <si>
    <t>ERNp1P</t>
  </si>
  <si>
    <t>ERPp1P</t>
  </si>
  <si>
    <r>
      <t>Watchdog sur absence de réception de trame modbus (</t>
    </r>
    <r>
      <rPr>
        <i/>
        <sz val="10"/>
        <rFont val="Arial"/>
        <family val="2"/>
      </rPr>
      <t>0: off - pas de 1s</t>
    </r>
    <r>
      <rPr>
        <sz val="10"/>
        <rFont val="Arial"/>
        <family val="2"/>
      </rPr>
      <t>)</t>
    </r>
  </si>
  <si>
    <r>
      <t>Contrôle CRC TIC (</t>
    </r>
    <r>
      <rPr>
        <i/>
        <sz val="10"/>
        <rFont val="Arial"/>
        <family val="2"/>
      </rPr>
      <t>0: Contrôle CRC opérationnel - 1: Contrôle CRC descativé</t>
    </r>
    <r>
      <rPr>
        <sz val="10"/>
        <rFont val="Arial"/>
        <family val="2"/>
      </rPr>
      <t>)</t>
    </r>
  </si>
  <si>
    <t>A5 Base</t>
  </si>
  <si>
    <t>A8 Base</t>
  </si>
  <si>
    <t>Heure de Juillet-Aout</t>
  </si>
  <si>
    <t>Heures de Pointe</t>
  </si>
  <si>
    <t>Heures Pleines Hiver</t>
  </si>
  <si>
    <t>Heures Creuses Hiver</t>
  </si>
  <si>
    <t>Heures Pleines Eté</t>
  </si>
  <si>
    <t>Heures Creuses Eté</t>
  </si>
  <si>
    <t>Heures Pleines Demi-saison</t>
  </si>
  <si>
    <t>Heures Creuses Demi-saison</t>
  </si>
  <si>
    <t>A5 EJP</t>
  </si>
  <si>
    <t>Heures Pointe Mobile</t>
  </si>
  <si>
    <t>Heures Hiver</t>
  </si>
  <si>
    <t>A8 EJP</t>
  </si>
  <si>
    <t>Heures Demi-saison</t>
  </si>
  <si>
    <t>A8 MODULABLE</t>
  </si>
  <si>
    <t>Heures Hiver Mobile</t>
  </si>
  <si>
    <t>Heures Demi-saison Mobile</t>
  </si>
  <si>
    <t>Heures Saison Creuse Mobile</t>
  </si>
  <si>
    <t>Scanner Mode</t>
  </si>
  <si>
    <t>Cntr22Type</t>
  </si>
  <si>
    <t>Cntr23Type</t>
  </si>
  <si>
    <t>Cntr23Quality</t>
  </si>
  <si>
    <r>
      <t>0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(15258 pour 999999999)</t>
    </r>
  </si>
  <si>
    <t>Valeur par défaut des registres modbus (Dword[i])</t>
  </si>
  <si>
    <r>
      <t>0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(57711 pour 999999999)</t>
    </r>
  </si>
  <si>
    <r>
      <t xml:space="preserve">Variable de test de format de lecture. Valeur en Dword[i] : </t>
    </r>
    <r>
      <rPr>
        <b/>
        <sz val="10"/>
        <color rgb="FF0070C0"/>
        <rFont val="Arial"/>
        <family val="2"/>
      </rPr>
      <t>1234567890</t>
    </r>
  </si>
  <si>
    <t>IPREA1MN</t>
  </si>
  <si>
    <t>IPREATMN</t>
  </si>
  <si>
    <t>NC</t>
  </si>
  <si>
    <t>PRapCour</t>
  </si>
  <si>
    <t>Appli</t>
  </si>
  <si>
    <t>SOUTIRAGE</t>
  </si>
  <si>
    <t>INJECTION</t>
  </si>
  <si>
    <t>PA1_s</t>
  </si>
  <si>
    <t>PA1_i</t>
  </si>
  <si>
    <r>
      <t>E</t>
    </r>
    <r>
      <rPr>
        <b/>
        <sz val="10"/>
        <color rgb="FF0000FF"/>
        <rFont val="Arial"/>
        <family val="2"/>
      </rPr>
      <t>A</t>
    </r>
    <r>
      <rPr>
        <sz val="10"/>
        <rFont val="Arial"/>
        <family val="2"/>
      </rPr>
      <t>P_s2 / E</t>
    </r>
    <r>
      <rPr>
        <b/>
        <sz val="10"/>
        <color rgb="FF0000FF"/>
        <rFont val="Arial"/>
        <family val="2"/>
      </rPr>
      <t>a</t>
    </r>
    <r>
      <rPr>
        <sz val="10"/>
        <rFont val="Arial"/>
        <family val="2"/>
      </rPr>
      <t>P_s2</t>
    </r>
  </si>
  <si>
    <t>HPH / PM</t>
  </si>
  <si>
    <t>HCH / HH</t>
  </si>
  <si>
    <r>
      <t>3 → 60 (</t>
    </r>
    <r>
      <rPr>
        <b/>
        <sz val="10"/>
        <color indexed="30"/>
        <rFont val="Arial"/>
        <family val="2"/>
      </rPr>
      <t>20</t>
    </r>
    <r>
      <rPr>
        <sz val="10"/>
        <rFont val="Arial"/>
        <family val="2"/>
      </rPr>
      <t>)</t>
    </r>
  </si>
  <si>
    <t>Accès</t>
  </si>
  <si>
    <t>R/W</t>
  </si>
  <si>
    <t>R</t>
  </si>
  <si>
    <t>J</t>
  </si>
  <si>
    <t>PME-PMI</t>
  </si>
  <si>
    <t>Table modbus voie TIC</t>
  </si>
  <si>
    <t>Correspondance Alphanumérique</t>
  </si>
  <si>
    <t>UMOY1</t>
  </si>
  <si>
    <t>UMOY2</t>
  </si>
  <si>
    <t>UMOY3</t>
  </si>
  <si>
    <t>PA1 / P1</t>
  </si>
  <si>
    <t>PA2 / P2</t>
  </si>
  <si>
    <t>PA3 / P3</t>
  </si>
  <si>
    <t>PA6 / P6</t>
  </si>
  <si>
    <t>PA5 / P5</t>
  </si>
  <si>
    <t>PA4 / P4</t>
  </si>
  <si>
    <t>TARIFDYN</t>
  </si>
  <si>
    <t>ETATDYNF</t>
  </si>
  <si>
    <t>TD</t>
  </si>
  <si>
    <t>TC</t>
  </si>
  <si>
    <t>EAS (EA?)</t>
  </si>
  <si>
    <t>ER+S</t>
  </si>
  <si>
    <t>ER-S</t>
  </si>
  <si>
    <t>EAI</t>
  </si>
  <si>
    <t>ER+I</t>
  </si>
  <si>
    <t>ER-I</t>
  </si>
  <si>
    <t>I1I</t>
  </si>
  <si>
    <t>I2I</t>
  </si>
  <si>
    <t>I3I</t>
  </si>
  <si>
    <t>PTCOURD</t>
  </si>
  <si>
    <t>PA1S</t>
  </si>
  <si>
    <t>PR+1S</t>
  </si>
  <si>
    <t>PA1I</t>
  </si>
  <si>
    <t>PR+1I</t>
  </si>
  <si>
    <t>PR-1I</t>
  </si>
  <si>
    <t>EAp4ID</t>
  </si>
  <si>
    <t>EAp1ID</t>
  </si>
  <si>
    <t>EAp2ID</t>
  </si>
  <si>
    <t>EAp3ID</t>
  </si>
  <si>
    <t>ER-p7SD</t>
  </si>
  <si>
    <t>ER-p8SD</t>
  </si>
  <si>
    <t>EAp5ID</t>
  </si>
  <si>
    <t>EAp6ID</t>
  </si>
  <si>
    <t>EAp7ID</t>
  </si>
  <si>
    <t>EAp8ID</t>
  </si>
  <si>
    <t>ER+p1SD</t>
  </si>
  <si>
    <t>ER+p2SD</t>
  </si>
  <si>
    <t>ER+p3SD</t>
  </si>
  <si>
    <t>ER+p4SD</t>
  </si>
  <si>
    <t>ER+p5SD</t>
  </si>
  <si>
    <t>ER+p6SD</t>
  </si>
  <si>
    <t>ER+p7SD</t>
  </si>
  <si>
    <t>ER+p8SD</t>
  </si>
  <si>
    <t>ER-p1SD</t>
  </si>
  <si>
    <t>ER-p2SD</t>
  </si>
  <si>
    <t>ER-p3SD</t>
  </si>
  <si>
    <t>ER-p4SD</t>
  </si>
  <si>
    <t>ER-p5SD</t>
  </si>
  <si>
    <t>ER-p6SD</t>
  </si>
  <si>
    <t>S</t>
  </si>
  <si>
    <t>ER+p1ID</t>
  </si>
  <si>
    <t>ER+p2ID</t>
  </si>
  <si>
    <t>ER+p3ID</t>
  </si>
  <si>
    <t>ER+p4ID</t>
  </si>
  <si>
    <t>ER+p5ID</t>
  </si>
  <si>
    <t>ER+p6ID</t>
  </si>
  <si>
    <t>ER+p7ID</t>
  </si>
  <si>
    <t>ER+p8ID</t>
  </si>
  <si>
    <t>ER-p1ID</t>
  </si>
  <si>
    <t>ER-p2ID</t>
  </si>
  <si>
    <t>ER-p3ID</t>
  </si>
  <si>
    <t>ER-p4ID</t>
  </si>
  <si>
    <t>ER-p5ID</t>
  </si>
  <si>
    <t>ER-p6ID</t>
  </si>
  <si>
    <t>ER-p7ID</t>
  </si>
  <si>
    <t>ER-p8ID</t>
  </si>
  <si>
    <t>PSp1</t>
  </si>
  <si>
    <t>PSp2</t>
  </si>
  <si>
    <t>PSp3</t>
  </si>
  <si>
    <t>PSp4</t>
  </si>
  <si>
    <t>PSp5</t>
  </si>
  <si>
    <t>PSp6</t>
  </si>
  <si>
    <t>PSp7</t>
  </si>
  <si>
    <t>PSp8</t>
  </si>
  <si>
    <t>LIB_p1D</t>
  </si>
  <si>
    <t>LIB_p2D</t>
  </si>
  <si>
    <t>LIB_p3D</t>
  </si>
  <si>
    <t>LIB_p4D</t>
  </si>
  <si>
    <t>LIB_p5D</t>
  </si>
  <si>
    <t>LIB_p6D</t>
  </si>
  <si>
    <t>LIB_p7D</t>
  </si>
  <si>
    <t>LIB_p8D</t>
  </si>
  <si>
    <t>TGPHIS</t>
  </si>
  <si>
    <t>TGPHII</t>
  </si>
  <si>
    <t>PTCOURF</t>
  </si>
  <si>
    <t>ETATDYND</t>
  </si>
  <si>
    <t>PREAVISF</t>
  </si>
  <si>
    <t>TDYNF</t>
  </si>
  <si>
    <t>PREAVIS</t>
  </si>
  <si>
    <t>PREAVISD</t>
  </si>
  <si>
    <t>TDYND</t>
  </si>
  <si>
    <t>EAp1SD</t>
  </si>
  <si>
    <t>EAp2SD</t>
  </si>
  <si>
    <t>EAp3SD</t>
  </si>
  <si>
    <t>EAp4SD</t>
  </si>
  <si>
    <t>EAp5SD</t>
  </si>
  <si>
    <t>EAp6SD</t>
  </si>
  <si>
    <t>EAp7SD</t>
  </si>
  <si>
    <t>EAp8SD</t>
  </si>
  <si>
    <t>EAp1SF</t>
  </si>
  <si>
    <t>EAp2SF</t>
  </si>
  <si>
    <t>EAp3SF</t>
  </si>
  <si>
    <t>EAp4SF</t>
  </si>
  <si>
    <t>EAp5SF</t>
  </si>
  <si>
    <t>EAp6SF</t>
  </si>
  <si>
    <t>EAp7SF</t>
  </si>
  <si>
    <t>EAp8SF</t>
  </si>
  <si>
    <t>LIB_p2F</t>
  </si>
  <si>
    <t>LIB_p7F</t>
  </si>
  <si>
    <t>LIB_p8F</t>
  </si>
  <si>
    <t>PREAVIS1</t>
  </si>
  <si>
    <t>ETATDYN1</t>
  </si>
  <si>
    <t>ETATDYN2</t>
  </si>
  <si>
    <t>PREAVIS2</t>
  </si>
  <si>
    <t>LIB_p1F</t>
  </si>
  <si>
    <t>LIB_p3F</t>
  </si>
  <si>
    <t>LIB_p6F</t>
  </si>
  <si>
    <t>LIB_p4F</t>
  </si>
  <si>
    <t>LIB_p5F</t>
  </si>
  <si>
    <t>V/S</t>
  </si>
  <si>
    <t>BT 4 SUP36</t>
  </si>
  <si>
    <t>BT 5 SUP36</t>
  </si>
  <si>
    <t>TJ EJP-SD</t>
  </si>
  <si>
    <t>TJ EJP-PM</t>
  </si>
  <si>
    <t>TJ EJP-HH</t>
  </si>
  <si>
    <t>TJ LU-SD</t>
  </si>
  <si>
    <t>TJ LU-PH</t>
  </si>
  <si>
    <t>TJ LU-CH</t>
  </si>
  <si>
    <t>TJ LU-P</t>
  </si>
  <si>
    <t>HTA 5</t>
  </si>
  <si>
    <t>HTA 8</t>
  </si>
  <si>
    <t>XXX</t>
  </si>
  <si>
    <t>PR-1S</t>
  </si>
  <si>
    <t>JAUNE / pt</t>
  </si>
  <si>
    <t>Puiss App</t>
  </si>
  <si>
    <t>Kp</t>
  </si>
  <si>
    <t>Poste tarifaire en cours (pt)</t>
  </si>
  <si>
    <t>Puissance apparente</t>
  </si>
  <si>
    <t>pt</t>
  </si>
  <si>
    <r>
      <t xml:space="preserve">Digit dizaine : </t>
    </r>
    <r>
      <rPr>
        <b/>
        <sz val="10"/>
        <rFont val="Arial"/>
        <family val="2"/>
      </rPr>
      <t>saison</t>
    </r>
  </si>
  <si>
    <r>
      <t xml:space="preserve">Digit unité : </t>
    </r>
    <r>
      <rPr>
        <b/>
        <sz val="10"/>
        <rFont val="Arial"/>
        <family val="2"/>
      </rPr>
      <t>poste horaire</t>
    </r>
  </si>
  <si>
    <t>E (été)</t>
  </si>
  <si>
    <t>H (hiver)</t>
  </si>
  <si>
    <t>PM (pointe mobile)</t>
  </si>
  <si>
    <t>ex :</t>
  </si>
  <si>
    <t>21 = HPH</t>
  </si>
  <si>
    <t>23 = HP</t>
  </si>
  <si>
    <t>PTCOUR (Inj)</t>
  </si>
  <si>
    <t>PTCOUR (INJ) 4Q</t>
  </si>
  <si>
    <t>MESURE1/2</t>
  </si>
  <si>
    <t>PTCOUR1/2</t>
  </si>
  <si>
    <t>PTCOURD/F</t>
  </si>
  <si>
    <t>ETATDYN1/2</t>
  </si>
  <si>
    <t>DEP</t>
  </si>
  <si>
    <t>"DEP "</t>
  </si>
  <si>
    <t>ACTIF</t>
  </si>
  <si>
    <t>INACTIF</t>
  </si>
  <si>
    <t>PREAVIS1/2</t>
  </si>
  <si>
    <t>TD-P</t>
  </si>
  <si>
    <t>TD-PM</t>
  </si>
  <si>
    <t>TD-HH</t>
  </si>
  <si>
    <t>TD-JA</t>
  </si>
  <si>
    <t>TD-HP</t>
  </si>
  <si>
    <t>TD-HC</t>
  </si>
  <si>
    <t>"TD- ? "</t>
  </si>
  <si>
    <t>PREAVISD/F</t>
  </si>
  <si>
    <t>TD-1</t>
  </si>
  <si>
    <t>TD-2</t>
  </si>
  <si>
    <t>TD-3</t>
  </si>
  <si>
    <t>XXXX</t>
  </si>
  <si>
    <t>"JA "</t>
  </si>
  <si>
    <t>BBRx</t>
  </si>
  <si>
    <t>EJP</t>
  </si>
  <si>
    <t>----</t>
  </si>
  <si>
    <t>"----"</t>
  </si>
  <si>
    <t>TD- ?</t>
  </si>
  <si>
    <t>CONFIG, CONTRAT, Appli, OPTARIF, 
MESURES1/2, PREAVIS1/2, REAVISD/F, 
TARIFDYN</t>
  </si>
  <si>
    <t>PTCOUR, PTCOUR1/2, PTCOURD/F, 
LIB_pxD/F, ETATDYN1/2, PTEC, 
PREAVIS, DEMAIN, HHPHC</t>
  </si>
  <si>
    <t>LIB_pxD/F</t>
  </si>
  <si>
    <t>Parity</t>
  </si>
  <si>
    <r>
      <t>0 → 2 (</t>
    </r>
    <r>
      <rPr>
        <b/>
        <sz val="10"/>
        <color indexed="30"/>
        <rFont val="Arial"/>
        <family val="2"/>
      </rPr>
      <t>0</t>
    </r>
    <r>
      <rPr>
        <sz val="10"/>
        <rFont val="Arial"/>
        <family val="2"/>
      </rPr>
      <t>)</t>
    </r>
  </si>
  <si>
    <t>EAP_s2 / EaP_s2</t>
  </si>
  <si>
    <t>Indication de la présence du signal tarifaire externe.</t>
  </si>
  <si>
    <r>
      <t xml:space="preserve">Courant injecté sur la phase 1                                 </t>
    </r>
    <r>
      <rPr>
        <sz val="10"/>
        <rFont val="Arial"/>
        <family val="2"/>
      </rPr>
      <t>Flottant  (entier valeur x 1000)</t>
    </r>
  </si>
  <si>
    <r>
      <t xml:space="preserve">Courant injecté sur la phase 2                                 </t>
    </r>
    <r>
      <rPr>
        <sz val="10"/>
        <rFont val="Arial"/>
        <family val="2"/>
      </rPr>
      <t>Flottant  (entier valeur x 1000)</t>
    </r>
  </si>
  <si>
    <r>
      <t xml:space="preserve">Courant injecté sur la phase 3                                 </t>
    </r>
    <r>
      <rPr>
        <sz val="10"/>
        <rFont val="Arial"/>
        <family val="2"/>
      </rPr>
      <t>Flottant  (entier valeur x 1000)</t>
    </r>
  </si>
  <si>
    <t>Tension moy. ph. 1</t>
  </si>
  <si>
    <t>Tension moy. ph. 2</t>
  </si>
  <si>
    <t>Tension moy. ph. 3</t>
  </si>
  <si>
    <r>
      <t xml:space="preserve">Puissance réactive négative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sur la derniere période Tc</t>
    </r>
  </si>
  <si>
    <r>
      <t xml:space="preserve">Puissance réactive positive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sur la derniere période Tc</t>
    </r>
  </si>
  <si>
    <r>
      <t xml:space="preserve">Puissance réactive négative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sur la derniere période Tc</t>
    </r>
  </si>
  <si>
    <r>
      <t xml:space="preserve">Puissance réactive positive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sur la derniere période Tc</t>
    </r>
  </si>
  <si>
    <t>Temps d'intégration utilisé pour le calcul des dépassements</t>
  </si>
  <si>
    <t>Min</t>
  </si>
  <si>
    <t>Temps d'intégration utilisé pour les points de mesure de puissance et de tension moyennes</t>
  </si>
  <si>
    <r>
      <t xml:space="preserve">Energie active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depuis le dernier top Td</t>
    </r>
  </si>
  <si>
    <r>
      <t xml:space="preserve">Energie réactive positive depuis le dernier top Td en </t>
    </r>
    <r>
      <rPr>
        <b/>
        <sz val="10"/>
        <color indexed="12"/>
        <rFont val="Arial"/>
        <family val="2"/>
      </rPr>
      <t>soutirage</t>
    </r>
  </si>
  <si>
    <r>
      <t xml:space="preserve">Energie réactive négative depuis le dernier top Td en </t>
    </r>
    <r>
      <rPr>
        <b/>
        <sz val="10"/>
        <color indexed="12"/>
        <rFont val="Arial"/>
        <family val="2"/>
      </rPr>
      <t>soutirage</t>
    </r>
  </si>
  <si>
    <r>
      <t xml:space="preserve">Energie active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depuis le dernier top Td</t>
    </r>
  </si>
  <si>
    <r>
      <t xml:space="preserve">Energie réactive positive depuis le dernier top Td en </t>
    </r>
    <r>
      <rPr>
        <b/>
        <sz val="10"/>
        <color indexed="12"/>
        <rFont val="Arial"/>
        <family val="2"/>
      </rPr>
      <t>injection</t>
    </r>
  </si>
  <si>
    <r>
      <t xml:space="preserve">Energie réactive négative depuis le dernier top Td en </t>
    </r>
    <r>
      <rPr>
        <b/>
        <sz val="10"/>
        <color indexed="12"/>
        <rFont val="Arial"/>
        <family val="2"/>
      </rPr>
      <t>injection</t>
    </r>
  </si>
  <si>
    <t>Période tarifaire courante de la grille D</t>
  </si>
  <si>
    <t>Préavis de dépassement de puissance</t>
  </si>
  <si>
    <t>Préavis de passage en tarif dynamique pour la grille D (TD-X)</t>
  </si>
  <si>
    <t>Alerte sur les périodes de fonctionnement tarifaire dynamique en cours ou prochaine, pour la grille D</t>
  </si>
  <si>
    <t>Etat de fonctionnement tarifaire dynamique pour la grille D</t>
  </si>
  <si>
    <t>Entier</t>
  </si>
  <si>
    <r>
      <t xml:space="preserve">Puissance active moyenne en </t>
    </r>
    <r>
      <rPr>
        <b/>
        <sz val="10"/>
        <color indexed="12"/>
        <rFont val="Arial"/>
        <family val="2"/>
      </rPr>
      <t xml:space="preserve">injection </t>
    </r>
    <r>
      <rPr>
        <sz val="10"/>
        <color indexed="12"/>
        <rFont val="Arial"/>
        <family val="2"/>
      </rPr>
      <t>sur la derniere période Tc</t>
    </r>
  </si>
  <si>
    <t>Soutirage</t>
  </si>
  <si>
    <t>Injection</t>
  </si>
  <si>
    <t>---</t>
  </si>
  <si>
    <t>Puissance souscrite courante de la période tarifaire n°1 de la grille D (Cf. LIB_p1D)</t>
  </si>
  <si>
    <t>Puissance souscrite courante de la période tarifaire n°2 de la grille D (Cf. LIB_p2D)</t>
  </si>
  <si>
    <t>Puissance souscrite courante de la période tarifaire n°3 de la grille D (Cf. LIB_p3D)</t>
  </si>
  <si>
    <t>Puissance souscrite courante de la période tarifaire n°4 de la grille D (Cf. LIB_p4D)</t>
  </si>
  <si>
    <t>Puissance souscrite courante de la période tarifaire n°5 de la grille D (Cf. LIB_p5D)</t>
  </si>
  <si>
    <t>Puissance souscrite courante de la période tarifaire n°6 de la grille D (Cf. LIB_p6D)</t>
  </si>
  <si>
    <t>Puissance souscrite courante de la période tarifaire n°7 de la grille D (Cf. LIB_p7D)</t>
  </si>
  <si>
    <t>Puissance souscrite courante de la période tarifaire n°8 de la grille D (Cf. LIB_p8D)</t>
  </si>
  <si>
    <t>Période tarifaire n°1 de la grille D</t>
  </si>
  <si>
    <t>Période tarifaire n°2 de la grille D</t>
  </si>
  <si>
    <t>Période tarifaire n°3 de la grille D</t>
  </si>
  <si>
    <t>Période tarifaire n°4 de la grille D</t>
  </si>
  <si>
    <t>Période tarifaire n°5 de la grille D</t>
  </si>
  <si>
    <t>Période tarifaire n°6 de la grille D</t>
  </si>
  <si>
    <t>Période tarifaire n°7 de la grille D</t>
  </si>
  <si>
    <t>Période tarifaire n°8 de la grille D</t>
  </si>
  <si>
    <t>Mode</t>
  </si>
  <si>
    <t>Periode</t>
  </si>
  <si>
    <t>Unité</t>
  </si>
  <si>
    <r>
      <t xml:space="preserve">Tangente phi moyenne Tc minutes en </t>
    </r>
    <r>
      <rPr>
        <b/>
        <sz val="10"/>
        <color indexed="12"/>
        <rFont val="Arial"/>
        <family val="2"/>
      </rPr>
      <t>soutirage</t>
    </r>
  </si>
  <si>
    <r>
      <t xml:space="preserve">Tangente phi moyenne Tc minutes en </t>
    </r>
    <r>
      <rPr>
        <b/>
        <sz val="10"/>
        <color indexed="12"/>
        <rFont val="Arial"/>
        <family val="2"/>
      </rPr>
      <t>injection</t>
    </r>
  </si>
  <si>
    <t>Période tarifaire courante de la grille F</t>
  </si>
  <si>
    <t>Préavis de passage en tarif dynamique pour la grille F (TD-X)</t>
  </si>
  <si>
    <t>Etat de fonctionnement tarifaire dynamique pour la grille F</t>
  </si>
  <si>
    <t>Alpha</t>
  </si>
  <si>
    <t>Période tarifaire n°1 de la grille F</t>
  </si>
  <si>
    <t>Période tarifaire n°2 de la grille F</t>
  </si>
  <si>
    <t>Période tarifaire n°3 de la grille F</t>
  </si>
  <si>
    <t>Période tarifaire n°4 de la grille F</t>
  </si>
  <si>
    <t>Période tarifaire n°5 de la grille F</t>
  </si>
  <si>
    <t>Période tarifaire n°6 de la grille F</t>
  </si>
  <si>
    <t>Période tarifaire n°7 de la grille F</t>
  </si>
  <si>
    <t>Période tarifaire n°8 de la grille F</t>
  </si>
  <si>
    <t>Tangente phi moyenne 10 minutes</t>
  </si>
  <si>
    <r>
      <t xml:space="preserve">Période tarifaire courante pour le </t>
    </r>
    <r>
      <rPr>
        <b/>
        <sz val="10"/>
        <color indexed="12"/>
        <rFont val="Arial"/>
        <family val="2"/>
      </rPr>
      <t>soutirage</t>
    </r>
  </si>
  <si>
    <t>Puissance moyenne active sur une période Tc minutes n°2</t>
  </si>
  <si>
    <t>Puissance moyenne active sur une période Tc minutes n°3</t>
  </si>
  <si>
    <t>Puissance moyenne active sur une période Tc minutes n°4</t>
  </si>
  <si>
    <t>Puissance moyenne active sur une période Tc minutes n°5</t>
  </si>
  <si>
    <t>Puissance moyenne active sur une période Tc minutes n°6</t>
  </si>
  <si>
    <t>Puissance moyenne active sur une période Tc minutes n°1 (la derniere)</t>
  </si>
  <si>
    <t>Flottant  (entier valeur x 1000)</t>
  </si>
  <si>
    <r>
      <t xml:space="preserve">Puissance de raccordement en </t>
    </r>
    <r>
      <rPr>
        <b/>
        <sz val="10"/>
        <color rgb="FF002060"/>
        <rFont val="Arial"/>
        <family val="2"/>
      </rPr>
      <t>injection</t>
    </r>
    <r>
      <rPr>
        <sz val="10"/>
        <color indexed="12"/>
        <rFont val="Arial"/>
        <family val="2"/>
      </rPr>
      <t xml:space="preserve"> de la période tarifaire en cours</t>
    </r>
  </si>
  <si>
    <r>
      <t xml:space="preserve">Puissance moyenne réactive 1 minute en </t>
    </r>
    <r>
      <rPr>
        <b/>
        <sz val="10"/>
        <color rgb="FF002060"/>
        <rFont val="Arial"/>
        <family val="2"/>
      </rPr>
      <t>injection</t>
    </r>
  </si>
  <si>
    <t>Signée</t>
  </si>
  <si>
    <r>
      <t xml:space="preserve">Puissance moyenne réactive 10 minutes en </t>
    </r>
    <r>
      <rPr>
        <b/>
        <sz val="10"/>
        <color rgb="FF002060"/>
        <rFont val="Arial"/>
        <family val="2"/>
      </rPr>
      <t>injection</t>
    </r>
  </si>
  <si>
    <r>
      <t>Période tarifaire courante pour l</t>
    </r>
    <r>
      <rPr>
        <b/>
        <sz val="10"/>
        <color indexed="12"/>
        <rFont val="Arial"/>
        <family val="2"/>
      </rPr>
      <t>'injection</t>
    </r>
  </si>
  <si>
    <t>Puissance souscrite en période tarifaire →</t>
  </si>
  <si>
    <r>
      <t xml:space="preserve">Puissance de raccordement </t>
    </r>
    <r>
      <rPr>
        <b/>
        <sz val="10"/>
        <color rgb="FF002060"/>
        <rFont val="Arial"/>
        <family val="2"/>
      </rPr>
      <t>(injection)</t>
    </r>
    <r>
      <rPr>
        <sz val="10"/>
        <color indexed="12"/>
        <rFont val="Arial"/>
        <family val="2"/>
      </rPr>
      <t xml:space="preserve"> en période tarifaire →</t>
    </r>
  </si>
  <si>
    <r>
      <t xml:space="preserve">Puissance de raccordement </t>
    </r>
    <r>
      <rPr>
        <b/>
        <sz val="10"/>
        <color rgb="FF969696"/>
        <rFont val="Arial"/>
        <family val="2"/>
      </rPr>
      <t>(injection)</t>
    </r>
    <r>
      <rPr>
        <sz val="10"/>
        <color rgb="FF969696"/>
        <rFont val="Arial"/>
        <family val="2"/>
      </rPr>
      <t xml:space="preserve"> en période tarifaire →</t>
    </r>
  </si>
  <si>
    <t>22 = HCH</t>
  </si>
  <si>
    <t>11 = HPE</t>
  </si>
  <si>
    <t>12 = HCE</t>
  </si>
  <si>
    <t>Tarifs</t>
  </si>
  <si>
    <t>Energie active soutirée, pour MESURES2, en période tarifaire →</t>
  </si>
  <si>
    <t>Puissance maximale atteinte en injection en période tarifaire →</t>
  </si>
  <si>
    <t>Puissance maximale atteinte en soutirage en période tarifaire →</t>
  </si>
  <si>
    <t>Energie active soutirée de la période P pour la période tarifaire →</t>
  </si>
  <si>
    <t>Energie réactive positive injectée de la période P en période tarifaire →</t>
  </si>
  <si>
    <t>Energie réactive positive soutirée de la période P en période tarifaire →</t>
  </si>
  <si>
    <t>Energie réactive négative injectée de la période P en période tarifaire →</t>
  </si>
  <si>
    <t>Energie réactive négative soutirée de la période P en période tarifaire →</t>
  </si>
  <si>
    <t>Energie active injectée de la période P pour la période tarifaire →</t>
  </si>
  <si>
    <t>Deux registres en non signé</t>
  </si>
  <si>
    <t>Période</t>
  </si>
  <si>
    <t>HH   mmSS</t>
  </si>
  <si>
    <r>
      <t xml:space="preserve">Puissance moyenne active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sur la derniere période Tc</t>
    </r>
  </si>
  <si>
    <r>
      <t xml:space="preserve">Puissance moyenne active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sur la derniere période Tc</t>
    </r>
  </si>
  <si>
    <r>
      <t xml:space="preserve">Tangente phi moyenne 10 minutes en </t>
    </r>
    <r>
      <rPr>
        <b/>
        <sz val="10"/>
        <color indexed="12"/>
        <rFont val="Arial"/>
        <family val="2"/>
      </rPr>
      <t>injection</t>
    </r>
  </si>
  <si>
    <r>
      <t xml:space="preserve">Tangente phi moyenne 10 minutes en </t>
    </r>
    <r>
      <rPr>
        <b/>
        <sz val="10"/>
        <color indexed="12"/>
        <rFont val="Arial"/>
        <family val="2"/>
      </rPr>
      <t>soutirage</t>
    </r>
  </si>
  <si>
    <t>Période tarifaire de la période dynamique courante du calendrier n°1</t>
  </si>
  <si>
    <t>Période tarifaire, du calendrier n°1, faisant l’objet du préavis en cours</t>
  </si>
  <si>
    <t>Période dynamique courante du calendrier n°1 - Période tarifaire</t>
  </si>
  <si>
    <t>Période dynamique future du calendrier n°1 - Période tarifaire</t>
  </si>
  <si>
    <t>Période tarifaire de la période dynamique courante du calendrier n°2</t>
  </si>
  <si>
    <t>Période tarifaire, du calendrier n°2, faisant l’objet du préavis en cours</t>
  </si>
  <si>
    <t>Période dynamique courante du calendrier n°2 - Période tarifaire</t>
  </si>
  <si>
    <t>Période dynamique future du calendrier n°2 - Période tarifaire</t>
  </si>
  <si>
    <r>
      <t xml:space="preserve">Puissance maximale atteinte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pour la période tarifaire en cours</t>
    </r>
  </si>
  <si>
    <r>
      <t xml:space="preserve">Puissance maximale atteinte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pour la période tarifaire en cours</t>
    </r>
  </si>
  <si>
    <t>Nom du calendrier n°1</t>
  </si>
  <si>
    <t>Nom du calendrier n°2</t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</si>
  <si>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 pour la période tarifaire en cours pour MESURES2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</si>
  <si>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 pour la période tarifaire en cours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</si>
  <si>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P pour la période tarifaire en cours</t>
    </r>
  </si>
  <si>
    <r>
      <t xml:space="preserve">Energie active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en cours sur la période p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</si>
  <si>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 en période tarifaire →</t>
    </r>
  </si>
  <si>
    <t>Energie active soutirée de la période p en période tarifaire →</t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</si>
  <si>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depuis le dernier top Td</t>
    </r>
  </si>
  <si>
    <r>
      <t xml:space="preserve">Energie réactive négative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en cours sur la période p</t>
    </r>
  </si>
  <si>
    <t>Energie réactive soutirée négative sur période p en période tarifaire →</t>
  </si>
  <si>
    <r>
      <t xml:space="preserve">Energie réactive positive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en cours sur la période p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</si>
  <si>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depuis le dernier top Td minutes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</si>
  <si>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sur la période p en période tarifaire →</t>
    </r>
  </si>
  <si>
    <t>Energie réactive positive soutirée sur la période p en période tarifaire →</t>
  </si>
  <si>
    <r>
      <t xml:space="preserve">Courant </t>
    </r>
    <r>
      <rPr>
        <b/>
        <sz val="10"/>
        <color rgb="FF002060"/>
        <rFont val="Arial"/>
        <family val="2"/>
      </rPr>
      <t>injecté</t>
    </r>
    <r>
      <rPr>
        <sz val="10"/>
        <color indexed="12"/>
        <rFont val="Arial"/>
        <family val="2"/>
      </rPr>
      <t xml:space="preserve"> mesuré sur la phase 1</t>
    </r>
  </si>
  <si>
    <r>
      <t xml:space="preserve">Courant </t>
    </r>
    <r>
      <rPr>
        <b/>
        <sz val="10"/>
        <color rgb="FF002060"/>
        <rFont val="Arial"/>
        <family val="2"/>
      </rPr>
      <t>injecté</t>
    </r>
    <r>
      <rPr>
        <sz val="10"/>
        <color indexed="12"/>
        <rFont val="Arial"/>
        <family val="2"/>
      </rPr>
      <t xml:space="preserve"> mesuré sur la phase 2</t>
    </r>
  </si>
  <si>
    <r>
      <t xml:space="preserve">Courant </t>
    </r>
    <r>
      <rPr>
        <b/>
        <sz val="10"/>
        <color rgb="FF002060"/>
        <rFont val="Arial"/>
        <family val="2"/>
      </rPr>
      <t>injecté</t>
    </r>
    <r>
      <rPr>
        <sz val="10"/>
        <color indexed="12"/>
        <rFont val="Arial"/>
        <family val="2"/>
      </rPr>
      <t xml:space="preserve"> mesuré sur la phase 3</t>
    </r>
  </si>
  <si>
    <r>
      <t xml:space="preserve">Puissance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moyenne 1 minute</t>
    </r>
  </si>
  <si>
    <r>
      <t xml:space="preserve">Puissance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moyenne 10 minutes</t>
    </r>
  </si>
  <si>
    <r>
      <t xml:space="preserve">Puissance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moyenne 10 minutes</t>
    </r>
  </si>
  <si>
    <r>
      <t xml:space="preserve">Puissance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moyenne 1 minute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</si>
  <si>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p-1 en période tarifaire →</t>
    </r>
  </si>
  <si>
    <t>Energie active soutirée de la période p-1 en période tarifaire →</t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</si>
  <si>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p-1 en période tarifaire →</t>
    </r>
  </si>
  <si>
    <t>Energie réactive négative soutirée de la période p-1 en période tarifaire →</t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</si>
  <si>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p-1 en période tarifaire →</t>
    </r>
  </si>
  <si>
    <t>Energie réactive positive soutirée de la période p-1 en période tarifaire →</t>
  </si>
  <si>
    <r>
      <t xml:space="preserve">Energie active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 en période tarifaire →</t>
    </r>
  </si>
  <si>
    <r>
      <t xml:space="preserve">Energie active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 en période tarifaire →</t>
    </r>
  </si>
  <si>
    <r>
      <t xml:space="preserve">Energie réactive négative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 en période tarifaire →</t>
    </r>
  </si>
  <si>
    <r>
      <t xml:space="preserve">Energie réactive négative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 en période tarifaire →</t>
    </r>
  </si>
  <si>
    <r>
      <t xml:space="preserve">Energie réactive positive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 en période tarifaire →</t>
    </r>
  </si>
  <si>
    <r>
      <t xml:space="preserve">Energie réactive positive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 en période tarifaire →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</si>
  <si>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</si>
  <si>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</si>
  <si>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</si>
  <si>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</si>
  <si>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</si>
  <si>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</si>
  <si>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</si>
  <si>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</si>
  <si>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</si>
  <si>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</si>
  <si>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</si>
  <si>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</si>
  <si>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</si>
  <si>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</si>
  <si>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</si>
  <si>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</si>
  <si>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</si>
  <si>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</si>
  <si>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</si>
  <si>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</si>
  <si>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</si>
  <si>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</si>
  <si>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</si>
  <si>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</si>
  <si>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</si>
  <si>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</si>
  <si>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</si>
  <si>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</si>
  <si>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</si>
  <si>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</si>
  <si>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</si>
  <si>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</si>
  <si>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</si>
  <si>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</si>
  <si>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</si>
  <si>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</si>
  <si>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</si>
  <si>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</si>
  <si>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</si>
  <si>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</si>
  <si>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n°8 de la grille D (Cf. LIB_p8D)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</si>
  <si>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n°1 de la grille D (Cf. LIB_p1D)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</si>
  <si>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n°2 de la grille D (Cf. LIB_p2D)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</si>
  <si>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n°3 de la grille D (Cf. LIB_p3D)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</si>
  <si>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n°4 de la grille D (Cf. LIB_p4D)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</si>
  <si>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n°5 de la grille D (Cf. LIB_p5D)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</si>
  <si>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n°6 de la grille D (Cf. LIB_p6D)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</si>
  <si>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tarifaire n°7 de la grille D (Cf. LIB_p7D)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</si>
  <si>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n°1 de la grille F (Cf. LIB_p1F)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</si>
  <si>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n°2 de la grille F (Cf. LIB_p2F)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</si>
  <si>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n°3 de la grille F (Cf. LIB_p3F)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</si>
  <si>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n°4 de la grille F (Cf. LIB_p4F)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</si>
  <si>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n°5 de la grille F (Cf. LIB_p5F)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</si>
  <si>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n°6 de la grille F (Cf. LIB_p6F)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</si>
  <si>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n°7 de la grille F (Cf. LIB_p7F)</t>
    </r>
  </si>
  <si>
    <r>
      <t xml:space="preserve">Energie active </t>
    </r>
    <r>
      <rPr>
        <b/>
        <sz val="10"/>
        <color indexed="12"/>
        <rFont val="Arial"/>
        <family val="2"/>
      </rPr>
      <t xml:space="preserve">soutirée </t>
    </r>
    <r>
      <rPr>
        <sz val="10"/>
        <color indexed="12"/>
        <rFont val="Arial"/>
        <family val="2"/>
      </rPr>
      <t>de la période tarifaire n°8 de la grille F (Cf. LIB_p8F)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</si>
  <si>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P pour la période tarifaire en cours</t>
    </r>
  </si>
  <si>
    <r>
      <t xml:space="preserve">Energie réactive positive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(au primaire) depuis dernier top Td</t>
    </r>
  </si>
  <si>
    <r>
      <t xml:space="preserve">Energie réactive positive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(au primaire) depuis dernier top Td</t>
    </r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</si>
  <si>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(au primaire) depuis dernier top Td</t>
    </r>
  </si>
  <si>
    <r>
      <t xml:space="preserve">Energie réactive négative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(au primaire) depuis dernier top Td</t>
    </r>
  </si>
  <si>
    <r>
      <t xml:space="preserve">Energie apparente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(au primaire) depuis dernier top Td</t>
    </r>
  </si>
  <si>
    <r>
      <t xml:space="preserve">Energie apparente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(au primaire) depuis dernier top Td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</si>
  <si>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 la période P pour la période tarifaire en cours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</si>
  <si>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 pour la période tarifaire en cours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</si>
  <si>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(au primaire) depuis dernier top Td</t>
    </r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</si>
  <si>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(au primaire) depuis dernier top Td</t>
    </r>
  </si>
  <si>
    <t>PJW</t>
  </si>
  <si>
    <t>HN</t>
  </si>
  <si>
    <t>HPM</t>
  </si>
  <si>
    <t>Alphanumérique (voir table jointe)</t>
  </si>
  <si>
    <t>Alerte sur les périodes de fonctionnement tarifaire dynamique en cours ou prochaine, pour la grille F</t>
  </si>
  <si>
    <t>CBE</t>
  </si>
  <si>
    <t>CJE</t>
  </si>
  <si>
    <t>ICE</t>
  </si>
  <si>
    <t>SAPHIR</t>
  </si>
  <si>
    <t>Variables du compteur de la voie 1. Voir table 'CntrMap'</t>
  </si>
  <si>
    <r>
      <t>1:1200, 2:2400, 3:4800, 4:</t>
    </r>
    <r>
      <rPr>
        <b/>
        <sz val="10"/>
        <color indexed="30"/>
        <rFont val="Arial"/>
        <family val="2"/>
      </rPr>
      <t>9</t>
    </r>
    <r>
      <rPr>
        <b/>
        <sz val="10"/>
        <color rgb="FF0066CC"/>
        <rFont val="Arial"/>
        <family val="2"/>
      </rPr>
      <t>60</t>
    </r>
    <r>
      <rPr>
        <b/>
        <sz val="10"/>
        <color indexed="30"/>
        <rFont val="Arial"/>
        <family val="2"/>
      </rPr>
      <t>0</t>
    </r>
    <r>
      <rPr>
        <sz val="10"/>
        <rFont val="Arial"/>
        <family val="2"/>
      </rPr>
      <t>, 5:19200 - 8b, sans parité</t>
    </r>
  </si>
  <si>
    <t>Type de compteur de la voie 1. 0: NC, 1: Bleu, 2: Vert, 3: Jaune, 4: PME-PMI, 6: SAPHIR</t>
  </si>
  <si>
    <t>Type de compteur de la voie 24. 0: NC, 1: Bleu, 2: Vert, 3: Jaune, 4: PME-PMI, 6: SAPHIR</t>
  </si>
  <si>
    <r>
      <t xml:space="preserve">Puissance active moyenne en </t>
    </r>
    <r>
      <rPr>
        <b/>
        <sz val="10"/>
        <color indexed="12"/>
        <rFont val="Arial"/>
        <family val="2"/>
      </rPr>
      <t xml:space="preserve">soutirage </t>
    </r>
    <r>
      <rPr>
        <sz val="10"/>
        <color indexed="12"/>
        <rFont val="Arial"/>
        <family val="2"/>
      </rPr>
      <t>sur la derniere période Tc</t>
    </r>
  </si>
  <si>
    <t>Compteur d'étiquettes TIC décodées depuis le dernier reset ou mise sous tension.</t>
  </si>
  <si>
    <r>
      <t>Parité de la communication modbus (RTU seulement) (</t>
    </r>
    <r>
      <rPr>
        <i/>
        <sz val="10"/>
        <rFont val="Arial"/>
        <family val="2"/>
      </rPr>
      <t xml:space="preserve">0: </t>
    </r>
    <r>
      <rPr>
        <b/>
        <i/>
        <sz val="10"/>
        <color rgb="FF0066CC"/>
        <rFont val="Arial"/>
        <family val="2"/>
      </rPr>
      <t>None</t>
    </r>
    <r>
      <rPr>
        <i/>
        <sz val="10"/>
        <rFont val="Arial"/>
        <family val="2"/>
      </rPr>
      <t>, 1: Impair/odd, 2: Pair/even (sauf en 19200b)</t>
    </r>
    <r>
      <rPr>
        <sz val="10"/>
        <rFont val="Arial"/>
        <family val="2"/>
      </rPr>
      <t>)</t>
    </r>
  </si>
  <si>
    <t>Date et Heure courante :     HH (MSB) / mm(x100)+SS (LSB)</t>
  </si>
  <si>
    <t>Date et Heure courante :     JJ (MSB) / MM(x100)+AA (LSB)</t>
  </si>
  <si>
    <t>Période dynamique courante du calendrier n°1 - Début :     JJ (MSB) / MM(x100)+AA (LSB)</t>
  </si>
  <si>
    <t>Période dynamique courante du calendrier n°1 - Début :     HH (MSB) / mm(x100)+SS (LSB)</t>
  </si>
  <si>
    <t>Période dynamique courante du calendrier n°1 - Fin :     JJ (MSB) / MM(x100)+AA (LSB)</t>
  </si>
  <si>
    <t>Période dynamique courante du calendrier n°1 - Fin :     HH (MSB) / mm(x100)+SS (LSB)</t>
  </si>
  <si>
    <t>Période dynamique future du calendrier n°1 - Début :     JJ (MSB) / MM(x100)+AA (LSB)</t>
  </si>
  <si>
    <t>Période dynamique future du calendrier n°1 - Début :     HH (MSB) / mm(x100)+SS (LSB)</t>
  </si>
  <si>
    <t>Période dynamique future du calendrier n°1 - Fin :     JJ (MSB) / MM(x100)+AA (LSB)</t>
  </si>
  <si>
    <t>Période dynamique future du calendrier n°1 - Fin :     HH (MSB) / mm(x100)+SS (LSB)</t>
  </si>
  <si>
    <t>Période dynamique courante du calendrier n°2 - Début :     JJ (MSB) / MM(x100)+AA (LSB)</t>
  </si>
  <si>
    <t>Période dynamique courante du calendrier n°2 - Début :     HH (MSB) / mm(x100)+SS (LSB)</t>
  </si>
  <si>
    <t>Période dynamique courante du calendrier n°2 - Fin :     JJ (MSB) / MM(x100)+AA (LSB)</t>
  </si>
  <si>
    <t>Période dynamique courante du calendrier n°2 - Fin :     HH (MSB) / mm(x100)+SS (LSB)</t>
  </si>
  <si>
    <t>Période dynamique future du calendrier n°2 - Début :     JJ (MSB) / MM(x100)+AA (LSB)</t>
  </si>
  <si>
    <t>Période dynamique future du calendrier n°2 - Début :     HH (MSB) / mm(x100)+SS (LSB)</t>
  </si>
  <si>
    <t>Période dynamique future du calendrier n°2 - Fin :     JJ (MSB) / MM(x100)+AA (LSB)</t>
  </si>
  <si>
    <t>Période dynamique future du calendrier n°2 - Fin :     HH (MSB) / mm(x100)+SS (LSB)</t>
  </si>
  <si>
    <r>
      <rPr>
        <sz val="10"/>
        <rFont val="Arial"/>
        <family val="2"/>
      </rPr>
      <t xml:space="preserve">DATE    </t>
    </r>
    <r>
      <rPr>
        <i/>
        <sz val="10"/>
        <rFont val="Arial"/>
        <family val="2"/>
      </rPr>
      <t xml:space="preserve">    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</si>
  <si>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TDYN1CD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</si>
  <si>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TDYN1CF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</si>
  <si>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TDYN1FD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</si>
  <si>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TDYN1FF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</si>
  <si>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TDYN2CD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</si>
  <si>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TDYN2CF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</si>
  <si>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TDYN2FD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</si>
  <si>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r>
      <rPr>
        <sz val="10"/>
        <rFont val="Arial"/>
        <family val="2"/>
      </rPr>
      <t xml:space="preserve">TDYN2FF </t>
    </r>
    <r>
      <rPr>
        <i/>
        <sz val="10"/>
        <rFont val="Arial"/>
        <family val="2"/>
      </rPr>
      <t xml:space="preserve">         </t>
    </r>
    <r>
      <rPr>
        <i/>
        <sz val="8"/>
        <rFont val="Arial"/>
        <family val="2"/>
      </rPr>
      <t>JJ   MMAA</t>
    </r>
  </si>
  <si>
    <t>EAp1P1</t>
  </si>
  <si>
    <t>EAp1P2</t>
  </si>
  <si>
    <t>EAp1P3</t>
  </si>
  <si>
    <t>EAp1P4</t>
  </si>
  <si>
    <t>EAp1P5</t>
  </si>
  <si>
    <t>EAp1P6</t>
  </si>
  <si>
    <t>EAp1P7</t>
  </si>
  <si>
    <t>EAp1P8</t>
  </si>
  <si>
    <t>ERNp1P1</t>
  </si>
  <si>
    <t>ERNp1P2</t>
  </si>
  <si>
    <t>ERNp1P3</t>
  </si>
  <si>
    <t>ERNp1P4</t>
  </si>
  <si>
    <t>ERNp1P5</t>
  </si>
  <si>
    <t>ERNp1P6</t>
  </si>
  <si>
    <t>ERNp1P7</t>
  </si>
  <si>
    <t>ERNp1P8</t>
  </si>
  <si>
    <t>ERPp1P1</t>
  </si>
  <si>
    <t>ERPp1P2</t>
  </si>
  <si>
    <t>ERPp1P3</t>
  </si>
  <si>
    <t>ERPp1P4</t>
  </si>
  <si>
    <t>ERPp1P5</t>
  </si>
  <si>
    <t>ERPp1P6</t>
  </si>
  <si>
    <t>ERPp1P7</t>
  </si>
  <si>
    <t>ERPp1P8</t>
  </si>
  <si>
    <r>
      <t xml:space="preserve">Energie active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p-1 en période tarifaire →</t>
    </r>
  </si>
  <si>
    <r>
      <t xml:space="preserve">Energie active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p-1 en période tarifaire →</t>
    </r>
  </si>
  <si>
    <r>
      <t xml:space="preserve">Energie réactive négative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p-1 en période tarifaire →</t>
    </r>
  </si>
  <si>
    <r>
      <t xml:space="preserve">Energie réactive négative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p-1 en période tarifaire →</t>
    </r>
  </si>
  <si>
    <r>
      <t xml:space="preserve">Energie réactive positive </t>
    </r>
    <r>
      <rPr>
        <b/>
        <sz val="10"/>
        <color rgb="FF002060"/>
        <rFont val="Arial"/>
        <family val="2"/>
      </rPr>
      <t>injectée</t>
    </r>
    <r>
      <rPr>
        <sz val="10"/>
        <color indexed="12"/>
        <rFont val="Arial"/>
        <family val="2"/>
      </rPr>
      <t xml:space="preserve"> sur la période p-1 en période tarifaire →</t>
    </r>
  </si>
  <si>
    <r>
      <t xml:space="preserve">Energie réactive positive </t>
    </r>
    <r>
      <rPr>
        <b/>
        <sz val="10"/>
        <color rgb="FF969696"/>
        <rFont val="Arial"/>
        <family val="2"/>
      </rPr>
      <t>injectée</t>
    </r>
    <r>
      <rPr>
        <sz val="10"/>
        <color rgb="FF969696"/>
        <rFont val="Arial"/>
        <family val="2"/>
      </rPr>
      <t xml:space="preserve"> sur la période p-1 en période tarifaire →</t>
    </r>
  </si>
  <si>
    <t>Adresse modbus du TicMaster. Tous les TicMaster répondent à une question à l'adresse 254.</t>
  </si>
  <si>
    <r>
      <t>Nombre d'entrée TIC à scanner (</t>
    </r>
    <r>
      <rPr>
        <i/>
        <sz val="10"/>
        <rFont val="Arial"/>
        <family val="2"/>
      </rPr>
      <t>les n premières</t>
    </r>
    <r>
      <rPr>
        <sz val="10"/>
        <rFont val="Arial"/>
        <family val="2"/>
      </rPr>
      <t>)</t>
    </r>
  </si>
  <si>
    <r>
      <t>Temps d'écoute de chaque entrée TIC (</t>
    </r>
    <r>
      <rPr>
        <i/>
        <sz val="10"/>
        <rFont val="Arial"/>
        <family val="2"/>
      </rPr>
      <t>par pas de 1s</t>
    </r>
    <r>
      <rPr>
        <sz val="10"/>
        <rFont val="Arial"/>
        <family val="2"/>
      </rPr>
      <t>)</t>
    </r>
  </si>
  <si>
    <t>Compteur du nombre de requetes modbus recues depuis le dernier reset ou mise sous tension.</t>
  </si>
  <si>
    <r>
      <t>Force l'écoute permanente d'un seule entrée TIC (</t>
    </r>
    <r>
      <rPr>
        <i/>
        <sz val="10"/>
        <rFont val="Arial"/>
        <family val="2"/>
      </rPr>
      <t>arrêt du scan</t>
    </r>
    <r>
      <rPr>
        <sz val="10"/>
        <rFont val="Arial"/>
        <family val="2"/>
      </rPr>
      <t>- Scan manuel) - 0 pour retour en scan auto</t>
    </r>
  </si>
  <si>
    <t>Réinitialisation de toutes les variables d'un compteur TIC par écriture de son numéro [1…n]</t>
  </si>
  <si>
    <t>Entrée TIC actuellement en écoute</t>
  </si>
  <si>
    <t>Mise en route du scanner TIC (RTU uniquement) par écriture d'une valeur de 1 (STD) ou 100 (RAW)</t>
  </si>
  <si>
    <t>AE (4Q Inj)</t>
  </si>
  <si>
    <t>AE (4Q Sout)</t>
  </si>
  <si>
    <t>ERP (4Q Sout)</t>
  </si>
  <si>
    <t>ERP (4Q Inj)</t>
  </si>
  <si>
    <t>TGPHI (4Q Sout)</t>
  </si>
  <si>
    <t>TGPHI (4Q Inj)</t>
  </si>
  <si>
    <r>
      <t xml:space="preserve">Energie 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depuis le dernier top Td minutes</t>
    </r>
  </si>
  <si>
    <r>
      <t xml:space="preserve">Energie 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depuis le dernier top Td minutes</t>
    </r>
  </si>
  <si>
    <r>
      <t xml:space="preserve">Energie réactive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positive depuis le dernier top Td minutes</t>
    </r>
  </si>
  <si>
    <r>
      <t xml:space="preserve">Energie réactive </t>
    </r>
    <r>
      <rPr>
        <b/>
        <sz val="10"/>
        <color indexed="12"/>
        <rFont val="Arial"/>
        <family val="2"/>
      </rPr>
      <t>injectée</t>
    </r>
    <r>
      <rPr>
        <sz val="10"/>
        <color indexed="12"/>
        <rFont val="Arial"/>
        <family val="2"/>
      </rPr>
      <t xml:space="preserve"> positive depuis le dernier top Td minutes</t>
    </r>
  </si>
  <si>
    <r>
      <t xml:space="preserve">Tangente phi moyenne 10 minutes en </t>
    </r>
    <r>
      <rPr>
        <b/>
        <sz val="10"/>
        <color indexed="12"/>
        <rFont val="Arial"/>
        <family val="2"/>
      </rPr>
      <t>soutirage</t>
    </r>
    <r>
      <rPr>
        <sz val="10"/>
        <color indexed="12"/>
        <rFont val="Arial"/>
        <family val="2"/>
      </rPr>
      <t xml:space="preserve">                                          </t>
    </r>
    <r>
      <rPr>
        <sz val="10"/>
        <rFont val="Arial"/>
        <family val="2"/>
      </rPr>
      <t>Flottant signé  (entier valeur x 1000)</t>
    </r>
  </si>
  <si>
    <r>
      <t xml:space="preserve">Tangente phi moyenne 10 minutes en </t>
    </r>
    <r>
      <rPr>
        <b/>
        <sz val="10"/>
        <color indexed="12"/>
        <rFont val="Arial"/>
        <family val="2"/>
      </rPr>
      <t>injection</t>
    </r>
    <r>
      <rPr>
        <sz val="10"/>
        <color indexed="12"/>
        <rFont val="Arial"/>
        <family val="2"/>
      </rPr>
      <t xml:space="preserve">                                          </t>
    </r>
    <r>
      <rPr>
        <sz val="10"/>
        <rFont val="Arial"/>
        <family val="2"/>
      </rPr>
      <t>Flottant signé  (entier valeur x 1000)</t>
    </r>
  </si>
  <si>
    <t>EA*</t>
  </si>
  <si>
    <t>ERP*</t>
  </si>
  <si>
    <t>TGPHI*</t>
  </si>
  <si>
    <t>PTCOUR (Sout)*</t>
  </si>
  <si>
    <r>
      <rPr>
        <sz val="10"/>
        <rFont val="Arial"/>
        <family val="2"/>
      </rPr>
      <t xml:space="preserve">DATECOUR    </t>
    </r>
    <r>
      <rPr>
        <i/>
        <sz val="10"/>
        <rFont val="Arial"/>
        <family val="2"/>
      </rPr>
      <t xml:space="preserve">   </t>
    </r>
    <r>
      <rPr>
        <i/>
        <sz val="8"/>
        <rFont val="Arial"/>
        <family val="2"/>
      </rPr>
      <t>JJ   MMAA</t>
    </r>
  </si>
  <si>
    <t>0 → 6</t>
  </si>
  <si>
    <t>Si non listé</t>
  </si>
  <si>
    <t>0xC1C2C3C4</t>
  </si>
  <si>
    <t>Ci = code ASCII de chaque caractère du nom de la tranche tarifaire (justification à droite, 0 = pas de Char)</t>
  </si>
  <si>
    <t>SerNum</t>
  </si>
  <si>
    <t>Numero de série</t>
  </si>
  <si>
    <t>P/S</t>
  </si>
  <si>
    <t>P/V/S</t>
  </si>
  <si>
    <t>TicMsgMsb</t>
  </si>
  <si>
    <t>TicMsgLsb</t>
  </si>
  <si>
    <t xml:space="preserve">Pas </t>
  </si>
  <si>
    <t>7FFF</t>
  </si>
  <si>
    <t>ALL</t>
  </si>
  <si>
    <r>
      <t xml:space="preserve">Energie réactive négative </t>
    </r>
    <r>
      <rPr>
        <b/>
        <sz val="10"/>
        <color indexed="12"/>
        <rFont val="Arial"/>
        <family val="2"/>
      </rPr>
      <t>soutirée</t>
    </r>
    <r>
      <rPr>
        <sz val="10"/>
        <color indexed="12"/>
        <rFont val="Arial"/>
        <family val="2"/>
      </rPr>
      <t xml:space="preserve"> de la période P pour la période tarifaire en cours</t>
    </r>
  </si>
  <si>
    <t>Index total</t>
  </si>
  <si>
    <t>Eap</t>
  </si>
  <si>
    <t>ERNp</t>
  </si>
  <si>
    <t>ERPp</t>
  </si>
  <si>
    <t>Eap_SD</t>
  </si>
  <si>
    <t>ER+p_SD</t>
  </si>
  <si>
    <t>ER-p_SD</t>
  </si>
  <si>
    <t>Eap_ID</t>
  </si>
  <si>
    <t>ER+p_ID</t>
  </si>
  <si>
    <t>ER-p_ID</t>
  </si>
  <si>
    <t>Eap_SF</t>
  </si>
  <si>
    <t>Mode : Soutirage (1) / Injection (2)</t>
  </si>
  <si>
    <t>Table modbus générale - FW30.30+</t>
  </si>
  <si>
    <t>FW30.30+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</si>
</sst>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00"/>
  </numFmts>
  <fonts count="65" x14ac:knownFonts="1"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55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21"/>
      <name val="Arial"/>
      <family val="2"/>
    </font>
    <font>
      <sz val="8"/>
      <color indexed="2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20"/>
      <color indexed="21"/>
      <name val="Arial"/>
      <family val="2"/>
    </font>
    <font>
      <sz val="20"/>
      <name val="Arial"/>
      <family val="2"/>
    </font>
    <font>
      <b/>
      <sz val="10"/>
      <color indexed="30"/>
      <name val="Arial"/>
      <family val="2"/>
    </font>
    <font>
      <sz val="10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9" tint="-0.249977111117893"/>
      <name val="Arial"/>
      <family val="2"/>
    </font>
    <font>
      <sz val="8"/>
      <color theme="0" tint="-0.249977111117893"/>
      <name val="Arial"/>
      <family val="2"/>
    </font>
    <font>
      <b/>
      <sz val="11"/>
      <color rgb="FF0070C0"/>
      <name val="Arial"/>
      <family val="2"/>
    </font>
    <font>
      <sz val="10"/>
      <color rgb="FFFFFFFF"/>
      <name val="Arial"/>
      <family val="2"/>
    </font>
    <font>
      <i/>
      <sz val="10"/>
      <color indexed="12"/>
      <name val="Arial"/>
      <family val="2"/>
    </font>
    <font>
      <b/>
      <sz val="10"/>
      <color rgb="FF00206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b/>
      <sz val="20"/>
      <color rgb="FF008080"/>
      <name val="Arial"/>
      <family val="2"/>
    </font>
    <font>
      <b/>
      <sz val="16"/>
      <name val="Arial"/>
      <family val="2"/>
    </font>
    <font>
      <sz val="10"/>
      <color theme="8" tint="-0.249977111117893"/>
      <name val="Arial"/>
      <family val="2"/>
    </font>
    <font>
      <strike/>
      <sz val="10"/>
      <color theme="0" tint="-0.249977111117893"/>
      <name val="Arial"/>
      <family val="2"/>
    </font>
    <font>
      <b/>
      <sz val="10"/>
      <color rgb="FF0070C0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b/>
      <sz val="10"/>
      <color indexed="12"/>
      <name val="Arial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  <font>
      <sz val="10"/>
      <color rgb="FF969696"/>
      <name val="Arial"/>
      <family val="2"/>
    </font>
    <font>
      <b/>
      <sz val="10"/>
      <color rgb="FF969696"/>
      <name val="Arial"/>
      <family val="2"/>
    </font>
    <font>
      <b/>
      <sz val="9"/>
      <color indexed="81"/>
      <name val="Tahoma"/>
      <family val="2"/>
    </font>
    <font>
      <sz val="9"/>
      <color indexed="12"/>
      <name val="Arial"/>
      <family val="2"/>
    </font>
    <font>
      <b/>
      <sz val="10"/>
      <color indexed="21"/>
      <name val="Arial"/>
      <family val="2"/>
    </font>
    <font>
      <sz val="11"/>
      <color indexed="12"/>
      <name val="Arial"/>
      <family val="2"/>
    </font>
    <font>
      <sz val="8"/>
      <color rgb="FF009999"/>
      <name val="Arial"/>
      <family val="2"/>
    </font>
    <font>
      <sz val="11"/>
      <name val="Arial"/>
      <family val="2"/>
    </font>
    <font>
      <b/>
      <sz val="10"/>
      <color rgb="FF0066CC"/>
      <name val="Arial"/>
      <family val="2"/>
    </font>
    <font>
      <b/>
      <i/>
      <sz val="10"/>
      <color rgb="FF0066CC"/>
      <name val="Arial"/>
      <family val="2"/>
    </font>
    <font>
      <sz val="9"/>
      <color indexed="81"/>
      <name val="Tahoma"/>
      <family val="2"/>
    </font>
    <font>
      <sz val="8"/>
      <color rgb="FFFF0000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gradientFill degree="45">
        <stop position="0">
          <color rgb="FF00FF00"/>
        </stop>
        <stop position="0.5">
          <color rgb="FFFF33CC"/>
        </stop>
        <stop position="1">
          <color rgb="FF00FF00"/>
        </stop>
      </gradientFill>
    </fill>
    <fill>
      <gradientFill degree="90">
        <stop position="0">
          <color rgb="FFFFFF00"/>
        </stop>
        <stop position="0.5">
          <color theme="0"/>
        </stop>
        <stop position="1">
          <color rgb="FFFFFF00"/>
        </stop>
      </gradientFill>
    </fill>
    <fill>
      <patternFill patternType="solid">
        <fgColor rgb="FFFFFF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7C8D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FFFF"/>
        <bgColor indexed="64"/>
      </patternFill>
    </fill>
    <fill>
      <gradientFill degree="45">
        <stop position="0">
          <color rgb="FF00FF00"/>
        </stop>
        <stop position="0.5">
          <color rgb="FF009999"/>
        </stop>
        <stop position="1">
          <color rgb="FF00FF00"/>
        </stop>
      </gradient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99FF"/>
        <bgColor indexed="64"/>
      </patternFill>
    </fill>
    <fill>
      <gradientFill degree="45">
        <stop position="0">
          <color rgb="FF009999"/>
        </stop>
        <stop position="0.5">
          <color rgb="FFFF33CC"/>
        </stop>
        <stop position="1">
          <color rgb="FF009999"/>
        </stop>
      </gradientFill>
    </fill>
    <fill>
      <patternFill patternType="solid">
        <fgColor rgb="FFFF0066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6" borderId="50" applyNumberFormat="0" applyAlignment="0" applyProtection="0"/>
    <xf numFmtId="0" fontId="18" fillId="0" borderId="51" applyNumberFormat="0" applyFill="0" applyAlignment="0" applyProtection="0"/>
    <xf numFmtId="0" fontId="14" fillId="27" borderId="52" applyNumberFormat="0" applyFont="0" applyAlignment="0" applyProtection="0"/>
    <xf numFmtId="0" fontId="19" fillId="28" borderId="50" applyNumberFormat="0" applyAlignment="0" applyProtection="0"/>
    <xf numFmtId="0" fontId="20" fillId="29" borderId="0" applyNumberFormat="0" applyBorder="0" applyAlignment="0" applyProtection="0"/>
    <xf numFmtId="0" fontId="21" fillId="30" borderId="0" applyNumberFormat="0" applyBorder="0" applyAlignment="0" applyProtection="0"/>
    <xf numFmtId="0" fontId="14" fillId="0" borderId="0"/>
    <xf numFmtId="0" fontId="22" fillId="31" borderId="0" applyNumberFormat="0" applyBorder="0" applyAlignment="0" applyProtection="0"/>
    <xf numFmtId="0" fontId="23" fillId="26" borderId="5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4" applyNumberFormat="0" applyFill="0" applyAlignment="0" applyProtection="0"/>
    <xf numFmtId="0" fontId="27" fillId="0" borderId="55" applyNumberFormat="0" applyFill="0" applyAlignment="0" applyProtection="0"/>
    <xf numFmtId="0" fontId="28" fillId="0" borderId="5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7" applyNumberFormat="0" applyFill="0" applyAlignment="0" applyProtection="0"/>
    <xf numFmtId="0" fontId="30" fillId="32" borderId="58" applyNumberFormat="0" applyAlignment="0" applyProtection="0"/>
  </cellStyleXfs>
  <cellXfs count="405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0" xfId="0" applyBorder="1"/>
    <xf numFmtId="0" fontId="8" fillId="0" borderId="8" xfId="0" applyFont="1" applyBorder="1" applyAlignment="1">
      <alignment horizontal="left" inden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8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/>
    <xf numFmtId="0" fontId="0" fillId="0" borderId="4" xfId="0" applyFill="1" applyBorder="1" applyAlignment="1">
      <alignment horizontal="center"/>
    </xf>
    <xf numFmtId="0" fontId="14" fillId="0" borderId="0" xfId="32"/>
    <xf numFmtId="0" fontId="9" fillId="0" borderId="10" xfId="0" applyFont="1" applyBorder="1"/>
    <xf numFmtId="0" fontId="8" fillId="0" borderId="17" xfId="0" applyFont="1" applyBorder="1" applyAlignment="1">
      <alignment horizontal="left" indent="1"/>
    </xf>
    <xf numFmtId="0" fontId="4" fillId="0" borderId="4" xfId="0" applyFont="1" applyBorder="1"/>
    <xf numFmtId="0" fontId="9" fillId="0" borderId="4" xfId="0" applyFont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32" applyBorder="1"/>
    <xf numFmtId="0" fontId="0" fillId="0" borderId="26" xfId="0" applyFill="1" applyBorder="1" applyAlignment="1">
      <alignment horizontal="left" indent="1"/>
    </xf>
    <xf numFmtId="0" fontId="5" fillId="0" borderId="6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25" xfId="0" applyFont="1" applyBorder="1"/>
    <xf numFmtId="0" fontId="0" fillId="0" borderId="10" xfId="0" applyFont="1" applyBorder="1"/>
    <xf numFmtId="0" fontId="0" fillId="0" borderId="0" xfId="0" applyAlignment="1">
      <alignment horizontal="right" indent="1"/>
    </xf>
    <xf numFmtId="0" fontId="14" fillId="0" borderId="0" xfId="32" applyFill="1" applyBorder="1"/>
    <xf numFmtId="0" fontId="0" fillId="0" borderId="22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34" fillId="0" borderId="4" xfId="0" applyFont="1" applyBorder="1"/>
    <xf numFmtId="0" fontId="5" fillId="0" borderId="61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5" fillId="0" borderId="61" xfId="0" applyFont="1" applyBorder="1" applyAlignment="1">
      <alignment horizontal="left" indent="1"/>
    </xf>
    <xf numFmtId="0" fontId="0" fillId="0" borderId="22" xfId="0" applyFont="1" applyBorder="1" applyAlignment="1">
      <alignment horizontal="left" indent="1"/>
    </xf>
    <xf numFmtId="0" fontId="0" fillId="0" borderId="0" xfId="0"/>
    <xf numFmtId="0" fontId="0" fillId="0" borderId="0" xfId="0" applyFill="1"/>
    <xf numFmtId="0" fontId="0" fillId="0" borderId="0" xfId="0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0" borderId="59" xfId="0" applyFont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60" xfId="0" applyFont="1" applyBorder="1" applyAlignment="1">
      <alignment horizontal="left" vertical="center"/>
    </xf>
    <xf numFmtId="0" fontId="5" fillId="0" borderId="60" xfId="0" quotePrefix="1" applyFont="1" applyBorder="1" applyAlignment="1">
      <alignment horizontal="center" vertical="center"/>
    </xf>
    <xf numFmtId="0" fontId="0" fillId="0" borderId="25" xfId="0" applyFill="1" applyBorder="1" applyAlignment="1">
      <alignment horizontal="left" vertical="center"/>
    </xf>
    <xf numFmtId="0" fontId="5" fillId="0" borderId="60" xfId="0" applyFont="1" applyBorder="1" applyAlignment="1">
      <alignment horizontal="center" vertical="center"/>
    </xf>
    <xf numFmtId="0" fontId="5" fillId="0" borderId="60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center" vertical="center" wrapText="1"/>
    </xf>
    <xf numFmtId="0" fontId="31" fillId="0" borderId="25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4" fillId="34" borderId="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2" fillId="34" borderId="4" xfId="0" applyFont="1" applyFill="1" applyBorder="1" applyAlignment="1">
      <alignment horizontal="center" vertical="center"/>
    </xf>
    <xf numFmtId="0" fontId="5" fillId="46" borderId="60" xfId="0" applyFont="1" applyFill="1" applyBorder="1" applyAlignment="1">
      <alignment horizontal="left" vertical="center"/>
    </xf>
    <xf numFmtId="0" fontId="5" fillId="46" borderId="6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center" vertical="center"/>
    </xf>
    <xf numFmtId="0" fontId="5" fillId="37" borderId="6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45" borderId="60" xfId="0" applyFont="1" applyFill="1" applyBorder="1" applyAlignment="1">
      <alignment horizontal="left" vertical="center"/>
    </xf>
    <xf numFmtId="0" fontId="5" fillId="45" borderId="60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7" fillId="33" borderId="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35" fillId="0" borderId="60" xfId="0" applyFont="1" applyBorder="1" applyAlignment="1">
      <alignment horizontal="left" vertical="center"/>
    </xf>
    <xf numFmtId="0" fontId="41" fillId="46" borderId="3" xfId="0" applyFont="1" applyFill="1" applyBorder="1" applyAlignment="1">
      <alignment vertical="center"/>
    </xf>
    <xf numFmtId="0" fontId="41" fillId="37" borderId="3" xfId="0" applyFont="1" applyFill="1" applyBorder="1" applyAlignment="1">
      <alignment vertical="center"/>
    </xf>
    <xf numFmtId="0" fontId="41" fillId="45" borderId="3" xfId="0" applyFont="1" applyFill="1" applyBorder="1" applyAlignment="1">
      <alignment vertical="center"/>
    </xf>
    <xf numFmtId="0" fontId="0" fillId="44" borderId="14" xfId="0" applyFill="1" applyBorder="1" applyAlignment="1">
      <alignment horizontal="center"/>
    </xf>
    <xf numFmtId="0" fontId="0" fillId="44" borderId="10" xfId="0" applyFont="1" applyFill="1" applyBorder="1"/>
    <xf numFmtId="0" fontId="0" fillId="44" borderId="4" xfId="0" applyFont="1" applyFill="1" applyBorder="1" applyAlignment="1">
      <alignment horizontal="left"/>
    </xf>
    <xf numFmtId="20" fontId="0" fillId="0" borderId="1" xfId="0" applyNumberFormat="1" applyBorder="1" applyAlignment="1">
      <alignment vertical="center"/>
    </xf>
    <xf numFmtId="0" fontId="4" fillId="0" borderId="45" xfId="0" applyFont="1" applyBorder="1" applyAlignment="1">
      <alignment horizontal="left" indent="1"/>
    </xf>
    <xf numFmtId="0" fontId="4" fillId="0" borderId="34" xfId="0" applyFont="1" applyBorder="1" applyAlignment="1">
      <alignment horizontal="left" indent="1"/>
    </xf>
    <xf numFmtId="0" fontId="0" fillId="0" borderId="35" xfId="0" applyFont="1" applyBorder="1" applyAlignment="1">
      <alignment horizontal="left" indent="1"/>
    </xf>
    <xf numFmtId="0" fontId="9" fillId="0" borderId="20" xfId="0" applyFont="1" applyBorder="1" applyAlignment="1">
      <alignment horizontal="left" indent="1"/>
    </xf>
    <xf numFmtId="0" fontId="9" fillId="0" borderId="31" xfId="0" applyFont="1" applyBorder="1" applyAlignment="1">
      <alignment horizontal="left" indent="1"/>
    </xf>
    <xf numFmtId="0" fontId="0" fillId="0" borderId="30" xfId="0" applyFont="1" applyBorder="1" applyAlignment="1">
      <alignment horizontal="left" indent="1"/>
    </xf>
    <xf numFmtId="0" fontId="0" fillId="0" borderId="4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4" xfId="0" quotePrefix="1" applyFont="1" applyBorder="1" applyAlignment="1">
      <alignment horizontal="left" indent="1"/>
    </xf>
    <xf numFmtId="0" fontId="43" fillId="0" borderId="4" xfId="0" applyFont="1" applyBorder="1" applyAlignment="1">
      <alignment horizontal="left" indent="1"/>
    </xf>
    <xf numFmtId="0" fontId="4" fillId="42" borderId="14" xfId="0" applyFont="1" applyFill="1" applyBorder="1" applyAlignment="1">
      <alignment horizontal="center"/>
    </xf>
    <xf numFmtId="0" fontId="9" fillId="42" borderId="10" xfId="0" applyFont="1" applyFill="1" applyBorder="1"/>
    <xf numFmtId="0" fontId="43" fillId="42" borderId="4" xfId="0" applyFont="1" applyFill="1" applyBorder="1" applyAlignment="1">
      <alignment horizontal="left" indent="1"/>
    </xf>
    <xf numFmtId="0" fontId="0" fillId="42" borderId="25" xfId="0" applyFont="1" applyFill="1" applyBorder="1"/>
    <xf numFmtId="0" fontId="9" fillId="0" borderId="3" xfId="0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44" fillId="0" borderId="2" xfId="0" applyFont="1" applyBorder="1" applyAlignment="1">
      <alignment horizontal="center" vertical="center"/>
    </xf>
    <xf numFmtId="0" fontId="45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47" fillId="0" borderId="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35" fillId="0" borderId="60" xfId="0" applyFont="1" applyBorder="1" applyAlignment="1">
      <alignment horizontal="center" vertical="center"/>
    </xf>
    <xf numFmtId="0" fontId="5" fillId="37" borderId="60" xfId="0" applyFont="1" applyFill="1" applyBorder="1" applyAlignment="1">
      <alignment horizontal="center" vertical="center"/>
    </xf>
    <xf numFmtId="0" fontId="49" fillId="0" borderId="60" xfId="0" applyFont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6" fillId="0" borderId="60" xfId="0" applyFont="1" applyFill="1" applyBorder="1" applyAlignment="1">
      <alignment horizontal="center" vertical="center"/>
    </xf>
    <xf numFmtId="0" fontId="5" fillId="47" borderId="60" xfId="0" applyFont="1" applyFill="1" applyBorder="1" applyAlignment="1">
      <alignment horizontal="left" vertical="center"/>
    </xf>
    <xf numFmtId="0" fontId="5" fillId="47" borderId="60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44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42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0" xfId="0" applyFont="1" applyBorder="1" applyAlignment="1">
      <alignment horizontal="left" vertical="center" indent="3"/>
    </xf>
    <xf numFmtId="0" fontId="0" fillId="0" borderId="0" xfId="0" applyAlignment="1"/>
    <xf numFmtId="0" fontId="0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center"/>
    </xf>
    <xf numFmtId="0" fontId="0" fillId="34" borderId="4" xfId="0" applyFill="1" applyBorder="1" applyAlignment="1">
      <alignment horizontal="center" vertical="center"/>
    </xf>
    <xf numFmtId="0" fontId="0" fillId="33" borderId="4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0" fillId="0" borderId="0" xfId="0"/>
    <xf numFmtId="0" fontId="10" fillId="0" borderId="37" xfId="0" applyFont="1" applyBorder="1" applyAlignment="1">
      <alignment horizontal="left" vertical="center" indent="3"/>
    </xf>
    <xf numFmtId="0" fontId="0" fillId="0" borderId="0" xfId="0"/>
    <xf numFmtId="0" fontId="0" fillId="0" borderId="0" xfId="0" applyFill="1" applyBorder="1" applyAlignment="1">
      <alignment horizontal="left" indent="1"/>
    </xf>
    <xf numFmtId="0" fontId="0" fillId="39" borderId="4" xfId="0" applyFont="1" applyFill="1" applyBorder="1" applyAlignment="1">
      <alignment horizontal="center" vertical="center"/>
    </xf>
    <xf numFmtId="0" fontId="5" fillId="48" borderId="60" xfId="0" applyFont="1" applyFill="1" applyBorder="1" applyAlignment="1">
      <alignment horizontal="left" vertical="center"/>
    </xf>
    <xf numFmtId="0" fontId="5" fillId="48" borderId="60" xfId="0" applyFont="1" applyFill="1" applyBorder="1" applyAlignment="1">
      <alignment horizontal="center" vertical="center"/>
    </xf>
    <xf numFmtId="0" fontId="41" fillId="48" borderId="3" xfId="0" applyFont="1" applyFill="1" applyBorder="1" applyAlignment="1">
      <alignment vertical="center"/>
    </xf>
    <xf numFmtId="0" fontId="0" fillId="0" borderId="0" xfId="0" applyBorder="1"/>
    <xf numFmtId="0" fontId="0" fillId="35" borderId="4" xfId="0" applyFill="1" applyBorder="1" applyAlignment="1">
      <alignment horizontal="center" vertical="center"/>
    </xf>
    <xf numFmtId="0" fontId="0" fillId="36" borderId="4" xfId="0" applyFill="1" applyBorder="1" applyAlignment="1">
      <alignment horizontal="center" vertical="center"/>
    </xf>
    <xf numFmtId="0" fontId="10" fillId="0" borderId="36" xfId="0" applyFont="1" applyBorder="1" applyAlignment="1">
      <alignment horizontal="left" vertical="center" indent="3"/>
    </xf>
    <xf numFmtId="0" fontId="10" fillId="0" borderId="38" xfId="0" applyFont="1" applyBorder="1" applyAlignment="1">
      <alignment horizontal="left" vertical="center" indent="3"/>
    </xf>
    <xf numFmtId="0" fontId="0" fillId="49" borderId="4" xfId="0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49" fillId="0" borderId="3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10" fillId="0" borderId="3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5" fillId="0" borderId="23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left" vertical="center" indent="3"/>
    </xf>
    <xf numFmtId="0" fontId="45" fillId="0" borderId="7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5" fillId="35" borderId="4" xfId="0" applyFont="1" applyFill="1" applyBorder="1" applyAlignment="1">
      <alignment horizontal="center" vertical="center"/>
    </xf>
    <xf numFmtId="0" fontId="47" fillId="35" borderId="4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0" fillId="0" borderId="4" xfId="0" applyBorder="1" applyAlignment="1">
      <alignment horizontal="left" indent="4"/>
    </xf>
    <xf numFmtId="0" fontId="0" fillId="0" borderId="1" xfId="0" applyBorder="1" applyAlignment="1">
      <alignment horizontal="left" indent="1"/>
    </xf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right" indent="1"/>
    </xf>
    <xf numFmtId="0" fontId="5" fillId="0" borderId="60" xfId="0" applyFont="1" applyBorder="1" applyAlignment="1">
      <alignment horizontal="left" vertical="center"/>
    </xf>
    <xf numFmtId="0" fontId="5" fillId="0" borderId="60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left" vertical="center"/>
    </xf>
    <xf numFmtId="0" fontId="0" fillId="0" borderId="0" xfId="0" applyAlignment="1"/>
    <xf numFmtId="0" fontId="0" fillId="0" borderId="7" xfId="0" applyBorder="1" applyAlignment="1">
      <alignment horizontal="right" indent="1"/>
    </xf>
    <xf numFmtId="0" fontId="0" fillId="0" borderId="7" xfId="0" applyBorder="1" applyAlignment="1"/>
    <xf numFmtId="0" fontId="0" fillId="0" borderId="26" xfId="0" applyBorder="1"/>
    <xf numFmtId="0" fontId="0" fillId="0" borderId="3" xfId="0" applyBorder="1" applyAlignment="1">
      <alignment horizontal="left" indent="1"/>
    </xf>
    <xf numFmtId="0" fontId="0" fillId="0" borderId="25" xfId="0" applyBorder="1" applyAlignment="1">
      <alignment horizontal="right" indent="1"/>
    </xf>
    <xf numFmtId="0" fontId="0" fillId="0" borderId="6" xfId="0" applyBorder="1" applyAlignment="1">
      <alignment horizontal="left" indent="1"/>
    </xf>
    <xf numFmtId="0" fontId="0" fillId="0" borderId="26" xfId="0" applyBorder="1" applyAlignment="1">
      <alignment horizontal="right" indent="1"/>
    </xf>
    <xf numFmtId="0" fontId="0" fillId="0" borderId="32" xfId="0" applyBorder="1" applyAlignment="1">
      <alignment horizontal="left" indent="1"/>
    </xf>
    <xf numFmtId="0" fontId="0" fillId="0" borderId="33" xfId="0" applyBorder="1" applyAlignment="1">
      <alignment horizontal="right" indent="1"/>
    </xf>
    <xf numFmtId="0" fontId="0" fillId="51" borderId="4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vertical="center"/>
    </xf>
    <xf numFmtId="0" fontId="5" fillId="46" borderId="60" xfId="0" applyFont="1" applyFill="1" applyBorder="1" applyAlignment="1">
      <alignment horizontal="left" vertical="center"/>
    </xf>
    <xf numFmtId="0" fontId="5" fillId="46" borderId="60" xfId="0" applyFont="1" applyFill="1" applyBorder="1" applyAlignment="1">
      <alignment horizontal="center" vertical="center"/>
    </xf>
    <xf numFmtId="0" fontId="49" fillId="46" borderId="60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center" vertical="center"/>
    </xf>
    <xf numFmtId="0" fontId="49" fillId="0" borderId="60" xfId="0" applyFont="1" applyFill="1" applyBorder="1" applyAlignment="1">
      <alignment horizontal="left" vertical="center"/>
    </xf>
    <xf numFmtId="0" fontId="5" fillId="48" borderId="60" xfId="0" applyFont="1" applyFill="1" applyBorder="1" applyAlignment="1">
      <alignment horizontal="left" vertical="center"/>
    </xf>
    <xf numFmtId="0" fontId="5" fillId="48" borderId="60" xfId="0" applyFont="1" applyFill="1" applyBorder="1" applyAlignment="1">
      <alignment horizontal="center" vertical="center"/>
    </xf>
    <xf numFmtId="0" fontId="49" fillId="48" borderId="60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center" vertical="center"/>
    </xf>
    <xf numFmtId="0" fontId="5" fillId="37" borderId="60" xfId="0" applyFont="1" applyFill="1" applyBorder="1" applyAlignment="1">
      <alignment horizontal="center" vertical="center"/>
    </xf>
    <xf numFmtId="0" fontId="5" fillId="37" borderId="20" xfId="0" applyFont="1" applyFill="1" applyBorder="1" applyAlignment="1">
      <alignment horizontal="left" vertical="center"/>
    </xf>
    <xf numFmtId="0" fontId="49" fillId="37" borderId="20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45" borderId="60" xfId="0" applyFont="1" applyFill="1" applyBorder="1" applyAlignment="1">
      <alignment horizontal="center" vertical="center"/>
    </xf>
    <xf numFmtId="0" fontId="49" fillId="0" borderId="60" xfId="0" applyFont="1" applyFill="1" applyBorder="1" applyAlignment="1">
      <alignment horizontal="left" vertical="center"/>
    </xf>
    <xf numFmtId="0" fontId="49" fillId="45" borderId="20" xfId="0" applyFont="1" applyFill="1" applyBorder="1" applyAlignment="1">
      <alignment horizontal="left" vertical="center"/>
    </xf>
    <xf numFmtId="0" fontId="5" fillId="45" borderId="2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5" fillId="35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66" xfId="0" applyBorder="1" applyAlignment="1">
      <alignment horizontal="left" indent="1"/>
    </xf>
    <xf numFmtId="0" fontId="0" fillId="0" borderId="60" xfId="0" applyBorder="1" applyAlignment="1">
      <alignment horizontal="left" indent="1"/>
    </xf>
    <xf numFmtId="0" fontId="0" fillId="0" borderId="61" xfId="0" applyBorder="1" applyAlignment="1">
      <alignment horizontal="left" indent="1"/>
    </xf>
    <xf numFmtId="165" fontId="0" fillId="0" borderId="0" xfId="0" applyNumberFormat="1" applyFill="1" applyBorder="1" applyAlignment="1">
      <alignment horizontal="center"/>
    </xf>
    <xf numFmtId="0" fontId="0" fillId="0" borderId="2" xfId="0" applyBorder="1" applyAlignment="1">
      <alignment horizontal="left" indent="1"/>
    </xf>
    <xf numFmtId="0" fontId="0" fillId="0" borderId="5" xfId="0" applyBorder="1" applyAlignment="1">
      <alignment horizontal="right" indent="1"/>
    </xf>
    <xf numFmtId="0" fontId="0" fillId="0" borderId="7" xfId="0" applyBorder="1" applyAlignment="1">
      <alignment horizontal="left" indent="1"/>
    </xf>
    <xf numFmtId="0" fontId="0" fillId="50" borderId="3" xfId="0" applyFill="1" applyBorder="1" applyAlignment="1">
      <alignment horizontal="left" indent="1"/>
    </xf>
    <xf numFmtId="165" fontId="0" fillId="0" borderId="4" xfId="0" applyNumberFormat="1" applyFill="1" applyBorder="1" applyAlignment="1">
      <alignment horizontal="center"/>
    </xf>
    <xf numFmtId="0" fontId="0" fillId="0" borderId="4" xfId="0" quotePrefix="1" applyFill="1" applyBorder="1" applyAlignment="1">
      <alignment horizontal="center"/>
    </xf>
    <xf numFmtId="0" fontId="0" fillId="0" borderId="3" xfId="0" applyFill="1" applyBorder="1" applyAlignment="1">
      <alignment horizontal="left" indent="1"/>
    </xf>
    <xf numFmtId="0" fontId="0" fillId="0" borderId="0" xfId="0" applyFill="1" applyBorder="1" applyAlignment="1">
      <alignment horizontal="right" indent="1"/>
    </xf>
    <xf numFmtId="0" fontId="8" fillId="0" borderId="0" xfId="0" quotePrefix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indent="1"/>
    </xf>
    <xf numFmtId="165" fontId="8" fillId="0" borderId="0" xfId="0" applyNumberFormat="1" applyFont="1" applyFill="1" applyBorder="1" applyAlignment="1">
      <alignment horizontal="center"/>
    </xf>
    <xf numFmtId="0" fontId="0" fillId="34" borderId="3" xfId="0" applyFill="1" applyBorder="1" applyAlignment="1">
      <alignment horizontal="left" indent="1"/>
    </xf>
    <xf numFmtId="165" fontId="0" fillId="52" borderId="3" xfId="0" applyNumberFormat="1" applyFill="1" applyBorder="1" applyAlignment="1">
      <alignment horizontal="left" indent="1"/>
    </xf>
    <xf numFmtId="0" fontId="0" fillId="48" borderId="3" xfId="0" applyFill="1" applyBorder="1" applyAlignment="1">
      <alignment horizontal="left" indent="1"/>
    </xf>
    <xf numFmtId="0" fontId="42" fillId="0" borderId="4" xfId="0" applyFont="1" applyBorder="1" applyAlignment="1">
      <alignment horizontal="left" indent="1"/>
    </xf>
    <xf numFmtId="0" fontId="0" fillId="0" borderId="3" xfId="0" applyFont="1" applyFill="1" applyBorder="1" applyAlignment="1">
      <alignment horizontal="left" indent="1"/>
    </xf>
    <xf numFmtId="0" fontId="0" fillId="0" borderId="10" xfId="0" applyBorder="1" applyAlignment="1">
      <alignment horizontal="center"/>
    </xf>
    <xf numFmtId="0" fontId="9" fillId="0" borderId="16" xfId="0" applyFont="1" applyFill="1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left" vertical="center"/>
    </xf>
    <xf numFmtId="0" fontId="5" fillId="0" borderId="6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left" vertical="center"/>
    </xf>
    <xf numFmtId="0" fontId="49" fillId="0" borderId="60" xfId="0" applyFont="1" applyFill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 wrapText="1"/>
    </xf>
    <xf numFmtId="0" fontId="5" fillId="0" borderId="60" xfId="0" quotePrefix="1" applyFont="1" applyFill="1" applyBorder="1" applyAlignment="1">
      <alignment horizontal="center" vertical="center"/>
    </xf>
    <xf numFmtId="0" fontId="35" fillId="0" borderId="60" xfId="0" applyFont="1" applyFill="1" applyBorder="1" applyAlignment="1">
      <alignment horizontal="center" vertical="center"/>
    </xf>
    <xf numFmtId="0" fontId="35" fillId="45" borderId="60" xfId="0" applyFont="1" applyFill="1" applyBorder="1" applyAlignment="1">
      <alignment horizontal="center" vertical="center"/>
    </xf>
    <xf numFmtId="0" fontId="35" fillId="37" borderId="60" xfId="0" applyFont="1" applyFill="1" applyBorder="1" applyAlignment="1">
      <alignment horizontal="center" vertical="center"/>
    </xf>
    <xf numFmtId="0" fontId="35" fillId="0" borderId="60" xfId="0" applyFont="1" applyBorder="1" applyAlignment="1">
      <alignment horizontal="center" vertical="center" wrapText="1"/>
    </xf>
    <xf numFmtId="0" fontId="5" fillId="0" borderId="60" xfId="0" quotePrefix="1" applyFont="1" applyBorder="1" applyAlignment="1">
      <alignment horizontal="center" vertical="center" wrapText="1"/>
    </xf>
    <xf numFmtId="0" fontId="35" fillId="48" borderId="60" xfId="0" applyFont="1" applyFill="1" applyBorder="1" applyAlignment="1">
      <alignment horizontal="center" vertical="center"/>
    </xf>
    <xf numFmtId="0" fontId="35" fillId="46" borderId="60" xfId="0" applyFont="1" applyFill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5" fillId="47" borderId="60" xfId="0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indent="3"/>
    </xf>
    <xf numFmtId="164" fontId="3" fillId="0" borderId="0" xfId="0" applyNumberFormat="1" applyFont="1" applyFill="1" applyBorder="1" applyAlignment="1">
      <alignment horizontal="right" indent="1"/>
    </xf>
    <xf numFmtId="0" fontId="33" fillId="0" borderId="0" xfId="0" applyFont="1" applyFill="1" applyAlignment="1">
      <alignment horizontal="center"/>
    </xf>
    <xf numFmtId="0" fontId="14" fillId="0" borderId="0" xfId="32" applyFill="1"/>
    <xf numFmtId="0" fontId="0" fillId="0" borderId="4" xfId="0" applyBorder="1" applyAlignment="1">
      <alignment horizontal="center"/>
    </xf>
    <xf numFmtId="0" fontId="0" fillId="0" borderId="25" xfId="0" applyBorder="1" applyAlignment="1">
      <alignment horizontal="center"/>
    </xf>
    <xf numFmtId="0" fontId="55" fillId="49" borderId="63" xfId="0" applyFont="1" applyFill="1" applyBorder="1" applyAlignment="1">
      <alignment horizontal="right" indent="1"/>
    </xf>
    <xf numFmtId="0" fontId="55" fillId="49" borderId="64" xfId="0" applyFont="1" applyFill="1" applyBorder="1" applyAlignment="1">
      <alignment horizontal="right" indent="1"/>
    </xf>
    <xf numFmtId="0" fontId="2" fillId="0" borderId="3" xfId="0" applyFont="1" applyFill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vertical="center"/>
    </xf>
    <xf numFmtId="0" fontId="0" fillId="0" borderId="3" xfId="0" applyFill="1" applyBorder="1"/>
    <xf numFmtId="0" fontId="0" fillId="0" borderId="3" xfId="0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53" borderId="3" xfId="0" quotePrefix="1" applyFill="1" applyBorder="1" applyAlignment="1">
      <alignment horizontal="left" indent="1"/>
    </xf>
    <xf numFmtId="0" fontId="0" fillId="53" borderId="3" xfId="0" applyFill="1" applyBorder="1" applyAlignment="1">
      <alignment horizontal="left" indent="1"/>
    </xf>
    <xf numFmtId="0" fontId="0" fillId="54" borderId="3" xfId="0" applyFill="1" applyBorder="1" applyAlignment="1">
      <alignment horizontal="left" indent="1"/>
    </xf>
    <xf numFmtId="0" fontId="0" fillId="55" borderId="3" xfId="0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5" fillId="0" borderId="20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 vertical="center"/>
    </xf>
    <xf numFmtId="0" fontId="0" fillId="0" borderId="4" xfId="0" applyBorder="1" applyAlignment="1">
      <alignment vertical="center" textRotation="90"/>
    </xf>
    <xf numFmtId="0" fontId="5" fillId="0" borderId="60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 wrapText="1"/>
    </xf>
    <xf numFmtId="0" fontId="60" fillId="0" borderId="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6" fillId="0" borderId="3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right" indent="1"/>
    </xf>
    <xf numFmtId="0" fontId="61" fillId="35" borderId="4" xfId="0" applyFont="1" applyFill="1" applyBorder="1" applyAlignment="1">
      <alignment horizontal="center" vertical="center"/>
    </xf>
    <xf numFmtId="0" fontId="62" fillId="0" borderId="4" xfId="0" applyFont="1" applyBorder="1"/>
    <xf numFmtId="0" fontId="62" fillId="0" borderId="4" xfId="0" applyFont="1" applyBorder="1" applyAlignment="1">
      <alignment horizontal="center"/>
    </xf>
    <xf numFmtId="0" fontId="62" fillId="0" borderId="4" xfId="0" applyFont="1" applyBorder="1" applyAlignment="1"/>
    <xf numFmtId="0" fontId="61" fillId="50" borderId="4" xfId="0" applyFont="1" applyFill="1" applyBorder="1" applyAlignment="1">
      <alignment horizontal="center" vertical="center"/>
    </xf>
    <xf numFmtId="0" fontId="61" fillId="43" borderId="4" xfId="0" applyFont="1" applyFill="1" applyBorder="1" applyAlignment="1">
      <alignment horizontal="center" vertical="center"/>
    </xf>
    <xf numFmtId="0" fontId="61" fillId="34" borderId="4" xfId="0" applyFont="1" applyFill="1" applyBorder="1" applyAlignment="1">
      <alignment horizontal="center" vertical="center"/>
    </xf>
    <xf numFmtId="0" fontId="61" fillId="52" borderId="4" xfId="0" applyFont="1" applyFill="1" applyBorder="1" applyAlignment="1">
      <alignment horizontal="center" vertical="center"/>
    </xf>
    <xf numFmtId="0" fontId="61" fillId="48" borderId="4" xfId="0" applyFont="1" applyFill="1" applyBorder="1" applyAlignment="1">
      <alignment horizontal="center" vertical="center"/>
    </xf>
    <xf numFmtId="0" fontId="61" fillId="55" borderId="4" xfId="0" applyFont="1" applyFill="1" applyBorder="1" applyAlignment="1">
      <alignment horizontal="center" vertical="center"/>
    </xf>
    <xf numFmtId="0" fontId="61" fillId="53" borderId="4" xfId="0" applyFont="1" applyFill="1" applyBorder="1" applyAlignment="1">
      <alignment horizontal="center" vertical="center"/>
    </xf>
    <xf numFmtId="0" fontId="61" fillId="54" borderId="4" xfId="0" applyFont="1" applyFill="1" applyBorder="1" applyAlignment="1">
      <alignment horizontal="center" vertical="center"/>
    </xf>
    <xf numFmtId="165" fontId="62" fillId="0" borderId="4" xfId="0" applyNumberFormat="1" applyFont="1" applyBorder="1" applyAlignment="1">
      <alignment horizontal="center"/>
    </xf>
    <xf numFmtId="0" fontId="62" fillId="0" borderId="4" xfId="0" applyFont="1" applyFill="1" applyBorder="1" applyAlignment="1">
      <alignment horizontal="center"/>
    </xf>
    <xf numFmtId="0" fontId="0" fillId="42" borderId="3" xfId="0" applyFill="1" applyBorder="1" applyAlignment="1">
      <alignment vertical="center"/>
    </xf>
    <xf numFmtId="0" fontId="0" fillId="42" borderId="3" xfId="0" applyFont="1" applyFill="1" applyBorder="1" applyAlignment="1">
      <alignment vertical="center"/>
    </xf>
    <xf numFmtId="0" fontId="0" fillId="42" borderId="16" xfId="0" applyFont="1" applyFill="1" applyBorder="1" applyAlignment="1">
      <alignment vertical="center"/>
    </xf>
    <xf numFmtId="0" fontId="0" fillId="42" borderId="16" xfId="0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55" borderId="14" xfId="0" applyFill="1" applyBorder="1" applyAlignment="1">
      <alignment horizontal="center"/>
    </xf>
    <xf numFmtId="0" fontId="0" fillId="55" borderId="10" xfId="0" applyFont="1" applyFill="1" applyBorder="1"/>
    <xf numFmtId="0" fontId="0" fillId="55" borderId="10" xfId="0" applyFont="1" applyFill="1" applyBorder="1" applyAlignment="1">
      <alignment horizontal="center"/>
    </xf>
    <xf numFmtId="0" fontId="0" fillId="55" borderId="4" xfId="0" applyFont="1" applyFill="1" applyBorder="1" applyAlignment="1">
      <alignment horizontal="left" indent="1"/>
    </xf>
    <xf numFmtId="0" fontId="0" fillId="56" borderId="4" xfId="0" applyFont="1" applyFill="1" applyBorder="1" applyAlignment="1">
      <alignment horizontal="center" vertical="center"/>
    </xf>
    <xf numFmtId="0" fontId="63" fillId="0" borderId="2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3" fillId="0" borderId="0" xfId="0" applyFont="1" applyBorder="1" applyAlignment="1">
      <alignment horizontal="left" indent="1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 indent="1"/>
    </xf>
    <xf numFmtId="3" fontId="3" fillId="0" borderId="0" xfId="0" applyNumberFormat="1" applyFont="1" applyFill="1" applyBorder="1" applyAlignment="1">
      <alignment horizontal="left" indent="1"/>
    </xf>
    <xf numFmtId="0" fontId="31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32" fillId="0" borderId="23" xfId="0" applyFont="1" applyFill="1" applyBorder="1" applyAlignment="1">
      <alignment horizontal="center" vertical="center"/>
    </xf>
    <xf numFmtId="0" fontId="64" fillId="57" borderId="3" xfId="0" applyFont="1" applyFill="1" applyBorder="1" applyAlignment="1">
      <alignment vertical="center"/>
    </xf>
    <xf numFmtId="0" fontId="64" fillId="57" borderId="60" xfId="0" applyFont="1" applyFill="1" applyBorder="1" applyAlignment="1">
      <alignment horizontal="left" vertical="center"/>
    </xf>
    <xf numFmtId="0" fontId="64" fillId="57" borderId="60" xfId="0" applyFont="1" applyFill="1" applyBorder="1" applyAlignment="1">
      <alignment horizontal="center" vertical="center"/>
    </xf>
    <xf numFmtId="0" fontId="64" fillId="57" borderId="60" xfId="0" quotePrefix="1" applyFont="1" applyFill="1" applyBorder="1" applyAlignment="1">
      <alignment horizontal="center" vertical="center"/>
    </xf>
    <xf numFmtId="0" fontId="0" fillId="0" borderId="3" xfId="0" applyFont="1" applyFill="1" applyBorder="1"/>
    <xf numFmtId="0" fontId="8" fillId="0" borderId="0" xfId="0" applyFont="1" applyFill="1" applyAlignment="1">
      <alignment horizontal="center" vertical="center"/>
    </xf>
    <xf numFmtId="0" fontId="0" fillId="0" borderId="20" xfId="0" applyBorder="1"/>
    <xf numFmtId="0" fontId="0" fillId="0" borderId="31" xfId="0" applyBorder="1"/>
    <xf numFmtId="0" fontId="0" fillId="0" borderId="18" xfId="0" applyBorder="1"/>
    <xf numFmtId="0" fontId="0" fillId="0" borderId="46" xfId="0" applyBorder="1"/>
    <xf numFmtId="0" fontId="39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left" indent="1"/>
    </xf>
    <xf numFmtId="0" fontId="8" fillId="0" borderId="38" xfId="0" applyFont="1" applyBorder="1" applyAlignment="1">
      <alignment horizontal="left" indent="1"/>
    </xf>
    <xf numFmtId="0" fontId="0" fillId="0" borderId="19" xfId="0" applyFont="1" applyBorder="1" applyAlignment="1">
      <alignment horizontal="left" indent="1"/>
    </xf>
    <xf numFmtId="0" fontId="4" fillId="0" borderId="42" xfId="0" applyFont="1" applyBorder="1" applyAlignment="1">
      <alignment horizontal="left" indent="1"/>
    </xf>
    <xf numFmtId="0" fontId="0" fillId="0" borderId="20" xfId="0" applyFont="1" applyBorder="1" applyAlignment="1">
      <alignment horizontal="left" indent="1"/>
    </xf>
    <xf numFmtId="0" fontId="4" fillId="0" borderId="31" xfId="0" applyFont="1" applyBorder="1" applyAlignment="1">
      <alignment horizontal="left" indent="1"/>
    </xf>
    <xf numFmtId="0" fontId="0" fillId="0" borderId="31" xfId="0" applyBorder="1" applyAlignment="1">
      <alignment horizontal="left" indent="1"/>
    </xf>
    <xf numFmtId="0" fontId="0" fillId="0" borderId="20" xfId="0" applyBorder="1" applyAlignment="1">
      <alignment horizontal="left" indent="1"/>
    </xf>
    <xf numFmtId="0" fontId="0" fillId="0" borderId="4" xfId="0" applyFont="1" applyBorder="1" applyAlignment="1">
      <alignment horizontal="left" vertical="center" wrapText="1" indent="1"/>
    </xf>
    <xf numFmtId="0" fontId="4" fillId="0" borderId="4" xfId="0" applyFont="1" applyBorder="1" applyAlignment="1">
      <alignment horizontal="left" vertical="center" wrapText="1" indent="1"/>
    </xf>
    <xf numFmtId="0" fontId="0" fillId="44" borderId="20" xfId="0" applyFont="1" applyFill="1" applyBorder="1" applyAlignment="1">
      <alignment horizontal="left" indent="1"/>
    </xf>
    <xf numFmtId="0" fontId="4" fillId="44" borderId="31" xfId="0" applyFont="1" applyFill="1" applyBorder="1" applyAlignment="1">
      <alignment horizontal="left" indent="1"/>
    </xf>
    <xf numFmtId="0" fontId="0" fillId="42" borderId="4" xfId="0" applyFont="1" applyFill="1" applyBorder="1" applyAlignment="1">
      <alignment horizontal="left" vertical="center" wrapText="1" indent="1"/>
    </xf>
    <xf numFmtId="0" fontId="4" fillId="42" borderId="4" xfId="0" applyFont="1" applyFill="1" applyBorder="1" applyAlignment="1">
      <alignment horizontal="left" vertical="center" wrapText="1" indent="1"/>
    </xf>
    <xf numFmtId="0" fontId="0" fillId="0" borderId="22" xfId="0" applyFont="1" applyBorder="1" applyAlignment="1">
      <alignment horizontal="left" indent="1"/>
    </xf>
    <xf numFmtId="0" fontId="4" fillId="0" borderId="45" xfId="0" applyFont="1" applyBorder="1" applyAlignment="1">
      <alignment horizontal="left" indent="1"/>
    </xf>
    <xf numFmtId="0" fontId="0" fillId="55" borderId="20" xfId="0" applyFont="1" applyFill="1" applyBorder="1" applyAlignment="1">
      <alignment horizontal="left" indent="1"/>
    </xf>
    <xf numFmtId="0" fontId="0" fillId="55" borderId="31" xfId="0" applyFill="1" applyBorder="1" applyAlignment="1">
      <alignment horizontal="left" indent="1"/>
    </xf>
    <xf numFmtId="0" fontId="4" fillId="0" borderId="35" xfId="0" applyFont="1" applyBorder="1" applyAlignment="1">
      <alignment horizontal="left" indent="1"/>
    </xf>
    <xf numFmtId="0" fontId="4" fillId="0" borderId="34" xfId="0" applyFont="1" applyBorder="1" applyAlignment="1">
      <alignment horizontal="left" indent="1"/>
    </xf>
    <xf numFmtId="0" fontId="0" fillId="0" borderId="43" xfId="0" applyFont="1" applyBorder="1" applyAlignment="1">
      <alignment horizontal="left" indent="1"/>
    </xf>
    <xf numFmtId="0" fontId="4" fillId="0" borderId="44" xfId="0" applyFont="1" applyBorder="1" applyAlignment="1">
      <alignment horizontal="left" indent="1"/>
    </xf>
    <xf numFmtId="0" fontId="0" fillId="0" borderId="35" xfId="0" applyFont="1" applyBorder="1" applyAlignment="1">
      <alignment horizontal="left" indent="1"/>
    </xf>
    <xf numFmtId="0" fontId="4" fillId="0" borderId="22" xfId="0" applyFont="1" applyBorder="1" applyAlignment="1">
      <alignment horizontal="left" indent="1"/>
    </xf>
    <xf numFmtId="0" fontId="0" fillId="0" borderId="45" xfId="0" applyBorder="1" applyAlignment="1">
      <alignment horizontal="left" indent="1"/>
    </xf>
    <xf numFmtId="0" fontId="4" fillId="0" borderId="20" xfId="0" applyFont="1" applyBorder="1" applyAlignment="1">
      <alignment horizontal="left" indent="1"/>
    </xf>
    <xf numFmtId="0" fontId="0" fillId="0" borderId="22" xfId="0" applyFont="1" applyBorder="1" applyAlignment="1">
      <alignment horizontal="left" vertical="top" indent="1"/>
    </xf>
    <xf numFmtId="0" fontId="4" fillId="0" borderId="45" xfId="0" applyFont="1" applyBorder="1" applyAlignment="1">
      <alignment horizontal="left" vertical="top" indent="1"/>
    </xf>
    <xf numFmtId="0" fontId="0" fillId="0" borderId="35" xfId="0" applyBorder="1" applyAlignment="1">
      <alignment horizontal="left" vertical="top" indent="1"/>
    </xf>
    <xf numFmtId="0" fontId="0" fillId="0" borderId="34" xfId="0" applyBorder="1" applyAlignment="1">
      <alignment horizontal="left" vertical="top" indent="1"/>
    </xf>
    <xf numFmtId="0" fontId="0" fillId="0" borderId="43" xfId="0" applyBorder="1" applyAlignment="1">
      <alignment horizontal="left" vertical="top" indent="1"/>
    </xf>
    <xf numFmtId="0" fontId="0" fillId="0" borderId="44" xfId="0" applyBorder="1" applyAlignment="1">
      <alignment horizontal="left" vertical="top" indent="1"/>
    </xf>
    <xf numFmtId="0" fontId="0" fillId="0" borderId="43" xfId="0" applyFont="1" applyBorder="1" applyAlignment="1">
      <alignment horizontal="left" indent="3"/>
    </xf>
    <xf numFmtId="0" fontId="0" fillId="0" borderId="44" xfId="0" applyBorder="1" applyAlignment="1">
      <alignment horizontal="left" indent="3"/>
    </xf>
    <xf numFmtId="0" fontId="0" fillId="0" borderId="35" xfId="0" applyFont="1" applyBorder="1" applyAlignment="1">
      <alignment horizontal="left" indent="3"/>
    </xf>
    <xf numFmtId="0" fontId="0" fillId="0" borderId="34" xfId="0" applyBorder="1" applyAlignment="1">
      <alignment horizontal="left" indent="3"/>
    </xf>
    <xf numFmtId="0" fontId="6" fillId="0" borderId="39" xfId="0" applyFont="1" applyBorder="1" applyAlignment="1">
      <alignment horizontal="left" indent="1"/>
    </xf>
    <xf numFmtId="0" fontId="6" fillId="0" borderId="21" xfId="0" applyFont="1" applyBorder="1" applyAlignment="1">
      <alignment horizontal="left" indent="1"/>
    </xf>
    <xf numFmtId="0" fontId="54" fillId="0" borderId="24" xfId="0" applyFont="1" applyBorder="1" applyAlignment="1">
      <alignment horizontal="center" vertical="center"/>
    </xf>
    <xf numFmtId="0" fontId="56" fillId="0" borderId="29" xfId="0" applyFont="1" applyBorder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52" fillId="0" borderId="21" xfId="0" applyFont="1" applyBorder="1" applyAlignment="1">
      <alignment horizontal="center" vertical="center"/>
    </xf>
    <xf numFmtId="0" fontId="37" fillId="40" borderId="47" xfId="0" quotePrefix="1" applyFont="1" applyFill="1" applyBorder="1" applyAlignment="1">
      <alignment horizontal="right" vertical="center" indent="1"/>
    </xf>
    <xf numFmtId="0" fontId="37" fillId="40" borderId="28" xfId="0" applyFont="1" applyFill="1" applyBorder="1" applyAlignment="1">
      <alignment horizontal="right" vertical="center" indent="1"/>
    </xf>
    <xf numFmtId="0" fontId="37" fillId="40" borderId="62" xfId="0" applyFont="1" applyFill="1" applyBorder="1" applyAlignment="1">
      <alignment horizontal="right" vertical="center" indent="1"/>
    </xf>
    <xf numFmtId="0" fontId="38" fillId="40" borderId="47" xfId="0" applyFont="1" applyFill="1" applyBorder="1" applyAlignment="1">
      <alignment horizontal="left" vertical="center" indent="1"/>
    </xf>
    <xf numFmtId="0" fontId="38" fillId="40" borderId="28" xfId="0" applyFont="1" applyFill="1" applyBorder="1" applyAlignment="1">
      <alignment horizontal="left" vertical="center" indent="1"/>
    </xf>
    <xf numFmtId="0" fontId="0" fillId="0" borderId="6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5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9" fillId="0" borderId="65" xfId="0" applyFont="1" applyBorder="1" applyAlignment="1">
      <alignment horizontal="left" indent="1"/>
    </xf>
    <xf numFmtId="0" fontId="9" fillId="0" borderId="10" xfId="0" applyFont="1" applyBorder="1" applyAlignment="1">
      <alignment horizontal="left" indent="1"/>
    </xf>
    <xf numFmtId="0" fontId="8" fillId="38" borderId="67" xfId="0" applyFont="1" applyFill="1" applyBorder="1" applyAlignment="1">
      <alignment horizontal="center" vertical="center" wrapText="1"/>
    </xf>
    <xf numFmtId="0" fontId="8" fillId="38" borderId="21" xfId="0" applyFont="1" applyFill="1" applyBorder="1" applyAlignment="1">
      <alignment horizontal="center" vertical="center" wrapText="1"/>
    </xf>
    <xf numFmtId="0" fontId="8" fillId="38" borderId="24" xfId="0" applyFont="1" applyFill="1" applyBorder="1" applyAlignment="1">
      <alignment horizontal="center" vertical="center"/>
    </xf>
    <xf numFmtId="0" fontId="8" fillId="38" borderId="24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8" fillId="35" borderId="48" xfId="0" applyFont="1" applyFill="1" applyBorder="1" applyAlignment="1">
      <alignment horizontal="center" vertical="center" wrapText="1"/>
    </xf>
    <xf numFmtId="0" fontId="8" fillId="35" borderId="37" xfId="0" applyFont="1" applyFill="1" applyBorder="1" applyAlignment="1">
      <alignment horizontal="center" vertical="center" wrapText="1"/>
    </xf>
    <xf numFmtId="0" fontId="8" fillId="35" borderId="49" xfId="0" applyFont="1" applyFill="1" applyBorder="1" applyAlignment="1">
      <alignment horizontal="center" vertical="center"/>
    </xf>
    <xf numFmtId="0" fontId="8" fillId="42" borderId="48" xfId="0" applyFont="1" applyFill="1" applyBorder="1" applyAlignment="1">
      <alignment horizontal="center" vertical="center"/>
    </xf>
    <xf numFmtId="0" fontId="8" fillId="42" borderId="49" xfId="0" applyFont="1" applyFill="1" applyBorder="1" applyAlignment="1">
      <alignment horizontal="center" vertical="center"/>
    </xf>
    <xf numFmtId="0" fontId="8" fillId="41" borderId="48" xfId="0" applyFont="1" applyFill="1" applyBorder="1" applyAlignment="1">
      <alignment horizontal="center" vertical="center"/>
    </xf>
    <xf numFmtId="0" fontId="8" fillId="41" borderId="49" xfId="0" applyFont="1" applyFill="1" applyBorder="1" applyAlignment="1">
      <alignment horizontal="center" vertical="center"/>
    </xf>
  </cellXfs>
  <cellStyles count="43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Commentaire 2" xfId="28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rmal 2" xfId="32"/>
    <cellStyle name="Satisfaisant" xfId="33" builtinId="26" customBuiltin="1"/>
    <cellStyle name="Sortie" xfId="34" builtinId="21" customBuiltin="1"/>
    <cellStyle name="Texte explicatif" xfId="35" builtinId="53" customBuiltin="1"/>
    <cellStyle name="Titre" xfId="36" builtinId="15" customBuiltin="1"/>
    <cellStyle name="Titre 1" xfId="37" builtinId="16" customBuiltin="1"/>
    <cellStyle name="Titre 2" xfId="38" builtinId="17" customBuiltin="1"/>
    <cellStyle name="Titre 3" xfId="39" builtinId="18" customBuiltin="1"/>
    <cellStyle name="Titre 4" xfId="40" builtinId="19" customBuiltin="1"/>
    <cellStyle name="Total" xfId="41" builtinId="25" customBuiltin="1"/>
    <cellStyle name="Vérification" xfId="42" builtinId="23" customBuiltin="1"/>
  </cellStyles>
  <dxfs count="0"/>
  <tableStyles count="0" defaultTableStyle="TableStyleMedium2" defaultPivotStyle="PivotStyleLight16"/>
  <colors>
    <mruColors>
      <color rgb="FF00FF00"/>
      <color rgb="FFFF0000"/>
      <color rgb="FFFF0066"/>
      <color rgb="FF009999"/>
      <color rgb="FFCC99FF"/>
      <color rgb="FF66FF99"/>
      <color rgb="FF00FFFF"/>
      <color rgb="FFD7C8DE"/>
      <color rgb="FFFFCCCC"/>
      <color rgb="FF00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J54"/>
  <sheetViews>
    <sheetView tabSelected="1" zoomScaleNormal="100" workbookViewId="0">
      <selection activeCell="C9" sqref="C9"/>
    </sheetView>
  </sheetViews>
  <sheetFormatPr baseColWidth="10" defaultRowHeight="12.75" x14ac:dyDescent="0.2"/>
  <cols>
    <col min="1" max="1" width="2.5703125" customWidth="1"/>
    <col min="2" max="2" width="6" customWidth="1"/>
    <col min="3" max="3" width="14" bestFit="1" customWidth="1"/>
    <col min="4" max="4" width="6.28515625" style="1" bestFit="1" customWidth="1"/>
    <col min="5" max="5" width="21.42578125" bestFit="1" customWidth="1"/>
    <col min="6" max="6" width="83.5703125" style="29" customWidth="1"/>
    <col min="7" max="7" width="11.7109375" customWidth="1"/>
  </cols>
  <sheetData>
    <row r="1" spans="2:10" ht="13.5" thickBot="1" x14ac:dyDescent="0.25"/>
    <row r="2" spans="2:10" ht="27" thickBot="1" x14ac:dyDescent="0.25">
      <c r="B2" s="327" t="s">
        <v>915</v>
      </c>
      <c r="C2" s="328"/>
      <c r="D2" s="328"/>
      <c r="E2" s="328"/>
      <c r="F2" s="328"/>
      <c r="G2" s="329"/>
      <c r="H2" s="28"/>
      <c r="I2" s="28"/>
      <c r="J2" s="6"/>
    </row>
    <row r="3" spans="2:10" ht="21" thickBot="1" x14ac:dyDescent="0.35">
      <c r="B3" s="330" t="s">
        <v>332</v>
      </c>
      <c r="C3" s="331"/>
      <c r="D3" s="331"/>
      <c r="E3" s="331"/>
      <c r="F3" s="331"/>
      <c r="G3" s="332"/>
    </row>
    <row r="4" spans="2:10" ht="13.5" thickBot="1" x14ac:dyDescent="0.25">
      <c r="B4" s="11" t="s">
        <v>115</v>
      </c>
      <c r="C4" s="7" t="s">
        <v>116</v>
      </c>
      <c r="D4" s="114" t="s">
        <v>388</v>
      </c>
      <c r="E4" s="20" t="s">
        <v>164</v>
      </c>
      <c r="F4" s="333" t="s">
        <v>165</v>
      </c>
      <c r="G4" s="334"/>
    </row>
    <row r="5" spans="2:10" x14ac:dyDescent="0.2">
      <c r="B5" s="12">
        <v>0</v>
      </c>
      <c r="C5" s="8" t="s">
        <v>240</v>
      </c>
      <c r="D5" s="115" t="s">
        <v>389</v>
      </c>
      <c r="E5" s="88" t="s">
        <v>172</v>
      </c>
      <c r="F5" s="335" t="s">
        <v>801</v>
      </c>
      <c r="G5" s="336"/>
    </row>
    <row r="6" spans="2:10" x14ac:dyDescent="0.2">
      <c r="B6" s="13">
        <v>1</v>
      </c>
      <c r="C6" s="9" t="s">
        <v>117</v>
      </c>
      <c r="D6" s="116" t="s">
        <v>389</v>
      </c>
      <c r="E6" s="89" t="s">
        <v>238</v>
      </c>
      <c r="F6" s="337" t="s">
        <v>864</v>
      </c>
      <c r="G6" s="338"/>
    </row>
    <row r="7" spans="2:10" x14ac:dyDescent="0.2">
      <c r="B7" s="13">
        <v>2</v>
      </c>
      <c r="C7" s="9" t="s">
        <v>119</v>
      </c>
      <c r="D7" s="116" t="s">
        <v>389</v>
      </c>
      <c r="E7" s="90" t="s">
        <v>166</v>
      </c>
      <c r="F7" s="337" t="s">
        <v>865</v>
      </c>
      <c r="G7" s="338"/>
    </row>
    <row r="8" spans="2:10" x14ac:dyDescent="0.2">
      <c r="B8" s="13">
        <v>3</v>
      </c>
      <c r="C8" s="9" t="s">
        <v>118</v>
      </c>
      <c r="D8" s="116" t="s">
        <v>389</v>
      </c>
      <c r="E8" s="89" t="s">
        <v>387</v>
      </c>
      <c r="F8" s="337" t="s">
        <v>866</v>
      </c>
      <c r="G8" s="338"/>
    </row>
    <row r="9" spans="2:10" x14ac:dyDescent="0.2">
      <c r="B9" s="13">
        <v>4</v>
      </c>
      <c r="C9" s="9" t="s">
        <v>120</v>
      </c>
      <c r="D9" s="116" t="s">
        <v>389</v>
      </c>
      <c r="E9" s="89" t="s">
        <v>173</v>
      </c>
      <c r="F9" s="337" t="s">
        <v>869</v>
      </c>
      <c r="G9" s="338"/>
    </row>
    <row r="10" spans="2:10" x14ac:dyDescent="0.2">
      <c r="B10" s="13">
        <v>5</v>
      </c>
      <c r="C10" s="9" t="s">
        <v>121</v>
      </c>
      <c r="D10" s="116" t="s">
        <v>389</v>
      </c>
      <c r="E10" s="89" t="s">
        <v>173</v>
      </c>
      <c r="F10" s="337" t="s">
        <v>868</v>
      </c>
      <c r="G10" s="338"/>
    </row>
    <row r="11" spans="2:10" x14ac:dyDescent="0.2">
      <c r="B11" s="13">
        <v>6</v>
      </c>
      <c r="C11" s="16" t="s">
        <v>169</v>
      </c>
      <c r="D11" s="118" t="s">
        <v>389</v>
      </c>
      <c r="E11" s="89" t="s">
        <v>239</v>
      </c>
      <c r="F11" s="337" t="s">
        <v>346</v>
      </c>
      <c r="G11" s="339"/>
    </row>
    <row r="12" spans="2:10" x14ac:dyDescent="0.2">
      <c r="B12" s="13">
        <v>7</v>
      </c>
      <c r="C12" s="9" t="s">
        <v>175</v>
      </c>
      <c r="D12" s="116" t="s">
        <v>390</v>
      </c>
      <c r="E12" s="91"/>
      <c r="F12" s="340" t="s">
        <v>184</v>
      </c>
      <c r="G12" s="339"/>
    </row>
    <row r="13" spans="2:10" x14ac:dyDescent="0.2">
      <c r="B13" s="13">
        <v>8</v>
      </c>
      <c r="C13" s="9" t="s">
        <v>177</v>
      </c>
      <c r="D13" s="116" t="s">
        <v>390</v>
      </c>
      <c r="E13" s="90" t="s">
        <v>167</v>
      </c>
      <c r="F13" s="341" t="s">
        <v>867</v>
      </c>
      <c r="G13" s="30" t="s">
        <v>179</v>
      </c>
    </row>
    <row r="14" spans="2:10" x14ac:dyDescent="0.2">
      <c r="B14" s="13">
        <v>9</v>
      </c>
      <c r="C14" s="9" t="s">
        <v>176</v>
      </c>
      <c r="D14" s="116" t="s">
        <v>390</v>
      </c>
      <c r="E14" s="90" t="s">
        <v>167</v>
      </c>
      <c r="F14" s="342"/>
      <c r="G14" s="30" t="s">
        <v>178</v>
      </c>
    </row>
    <row r="15" spans="2:10" x14ac:dyDescent="0.2">
      <c r="B15" s="13">
        <v>10</v>
      </c>
      <c r="C15" s="9" t="s">
        <v>122</v>
      </c>
      <c r="D15" s="116" t="s">
        <v>389</v>
      </c>
      <c r="E15" s="92" t="s">
        <v>174</v>
      </c>
      <c r="F15" s="337" t="s">
        <v>185</v>
      </c>
      <c r="G15" s="338"/>
    </row>
    <row r="16" spans="2:10" x14ac:dyDescent="0.2">
      <c r="B16" s="13">
        <v>11</v>
      </c>
      <c r="C16" s="31" t="s">
        <v>237</v>
      </c>
      <c r="D16" s="118" t="s">
        <v>390</v>
      </c>
      <c r="E16" s="90"/>
      <c r="F16" s="337" t="s">
        <v>870</v>
      </c>
      <c r="G16" s="338"/>
    </row>
    <row r="17" spans="2:10" x14ac:dyDescent="0.2">
      <c r="B17" s="13">
        <v>12</v>
      </c>
      <c r="C17" s="31" t="s">
        <v>241</v>
      </c>
      <c r="D17" s="118" t="s">
        <v>390</v>
      </c>
      <c r="E17" s="89" t="s">
        <v>242</v>
      </c>
      <c r="F17" s="337" t="s">
        <v>243</v>
      </c>
      <c r="G17" s="338"/>
    </row>
    <row r="18" spans="2:10" x14ac:dyDescent="0.2">
      <c r="B18" s="13">
        <v>13</v>
      </c>
      <c r="C18" s="31" t="s">
        <v>326</v>
      </c>
      <c r="D18" s="118" t="s">
        <v>389</v>
      </c>
      <c r="E18" s="89">
        <v>0</v>
      </c>
      <c r="F18" s="40" t="s">
        <v>347</v>
      </c>
      <c r="G18" s="83"/>
      <c r="H18" s="270"/>
    </row>
    <row r="19" spans="2:10" s="41" customFormat="1" x14ac:dyDescent="0.2">
      <c r="B19" s="79">
        <v>14</v>
      </c>
      <c r="C19" s="80" t="s">
        <v>367</v>
      </c>
      <c r="D19" s="119" t="s">
        <v>389</v>
      </c>
      <c r="E19" s="81"/>
      <c r="F19" s="343" t="s">
        <v>871</v>
      </c>
      <c r="G19" s="344"/>
      <c r="J19" s="102"/>
    </row>
    <row r="20" spans="2:10" x14ac:dyDescent="0.2">
      <c r="B20" s="13">
        <v>15</v>
      </c>
      <c r="C20" s="9" t="s">
        <v>177</v>
      </c>
      <c r="D20" s="116" t="s">
        <v>389</v>
      </c>
      <c r="E20" s="93" t="s">
        <v>371</v>
      </c>
      <c r="F20" s="341" t="s">
        <v>372</v>
      </c>
      <c r="G20" s="30" t="s">
        <v>179</v>
      </c>
    </row>
    <row r="21" spans="2:10" x14ac:dyDescent="0.2">
      <c r="B21" s="13">
        <v>16</v>
      </c>
      <c r="C21" s="9" t="s">
        <v>176</v>
      </c>
      <c r="D21" s="116" t="s">
        <v>389</v>
      </c>
      <c r="E21" s="93" t="s">
        <v>373</v>
      </c>
      <c r="F21" s="342"/>
      <c r="G21" s="30" t="s">
        <v>178</v>
      </c>
    </row>
    <row r="22" spans="2:10" s="42" customFormat="1" x14ac:dyDescent="0.2">
      <c r="B22" s="299">
        <v>17</v>
      </c>
      <c r="C22" s="300" t="s">
        <v>893</v>
      </c>
      <c r="D22" s="301" t="s">
        <v>390</v>
      </c>
      <c r="E22" s="302"/>
      <c r="F22" s="349" t="s">
        <v>894</v>
      </c>
      <c r="G22" s="350"/>
    </row>
    <row r="23" spans="2:10" s="168" customFormat="1" x14ac:dyDescent="0.2">
      <c r="B23" s="13">
        <v>18</v>
      </c>
      <c r="C23" s="9" t="s">
        <v>577</v>
      </c>
      <c r="D23" s="229" t="s">
        <v>389</v>
      </c>
      <c r="E23" s="89" t="s">
        <v>578</v>
      </c>
      <c r="F23" s="337" t="s">
        <v>806</v>
      </c>
      <c r="G23" s="338"/>
    </row>
    <row r="24" spans="2:10" s="168" customFormat="1" x14ac:dyDescent="0.2">
      <c r="B24" s="13">
        <v>19</v>
      </c>
      <c r="C24" s="9" t="s">
        <v>167</v>
      </c>
      <c r="D24" s="265"/>
      <c r="E24" s="89"/>
      <c r="F24" s="337"/>
      <c r="G24" s="338"/>
    </row>
    <row r="25" spans="2:10" s="168" customFormat="1" x14ac:dyDescent="0.2">
      <c r="B25" s="13">
        <v>20</v>
      </c>
      <c r="C25" s="9" t="s">
        <v>897</v>
      </c>
      <c r="D25" s="265" t="s">
        <v>390</v>
      </c>
      <c r="E25" s="90" t="s">
        <v>167</v>
      </c>
      <c r="F25" s="341" t="s">
        <v>805</v>
      </c>
      <c r="G25" s="30" t="s">
        <v>179</v>
      </c>
    </row>
    <row r="26" spans="2:10" s="168" customFormat="1" x14ac:dyDescent="0.2">
      <c r="B26" s="13">
        <v>21</v>
      </c>
      <c r="C26" s="9" t="s">
        <v>898</v>
      </c>
      <c r="D26" s="265" t="s">
        <v>390</v>
      </c>
      <c r="E26" s="90" t="s">
        <v>167</v>
      </c>
      <c r="F26" s="342"/>
      <c r="G26" s="30" t="s">
        <v>178</v>
      </c>
    </row>
    <row r="27" spans="2:10" s="41" customFormat="1" x14ac:dyDescent="0.2">
      <c r="B27" s="15" t="s">
        <v>127</v>
      </c>
      <c r="C27" s="19" t="s">
        <v>163</v>
      </c>
      <c r="D27" s="120"/>
      <c r="E27" s="21"/>
      <c r="F27" s="34"/>
      <c r="G27" s="35"/>
    </row>
    <row r="28" spans="2:10" s="41" customFormat="1" x14ac:dyDescent="0.2">
      <c r="B28" s="15"/>
      <c r="C28" s="19"/>
      <c r="D28" s="120"/>
      <c r="E28" s="21"/>
      <c r="F28" s="34"/>
      <c r="G28" s="35"/>
    </row>
    <row r="29" spans="2:10" s="41" customFormat="1" x14ac:dyDescent="0.2">
      <c r="B29" s="94">
        <v>98</v>
      </c>
      <c r="C29" s="95"/>
      <c r="D29" s="121" t="s">
        <v>390</v>
      </c>
      <c r="E29" s="96">
        <v>18838</v>
      </c>
      <c r="F29" s="345" t="s">
        <v>374</v>
      </c>
      <c r="G29" s="97" t="s">
        <v>179</v>
      </c>
    </row>
    <row r="30" spans="2:10" x14ac:dyDescent="0.2">
      <c r="B30" s="94">
        <v>99</v>
      </c>
      <c r="C30" s="95"/>
      <c r="D30" s="121" t="s">
        <v>390</v>
      </c>
      <c r="E30" s="96">
        <v>722</v>
      </c>
      <c r="F30" s="346"/>
      <c r="G30" s="97" t="s">
        <v>178</v>
      </c>
    </row>
    <row r="31" spans="2:10" x14ac:dyDescent="0.2">
      <c r="B31" s="15"/>
      <c r="C31" s="19"/>
      <c r="D31" s="120"/>
      <c r="E31" s="21"/>
      <c r="F31" s="34"/>
      <c r="G31" s="35"/>
    </row>
    <row r="32" spans="2:10" x14ac:dyDescent="0.2">
      <c r="B32" s="13">
        <v>100</v>
      </c>
      <c r="C32" s="9" t="s">
        <v>123</v>
      </c>
      <c r="D32" s="116" t="s">
        <v>390</v>
      </c>
      <c r="E32" s="89" t="s">
        <v>889</v>
      </c>
      <c r="F32" s="347" t="s">
        <v>802</v>
      </c>
      <c r="G32" s="348"/>
    </row>
    <row r="33" spans="2:7" x14ac:dyDescent="0.2">
      <c r="B33" s="15">
        <f>B32+1</f>
        <v>101</v>
      </c>
      <c r="C33" s="9" t="s">
        <v>124</v>
      </c>
      <c r="D33" s="116" t="s">
        <v>390</v>
      </c>
      <c r="E33" s="89" t="s">
        <v>889</v>
      </c>
      <c r="F33" s="351"/>
      <c r="G33" s="352"/>
    </row>
    <row r="34" spans="2:7" x14ac:dyDescent="0.2">
      <c r="B34" s="15" t="s">
        <v>127</v>
      </c>
      <c r="C34" s="9" t="s">
        <v>161</v>
      </c>
      <c r="D34" s="116" t="s">
        <v>390</v>
      </c>
      <c r="E34" s="89" t="s">
        <v>889</v>
      </c>
      <c r="F34" s="351"/>
      <c r="G34" s="352"/>
    </row>
    <row r="35" spans="2:7" x14ac:dyDescent="0.2">
      <c r="B35" s="15">
        <f>B36-1</f>
        <v>109</v>
      </c>
      <c r="C35" s="9" t="s">
        <v>368</v>
      </c>
      <c r="D35" s="116" t="s">
        <v>390</v>
      </c>
      <c r="E35" s="89" t="s">
        <v>889</v>
      </c>
      <c r="F35" s="355"/>
      <c r="G35" s="352"/>
    </row>
    <row r="36" spans="2:7" x14ac:dyDescent="0.2">
      <c r="B36" s="13">
        <f>B32+10</f>
        <v>110</v>
      </c>
      <c r="C36" s="9" t="s">
        <v>369</v>
      </c>
      <c r="D36" s="116" t="s">
        <v>390</v>
      </c>
      <c r="E36" s="89" t="s">
        <v>889</v>
      </c>
      <c r="F36" s="353" t="s">
        <v>803</v>
      </c>
      <c r="G36" s="354"/>
    </row>
    <row r="37" spans="2:7" x14ac:dyDescent="0.2">
      <c r="B37" s="13"/>
      <c r="C37" s="9"/>
      <c r="D37" s="116"/>
      <c r="E37" s="90"/>
      <c r="F37" s="85"/>
      <c r="G37" s="84"/>
    </row>
    <row r="38" spans="2:7" x14ac:dyDescent="0.2">
      <c r="B38" s="13">
        <v>200</v>
      </c>
      <c r="C38" s="9" t="s">
        <v>125</v>
      </c>
      <c r="D38" s="116" t="s">
        <v>390</v>
      </c>
      <c r="E38" s="90" t="s">
        <v>168</v>
      </c>
      <c r="F38" s="356" t="s">
        <v>170</v>
      </c>
      <c r="G38" s="357"/>
    </row>
    <row r="39" spans="2:7" x14ac:dyDescent="0.2">
      <c r="B39" s="15">
        <f>B38+1</f>
        <v>201</v>
      </c>
      <c r="C39" s="9" t="s">
        <v>126</v>
      </c>
      <c r="D39" s="116" t="s">
        <v>390</v>
      </c>
      <c r="E39" s="90" t="s">
        <v>168</v>
      </c>
      <c r="F39" s="367" t="s">
        <v>180</v>
      </c>
      <c r="G39" s="368"/>
    </row>
    <row r="40" spans="2:7" x14ac:dyDescent="0.2">
      <c r="B40" s="15" t="s">
        <v>127</v>
      </c>
      <c r="C40" s="9" t="s">
        <v>162</v>
      </c>
      <c r="D40" s="116" t="s">
        <v>390</v>
      </c>
      <c r="E40" s="90" t="s">
        <v>168</v>
      </c>
      <c r="F40" s="367" t="s">
        <v>181</v>
      </c>
      <c r="G40" s="368"/>
    </row>
    <row r="41" spans="2:7" x14ac:dyDescent="0.2">
      <c r="B41" s="15">
        <f>B42-1</f>
        <v>209</v>
      </c>
      <c r="C41" s="9" t="s">
        <v>370</v>
      </c>
      <c r="D41" s="116" t="s">
        <v>390</v>
      </c>
      <c r="E41" s="90" t="s">
        <v>168</v>
      </c>
      <c r="F41" s="367" t="s">
        <v>236</v>
      </c>
      <c r="G41" s="368"/>
    </row>
    <row r="42" spans="2:7" x14ac:dyDescent="0.2">
      <c r="B42" s="13">
        <f>B38+10</f>
        <v>210</v>
      </c>
      <c r="C42" s="9" t="s">
        <v>183</v>
      </c>
      <c r="D42" s="116" t="s">
        <v>390</v>
      </c>
      <c r="E42" s="90" t="s">
        <v>168</v>
      </c>
      <c r="F42" s="365" t="s">
        <v>182</v>
      </c>
      <c r="G42" s="366"/>
    </row>
    <row r="43" spans="2:7" x14ac:dyDescent="0.2">
      <c r="B43" s="15"/>
      <c r="C43" s="19"/>
      <c r="D43" s="120"/>
      <c r="E43" s="22"/>
      <c r="F43" s="86"/>
      <c r="G43" s="87"/>
    </row>
    <row r="44" spans="2:7" x14ac:dyDescent="0.2">
      <c r="B44" s="13"/>
      <c r="C44" s="9"/>
      <c r="D44" s="116"/>
      <c r="E44" s="2"/>
      <c r="F44" s="340"/>
      <c r="G44" s="339"/>
    </row>
    <row r="45" spans="2:7" x14ac:dyDescent="0.2">
      <c r="B45" s="13">
        <v>300</v>
      </c>
      <c r="C45" s="16" t="s">
        <v>128</v>
      </c>
      <c r="D45" s="118" t="s">
        <v>390</v>
      </c>
      <c r="E45" s="21"/>
      <c r="F45" s="359" t="s">
        <v>800</v>
      </c>
      <c r="G45" s="360"/>
    </row>
    <row r="46" spans="2:7" x14ac:dyDescent="0.2">
      <c r="B46" s="15" t="s">
        <v>127</v>
      </c>
      <c r="C46" s="16" t="s">
        <v>128</v>
      </c>
      <c r="D46" s="118" t="s">
        <v>390</v>
      </c>
      <c r="E46" s="21"/>
      <c r="F46" s="361"/>
      <c r="G46" s="362"/>
    </row>
    <row r="47" spans="2:7" x14ac:dyDescent="0.2">
      <c r="B47" s="13">
        <f>B45+2*(CntrMap!M10-100)-2</f>
        <v>1698</v>
      </c>
      <c r="C47" s="16" t="s">
        <v>128</v>
      </c>
      <c r="D47" s="118" t="s">
        <v>390</v>
      </c>
      <c r="E47" s="21"/>
      <c r="F47" s="363"/>
      <c r="G47" s="364"/>
    </row>
    <row r="48" spans="2:7" x14ac:dyDescent="0.2">
      <c r="B48" s="13"/>
      <c r="C48" s="16"/>
      <c r="D48" s="117"/>
      <c r="E48" s="21"/>
      <c r="F48" s="358"/>
      <c r="G48" s="338"/>
    </row>
    <row r="49" spans="2:7" x14ac:dyDescent="0.2">
      <c r="B49" s="13">
        <f>B45+9*2*CntrMap!M10</f>
        <v>14700</v>
      </c>
      <c r="C49" s="31" t="str">
        <f>CONCATENATE("Cntr",E$49,"Data")</f>
        <v>Cntr10Data</v>
      </c>
      <c r="D49" s="118" t="s">
        <v>390</v>
      </c>
      <c r="E49" s="36">
        <v>10</v>
      </c>
      <c r="F49" s="359" t="str">
        <f>CONCATENATE("Variables du compteur de la voie ",E49,". Voir table 'CntrMap'")</f>
        <v>Variables du compteur de la voie 10. Voir table 'CntrMap'</v>
      </c>
      <c r="G49" s="360"/>
    </row>
    <row r="50" spans="2:7" x14ac:dyDescent="0.2">
      <c r="B50" s="15" t="s">
        <v>127</v>
      </c>
      <c r="C50" s="31" t="str">
        <f>CONCATENATE("Cntr",E$49,"Data")</f>
        <v>Cntr10Data</v>
      </c>
      <c r="D50" s="118" t="s">
        <v>390</v>
      </c>
      <c r="E50" s="21"/>
      <c r="F50" s="361"/>
      <c r="G50" s="362"/>
    </row>
    <row r="51" spans="2:7" x14ac:dyDescent="0.2">
      <c r="B51" s="13">
        <f>B49+2*(CntrMap!M10-100)-2</f>
        <v>16098</v>
      </c>
      <c r="C51" s="31" t="str">
        <f>CONCATENATE("Cntr",E$49,"Data")</f>
        <v>Cntr10Data</v>
      </c>
      <c r="D51" s="118" t="s">
        <v>390</v>
      </c>
      <c r="E51" s="21"/>
      <c r="F51" s="363"/>
      <c r="G51" s="364"/>
    </row>
    <row r="52" spans="2:7" x14ac:dyDescent="0.2">
      <c r="B52" s="13"/>
      <c r="C52" s="9"/>
      <c r="D52" s="116"/>
      <c r="E52" s="2"/>
      <c r="F52" s="323"/>
      <c r="G52" s="324"/>
    </row>
    <row r="53" spans="2:7" x14ac:dyDescent="0.2">
      <c r="B53" s="13"/>
      <c r="C53" s="9"/>
      <c r="D53" s="116"/>
      <c r="E53" s="2"/>
      <c r="F53" s="323"/>
      <c r="G53" s="324"/>
    </row>
    <row r="54" spans="2:7" ht="13.5" thickBot="1" x14ac:dyDescent="0.25">
      <c r="B54" s="14"/>
      <c r="C54" s="10"/>
      <c r="D54" s="122"/>
      <c r="E54" s="4"/>
      <c r="F54" s="325"/>
      <c r="G54" s="326"/>
    </row>
  </sheetData>
  <mergeCells count="39">
    <mergeCell ref="F48:G48"/>
    <mergeCell ref="F49:G51"/>
    <mergeCell ref="F52:G52"/>
    <mergeCell ref="F42:G42"/>
    <mergeCell ref="F39:G39"/>
    <mergeCell ref="F40:G40"/>
    <mergeCell ref="F41:G41"/>
    <mergeCell ref="F44:G44"/>
    <mergeCell ref="F45:G47"/>
    <mergeCell ref="F33:G33"/>
    <mergeCell ref="F34:G34"/>
    <mergeCell ref="F36:G36"/>
    <mergeCell ref="F35:G35"/>
    <mergeCell ref="F38:G38"/>
    <mergeCell ref="F17:G17"/>
    <mergeCell ref="F19:G19"/>
    <mergeCell ref="F20:F21"/>
    <mergeCell ref="F29:F30"/>
    <mergeCell ref="F32:G32"/>
    <mergeCell ref="F22:G22"/>
    <mergeCell ref="F23:G23"/>
    <mergeCell ref="F24:G24"/>
    <mergeCell ref="F25:F26"/>
    <mergeCell ref="F53:G53"/>
    <mergeCell ref="F54:G54"/>
    <mergeCell ref="B2:G2"/>
    <mergeCell ref="B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F14"/>
    <mergeCell ref="F15:G15"/>
    <mergeCell ref="F16:G16"/>
  </mergeCells>
  <printOptions horizontalCentered="1"/>
  <pageMargins left="0.43307086614173229" right="0.43307086614173229" top="0.94488188976377963" bottom="0.74803149606299213" header="0.31496062992125984" footer="0.31496062992125984"/>
  <pageSetup paperSize="9" scale="74" orientation="portrait" r:id="rId1"/>
  <headerFooter>
    <oddHeader>&amp;L&amp;G</oddHeader>
    <oddFooter>&amp;C&amp;8SARL ANTADIS, 40 Rue Sadi Carnot – 78120 RAMBOUILLET   Tél. : +33 (0)1 30 41 18 68 Fax : + 33 (0)1 72 70 38 33 email : contact@antadis.com 
SIRET : 443 924 527 00049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FF"/>
    <pageSetUpPr fitToPage="1"/>
  </sheetPr>
  <dimension ref="A2:XEZ2290"/>
  <sheetViews>
    <sheetView zoomScale="85" zoomScaleNormal="85" workbookViewId="0">
      <pane xSplit="8" ySplit="10" topLeftCell="I11" activePane="bottomRight" state="frozen"/>
      <selection pane="topRight" activeCell="H1" sqref="H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4.140625" style="108" customWidth="1"/>
    <col min="2" max="2" width="23.28515625" style="132" bestFit="1" customWidth="1"/>
    <col min="3" max="4" width="4.7109375" style="146" hidden="1" customWidth="1"/>
    <col min="5" max="5" width="4.7109375" style="152" hidden="1" customWidth="1"/>
    <col min="6" max="6" width="4.7109375" style="161" hidden="1" customWidth="1"/>
    <col min="7" max="7" width="5.5703125" style="1" customWidth="1"/>
    <col min="8" max="8" width="8.85546875" style="126" bestFit="1" customWidth="1"/>
    <col min="9" max="9" width="94.140625" style="38" customWidth="1"/>
    <col min="10" max="10" width="8.85546875" style="126" bestFit="1" customWidth="1"/>
    <col min="11" max="11" width="9.42578125" style="126" bestFit="1" customWidth="1"/>
    <col min="12" max="12" width="9.140625" style="38" bestFit="1" customWidth="1"/>
    <col min="13" max="13" width="36" style="133" bestFit="1" customWidth="1"/>
    <col min="14" max="14" width="3.85546875" style="132" customWidth="1"/>
    <col min="15" max="15" width="16.28515625" style="307" bestFit="1" customWidth="1"/>
    <col min="16" max="16" width="8" style="132" customWidth="1"/>
    <col min="17" max="17" width="7" style="132" bestFit="1" customWidth="1"/>
    <col min="18" max="16384" width="11.42578125" style="132"/>
  </cols>
  <sheetData>
    <row r="2" spans="1:16380" x14ac:dyDescent="0.2">
      <c r="G2" s="127" t="s">
        <v>1</v>
      </c>
      <c r="I2" s="125" t="s">
        <v>796</v>
      </c>
      <c r="J2" s="150"/>
      <c r="K2" s="305">
        <v>200</v>
      </c>
      <c r="L2" s="306"/>
    </row>
    <row r="3" spans="1:16380" x14ac:dyDescent="0.2">
      <c r="G3" s="128" t="s">
        <v>391</v>
      </c>
      <c r="I3" s="125" t="s">
        <v>797</v>
      </c>
      <c r="J3" s="150"/>
      <c r="K3" s="305">
        <v>800</v>
      </c>
      <c r="L3" s="306"/>
    </row>
    <row r="4" spans="1:16380" x14ac:dyDescent="0.2">
      <c r="G4" s="129" t="s">
        <v>158</v>
      </c>
      <c r="I4" s="125" t="s">
        <v>392</v>
      </c>
      <c r="J4" s="150"/>
      <c r="K4" s="305"/>
      <c r="L4" s="306"/>
    </row>
    <row r="5" spans="1:16380" x14ac:dyDescent="0.2">
      <c r="G5" s="139" t="s">
        <v>299</v>
      </c>
      <c r="I5" s="125" t="s">
        <v>798</v>
      </c>
      <c r="J5" s="150"/>
      <c r="K5" s="305">
        <f>4*(K3*(B$10-1)+(K3-1))+K2</f>
        <v>3396</v>
      </c>
      <c r="L5" s="306">
        <v>3400</v>
      </c>
    </row>
    <row r="6" spans="1:16380" x14ac:dyDescent="0.2">
      <c r="E6" s="153"/>
      <c r="F6" s="162"/>
      <c r="G6" s="143" t="s">
        <v>447</v>
      </c>
      <c r="I6" s="125" t="s">
        <v>799</v>
      </c>
      <c r="J6" s="150"/>
      <c r="K6" s="305" t="s">
        <v>899</v>
      </c>
      <c r="L6" s="306">
        <v>4</v>
      </c>
      <c r="O6" s="308"/>
      <c r="P6" s="42"/>
      <c r="Q6" s="42"/>
      <c r="R6" s="42"/>
      <c r="S6" s="42"/>
    </row>
    <row r="7" spans="1:16380" s="138" customFormat="1" ht="13.5" thickBot="1" x14ac:dyDescent="0.25">
      <c r="A7" s="108"/>
      <c r="B7" s="132"/>
      <c r="C7" s="146"/>
      <c r="D7" s="146"/>
      <c r="E7" s="152"/>
      <c r="F7" s="161"/>
      <c r="G7" s="1"/>
      <c r="H7" s="126"/>
      <c r="I7" s="38"/>
      <c r="J7" s="126"/>
      <c r="K7" s="305" t="s">
        <v>900</v>
      </c>
      <c r="L7" s="306">
        <f>HEX2DEC(K7)</f>
        <v>32767</v>
      </c>
      <c r="M7" s="133"/>
      <c r="N7" s="132"/>
      <c r="O7" s="308"/>
      <c r="P7" s="42"/>
      <c r="Q7" s="42"/>
      <c r="R7" s="42"/>
      <c r="S7" s="43"/>
    </row>
    <row r="8" spans="1:16380" s="138" customFormat="1" ht="27" customHeight="1" thickBot="1" x14ac:dyDescent="0.25">
      <c r="A8" s="155"/>
      <c r="B8" s="131" t="s">
        <v>916</v>
      </c>
      <c r="C8" s="147"/>
      <c r="D8" s="147"/>
      <c r="E8" s="147"/>
      <c r="F8" s="163"/>
      <c r="G8" s="131"/>
      <c r="H8" s="142"/>
      <c r="I8" s="141" t="s">
        <v>393</v>
      </c>
      <c r="J8" s="238" t="s">
        <v>626</v>
      </c>
      <c r="K8" s="237" t="s">
        <v>627</v>
      </c>
      <c r="L8" s="238" t="s">
        <v>628</v>
      </c>
      <c r="M8" s="142"/>
      <c r="N8" s="123"/>
      <c r="O8" s="250"/>
      <c r="P8" s="250"/>
      <c r="Q8" s="250"/>
      <c r="R8" s="250"/>
      <c r="S8" s="250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23"/>
      <c r="IS8" s="123"/>
      <c r="IT8" s="123"/>
      <c r="IU8" s="123"/>
      <c r="IV8" s="123"/>
      <c r="IW8" s="123"/>
      <c r="IX8" s="123"/>
      <c r="IY8" s="123"/>
      <c r="IZ8" s="123"/>
      <c r="JA8" s="123"/>
      <c r="JB8" s="123"/>
      <c r="JC8" s="123"/>
      <c r="JD8" s="123"/>
      <c r="JE8" s="123"/>
      <c r="JF8" s="123"/>
      <c r="JG8" s="123"/>
      <c r="JH8" s="123"/>
      <c r="JI8" s="123"/>
      <c r="JJ8" s="123"/>
      <c r="JK8" s="123"/>
      <c r="JL8" s="123"/>
      <c r="JM8" s="123"/>
      <c r="JN8" s="123"/>
      <c r="JO8" s="123"/>
      <c r="JP8" s="123"/>
      <c r="JQ8" s="123"/>
      <c r="JR8" s="123"/>
      <c r="JS8" s="123"/>
      <c r="JT8" s="123"/>
      <c r="JU8" s="123"/>
      <c r="JV8" s="123"/>
      <c r="JW8" s="123"/>
      <c r="JX8" s="123"/>
      <c r="JY8" s="123"/>
      <c r="JZ8" s="123"/>
      <c r="KA8" s="123"/>
      <c r="KB8" s="123"/>
      <c r="KC8" s="123"/>
      <c r="KD8" s="123"/>
      <c r="KE8" s="123"/>
      <c r="KF8" s="123"/>
      <c r="KG8" s="123"/>
      <c r="KH8" s="123"/>
      <c r="KI8" s="123"/>
      <c r="KJ8" s="123"/>
      <c r="KK8" s="123"/>
      <c r="KL8" s="123"/>
      <c r="KM8" s="123"/>
      <c r="KN8" s="123"/>
      <c r="KO8" s="123"/>
      <c r="KP8" s="123"/>
      <c r="KQ8" s="123"/>
      <c r="KR8" s="123"/>
      <c r="KS8" s="123"/>
      <c r="KT8" s="123"/>
      <c r="KU8" s="123"/>
      <c r="KV8" s="123"/>
      <c r="KW8" s="123"/>
      <c r="KX8" s="123"/>
      <c r="KY8" s="123"/>
      <c r="KZ8" s="123"/>
      <c r="LA8" s="123"/>
      <c r="LB8" s="123"/>
      <c r="LC8" s="123"/>
      <c r="LD8" s="123"/>
      <c r="LE8" s="123"/>
      <c r="LF8" s="123"/>
      <c r="LG8" s="123"/>
      <c r="LH8" s="123"/>
      <c r="LI8" s="123"/>
      <c r="LJ8" s="123"/>
      <c r="LK8" s="123"/>
      <c r="LL8" s="123"/>
      <c r="LM8" s="123"/>
      <c r="LN8" s="123"/>
      <c r="LO8" s="123"/>
      <c r="LP8" s="123"/>
      <c r="LQ8" s="123"/>
      <c r="LR8" s="123"/>
      <c r="LS8" s="123"/>
      <c r="LT8" s="123"/>
      <c r="LU8" s="123"/>
      <c r="LV8" s="123"/>
      <c r="LW8" s="123"/>
      <c r="LX8" s="123"/>
      <c r="LY8" s="123"/>
      <c r="LZ8" s="123"/>
      <c r="MA8" s="123"/>
      <c r="MB8" s="123"/>
      <c r="MC8" s="123"/>
      <c r="MD8" s="123"/>
      <c r="ME8" s="123"/>
      <c r="MF8" s="123"/>
      <c r="MG8" s="123"/>
      <c r="MH8" s="123"/>
      <c r="MI8" s="123"/>
      <c r="MJ8" s="123"/>
      <c r="MK8" s="123"/>
      <c r="ML8" s="123"/>
      <c r="MM8" s="123"/>
      <c r="MN8" s="123"/>
      <c r="MO8" s="123"/>
      <c r="MP8" s="123"/>
      <c r="MQ8" s="123"/>
      <c r="MR8" s="123"/>
      <c r="MS8" s="123"/>
      <c r="MT8" s="123"/>
      <c r="MU8" s="123"/>
      <c r="MV8" s="123"/>
      <c r="MW8" s="123"/>
      <c r="MX8" s="123"/>
      <c r="MY8" s="123"/>
      <c r="MZ8" s="123"/>
      <c r="NA8" s="123"/>
      <c r="NB8" s="123"/>
      <c r="NC8" s="123"/>
      <c r="ND8" s="123"/>
      <c r="NE8" s="123"/>
      <c r="NF8" s="123"/>
      <c r="NG8" s="123"/>
      <c r="NH8" s="123"/>
      <c r="NI8" s="123"/>
      <c r="NJ8" s="123"/>
      <c r="NK8" s="123"/>
      <c r="NL8" s="123"/>
      <c r="NM8" s="123"/>
      <c r="NN8" s="123"/>
      <c r="NO8" s="123"/>
      <c r="NP8" s="123"/>
      <c r="NQ8" s="123"/>
      <c r="NR8" s="123"/>
      <c r="NS8" s="123"/>
      <c r="NT8" s="123"/>
      <c r="NU8" s="123"/>
      <c r="NV8" s="123"/>
      <c r="NW8" s="123"/>
      <c r="NX8" s="123"/>
      <c r="NY8" s="123"/>
      <c r="NZ8" s="123"/>
      <c r="OA8" s="123"/>
      <c r="OB8" s="123"/>
      <c r="OC8" s="123"/>
      <c r="OD8" s="123"/>
      <c r="OE8" s="123"/>
      <c r="OF8" s="123"/>
      <c r="OG8" s="123"/>
      <c r="OH8" s="123"/>
      <c r="OI8" s="123"/>
      <c r="OJ8" s="123"/>
      <c r="OK8" s="123"/>
      <c r="OL8" s="123"/>
      <c r="OM8" s="123"/>
      <c r="ON8" s="123"/>
      <c r="OO8" s="123"/>
      <c r="OP8" s="123"/>
      <c r="OQ8" s="123"/>
      <c r="OR8" s="123"/>
      <c r="OS8" s="123"/>
      <c r="OT8" s="123"/>
      <c r="OU8" s="123"/>
      <c r="OV8" s="123"/>
      <c r="OW8" s="123"/>
      <c r="OX8" s="123"/>
      <c r="OY8" s="123"/>
      <c r="OZ8" s="123"/>
      <c r="PA8" s="123"/>
      <c r="PB8" s="123"/>
      <c r="PC8" s="123"/>
      <c r="PD8" s="123"/>
      <c r="PE8" s="123"/>
      <c r="PF8" s="123"/>
      <c r="PG8" s="123"/>
      <c r="PH8" s="123"/>
      <c r="PI8" s="123"/>
      <c r="PJ8" s="123"/>
      <c r="PK8" s="123"/>
      <c r="PL8" s="123"/>
      <c r="PM8" s="123"/>
      <c r="PN8" s="123"/>
      <c r="PO8" s="123"/>
      <c r="PP8" s="123"/>
      <c r="PQ8" s="123"/>
      <c r="PR8" s="123"/>
      <c r="PS8" s="123"/>
      <c r="PT8" s="123"/>
      <c r="PU8" s="123"/>
      <c r="PV8" s="123"/>
      <c r="PW8" s="123"/>
      <c r="PX8" s="123"/>
      <c r="PY8" s="123"/>
      <c r="PZ8" s="123"/>
      <c r="QA8" s="123"/>
      <c r="QB8" s="123"/>
      <c r="QC8" s="123"/>
      <c r="QD8" s="123"/>
      <c r="QE8" s="123"/>
      <c r="QF8" s="123"/>
      <c r="QG8" s="123"/>
      <c r="QH8" s="123"/>
      <c r="QI8" s="123"/>
      <c r="QJ8" s="123"/>
      <c r="QK8" s="123"/>
      <c r="QL8" s="123"/>
      <c r="QM8" s="123"/>
      <c r="QN8" s="123"/>
      <c r="QO8" s="123"/>
      <c r="QP8" s="123"/>
      <c r="QQ8" s="123"/>
      <c r="QR8" s="123"/>
      <c r="QS8" s="123"/>
      <c r="QT8" s="123"/>
      <c r="QU8" s="123"/>
      <c r="QV8" s="123"/>
      <c r="QW8" s="123"/>
      <c r="QX8" s="123"/>
      <c r="QY8" s="123"/>
      <c r="QZ8" s="123"/>
      <c r="RA8" s="123"/>
      <c r="RB8" s="123"/>
      <c r="RC8" s="123"/>
      <c r="RD8" s="123"/>
      <c r="RE8" s="123"/>
      <c r="RF8" s="123"/>
      <c r="RG8" s="123"/>
      <c r="RH8" s="123"/>
      <c r="RI8" s="123"/>
      <c r="RJ8" s="123"/>
      <c r="RK8" s="123"/>
      <c r="RL8" s="123"/>
      <c r="RM8" s="123"/>
      <c r="RN8" s="123"/>
      <c r="RO8" s="123"/>
      <c r="RP8" s="123"/>
      <c r="RQ8" s="123"/>
      <c r="RR8" s="123"/>
      <c r="RS8" s="123"/>
      <c r="RT8" s="123"/>
      <c r="RU8" s="123"/>
      <c r="RV8" s="123"/>
      <c r="RW8" s="123"/>
      <c r="RX8" s="123"/>
      <c r="RY8" s="123"/>
      <c r="RZ8" s="123"/>
      <c r="SA8" s="123"/>
      <c r="SB8" s="123"/>
      <c r="SC8" s="123"/>
      <c r="SD8" s="123"/>
      <c r="SE8" s="123"/>
      <c r="SF8" s="123"/>
      <c r="SG8" s="123"/>
      <c r="SH8" s="123"/>
      <c r="SI8" s="123"/>
      <c r="SJ8" s="123"/>
      <c r="SK8" s="123"/>
      <c r="SL8" s="123"/>
      <c r="SM8" s="123"/>
      <c r="SN8" s="123"/>
      <c r="SO8" s="123"/>
      <c r="SP8" s="123"/>
      <c r="SQ8" s="123"/>
      <c r="SR8" s="123"/>
      <c r="SS8" s="123"/>
      <c r="ST8" s="123"/>
      <c r="SU8" s="123"/>
      <c r="SV8" s="123"/>
      <c r="SW8" s="123"/>
      <c r="SX8" s="123"/>
      <c r="SY8" s="123"/>
      <c r="SZ8" s="123"/>
      <c r="TA8" s="123"/>
      <c r="TB8" s="123"/>
      <c r="TC8" s="123"/>
      <c r="TD8" s="123"/>
      <c r="TE8" s="123"/>
      <c r="TF8" s="123"/>
      <c r="TG8" s="123"/>
      <c r="TH8" s="123"/>
      <c r="TI8" s="123"/>
      <c r="TJ8" s="123"/>
      <c r="TK8" s="123"/>
      <c r="TL8" s="123"/>
      <c r="TM8" s="123"/>
      <c r="TN8" s="123"/>
      <c r="TO8" s="123"/>
      <c r="TP8" s="123"/>
      <c r="TQ8" s="123"/>
      <c r="TR8" s="123"/>
      <c r="TS8" s="123"/>
      <c r="TT8" s="123"/>
      <c r="TU8" s="123"/>
      <c r="TV8" s="123"/>
      <c r="TW8" s="123"/>
      <c r="TX8" s="123"/>
      <c r="TY8" s="123"/>
      <c r="TZ8" s="123"/>
      <c r="UA8" s="123"/>
      <c r="UB8" s="123"/>
      <c r="UC8" s="123"/>
      <c r="UD8" s="123"/>
      <c r="UE8" s="123"/>
      <c r="UF8" s="123"/>
      <c r="UG8" s="123"/>
      <c r="UH8" s="123"/>
      <c r="UI8" s="123"/>
      <c r="UJ8" s="123"/>
      <c r="UK8" s="123"/>
      <c r="UL8" s="123"/>
      <c r="UM8" s="123"/>
      <c r="UN8" s="123"/>
      <c r="UO8" s="123"/>
      <c r="UP8" s="123"/>
      <c r="UQ8" s="123"/>
      <c r="UR8" s="123"/>
      <c r="US8" s="123"/>
      <c r="UT8" s="123"/>
      <c r="UU8" s="123"/>
      <c r="UV8" s="123"/>
      <c r="UW8" s="123"/>
      <c r="UX8" s="123"/>
      <c r="UY8" s="123"/>
      <c r="UZ8" s="123"/>
      <c r="VA8" s="123"/>
      <c r="VB8" s="123"/>
      <c r="VC8" s="123"/>
      <c r="VD8" s="123"/>
      <c r="VE8" s="123"/>
      <c r="VF8" s="123"/>
      <c r="VG8" s="123"/>
      <c r="VH8" s="123"/>
      <c r="VI8" s="123"/>
      <c r="VJ8" s="123"/>
      <c r="VK8" s="123"/>
      <c r="VL8" s="123"/>
      <c r="VM8" s="123"/>
      <c r="VN8" s="123"/>
      <c r="VO8" s="123"/>
      <c r="VP8" s="123"/>
      <c r="VQ8" s="123"/>
      <c r="VR8" s="123"/>
      <c r="VS8" s="123"/>
      <c r="VT8" s="123"/>
      <c r="VU8" s="123"/>
      <c r="VV8" s="123"/>
      <c r="VW8" s="123"/>
      <c r="VX8" s="123"/>
      <c r="VY8" s="123"/>
      <c r="VZ8" s="123"/>
      <c r="WA8" s="123"/>
      <c r="WB8" s="123"/>
      <c r="WC8" s="123"/>
      <c r="WD8" s="123"/>
      <c r="WE8" s="123"/>
      <c r="WF8" s="123"/>
      <c r="WG8" s="123"/>
      <c r="WH8" s="123"/>
      <c r="WI8" s="123"/>
      <c r="WJ8" s="123"/>
      <c r="WK8" s="123"/>
      <c r="WL8" s="123"/>
      <c r="WM8" s="123"/>
      <c r="WN8" s="123"/>
      <c r="WO8" s="123"/>
      <c r="WP8" s="123"/>
      <c r="WQ8" s="123"/>
      <c r="WR8" s="123"/>
      <c r="WS8" s="123"/>
      <c r="WT8" s="123"/>
      <c r="WU8" s="123"/>
      <c r="WV8" s="123"/>
      <c r="WW8" s="123"/>
      <c r="WX8" s="123"/>
      <c r="WY8" s="123"/>
      <c r="WZ8" s="123"/>
      <c r="XA8" s="123"/>
      <c r="XB8" s="123"/>
      <c r="XC8" s="123"/>
      <c r="XD8" s="123"/>
      <c r="XE8" s="123"/>
      <c r="XF8" s="123"/>
      <c r="XG8" s="123"/>
      <c r="XH8" s="123"/>
      <c r="XI8" s="123"/>
      <c r="XJ8" s="123"/>
      <c r="XK8" s="123"/>
      <c r="XL8" s="123"/>
      <c r="XM8" s="123"/>
      <c r="XN8" s="123"/>
      <c r="XO8" s="123"/>
      <c r="XP8" s="123"/>
      <c r="XQ8" s="123"/>
      <c r="XR8" s="123"/>
      <c r="XS8" s="123"/>
      <c r="XT8" s="123"/>
      <c r="XU8" s="123"/>
      <c r="XV8" s="123"/>
      <c r="XW8" s="123"/>
      <c r="XX8" s="123"/>
      <c r="XY8" s="123"/>
      <c r="XZ8" s="123"/>
      <c r="YA8" s="123"/>
      <c r="YB8" s="123"/>
      <c r="YC8" s="123"/>
      <c r="YD8" s="123"/>
      <c r="YE8" s="123"/>
      <c r="YF8" s="123"/>
      <c r="YG8" s="123"/>
      <c r="YH8" s="123"/>
      <c r="YI8" s="123"/>
      <c r="YJ8" s="123"/>
      <c r="YK8" s="123"/>
      <c r="YL8" s="123"/>
      <c r="YM8" s="123"/>
      <c r="YN8" s="123"/>
      <c r="YO8" s="123"/>
      <c r="YP8" s="123"/>
      <c r="YQ8" s="123"/>
      <c r="YR8" s="123"/>
      <c r="YS8" s="123"/>
      <c r="YT8" s="123"/>
      <c r="YU8" s="123"/>
      <c r="YV8" s="123"/>
      <c r="YW8" s="123"/>
      <c r="YX8" s="123"/>
      <c r="YY8" s="123"/>
      <c r="YZ8" s="123"/>
      <c r="ZA8" s="123"/>
      <c r="ZB8" s="123"/>
      <c r="ZC8" s="123"/>
      <c r="ZD8" s="123"/>
      <c r="ZE8" s="123"/>
      <c r="ZF8" s="123"/>
      <c r="ZG8" s="123"/>
      <c r="ZH8" s="123"/>
      <c r="ZI8" s="123"/>
      <c r="ZJ8" s="123"/>
      <c r="ZK8" s="123"/>
      <c r="ZL8" s="123"/>
      <c r="ZM8" s="123"/>
      <c r="ZN8" s="123"/>
      <c r="ZO8" s="123"/>
      <c r="ZP8" s="123"/>
      <c r="ZQ8" s="123"/>
      <c r="ZR8" s="123"/>
      <c r="ZS8" s="123"/>
      <c r="ZT8" s="123"/>
      <c r="ZU8" s="123"/>
      <c r="ZV8" s="123"/>
      <c r="ZW8" s="123"/>
      <c r="ZX8" s="123"/>
      <c r="ZY8" s="123"/>
      <c r="ZZ8" s="123"/>
      <c r="AAA8" s="123"/>
      <c r="AAB8" s="123"/>
      <c r="AAC8" s="123"/>
      <c r="AAD8" s="123"/>
      <c r="AAE8" s="123"/>
      <c r="AAF8" s="123"/>
      <c r="AAG8" s="123"/>
      <c r="AAH8" s="123"/>
      <c r="AAI8" s="123"/>
      <c r="AAJ8" s="123"/>
      <c r="AAK8" s="123"/>
      <c r="AAL8" s="123"/>
      <c r="AAM8" s="123"/>
      <c r="AAN8" s="123"/>
      <c r="AAO8" s="123"/>
      <c r="AAP8" s="123"/>
      <c r="AAQ8" s="123"/>
      <c r="AAR8" s="123"/>
      <c r="AAS8" s="123"/>
      <c r="AAT8" s="123"/>
      <c r="AAU8" s="123"/>
      <c r="AAV8" s="123"/>
      <c r="AAW8" s="123"/>
      <c r="AAX8" s="123"/>
      <c r="AAY8" s="123"/>
      <c r="AAZ8" s="123"/>
      <c r="ABA8" s="123"/>
      <c r="ABB8" s="123"/>
      <c r="ABC8" s="123"/>
      <c r="ABD8" s="123"/>
      <c r="ABE8" s="123"/>
      <c r="ABF8" s="123"/>
      <c r="ABG8" s="123"/>
      <c r="ABH8" s="123"/>
      <c r="ABI8" s="123"/>
      <c r="ABJ8" s="123"/>
      <c r="ABK8" s="123"/>
      <c r="ABL8" s="123"/>
      <c r="ABM8" s="123"/>
      <c r="ABN8" s="123"/>
      <c r="ABO8" s="123"/>
      <c r="ABP8" s="123"/>
      <c r="ABQ8" s="123"/>
      <c r="ABR8" s="123"/>
      <c r="ABS8" s="123"/>
      <c r="ABT8" s="123"/>
      <c r="ABU8" s="123"/>
      <c r="ABV8" s="123"/>
      <c r="ABW8" s="123"/>
      <c r="ABX8" s="123"/>
      <c r="ABY8" s="123"/>
      <c r="ABZ8" s="123"/>
      <c r="ACA8" s="123"/>
      <c r="ACB8" s="123"/>
      <c r="ACC8" s="123"/>
      <c r="ACD8" s="123"/>
      <c r="ACE8" s="123"/>
      <c r="ACF8" s="123"/>
      <c r="ACG8" s="123"/>
      <c r="ACH8" s="123"/>
      <c r="ACI8" s="123"/>
      <c r="ACJ8" s="123"/>
      <c r="ACK8" s="123"/>
      <c r="ACL8" s="123"/>
      <c r="ACM8" s="123"/>
      <c r="ACN8" s="123"/>
      <c r="ACO8" s="123"/>
      <c r="ACP8" s="123"/>
      <c r="ACQ8" s="123"/>
      <c r="ACR8" s="123"/>
      <c r="ACS8" s="123"/>
      <c r="ACT8" s="123"/>
      <c r="ACU8" s="123"/>
      <c r="ACV8" s="123"/>
      <c r="ACW8" s="123"/>
      <c r="ACX8" s="123"/>
      <c r="ACY8" s="123"/>
      <c r="ACZ8" s="123"/>
      <c r="ADA8" s="123"/>
      <c r="ADB8" s="123"/>
      <c r="ADC8" s="123"/>
      <c r="ADD8" s="123"/>
      <c r="ADE8" s="123"/>
      <c r="ADF8" s="123"/>
      <c r="ADG8" s="123"/>
      <c r="ADH8" s="123"/>
      <c r="ADI8" s="123"/>
      <c r="ADJ8" s="123"/>
      <c r="ADK8" s="123"/>
      <c r="ADL8" s="123"/>
      <c r="ADM8" s="123"/>
      <c r="ADN8" s="123"/>
      <c r="ADO8" s="123"/>
      <c r="ADP8" s="123"/>
      <c r="ADQ8" s="123"/>
      <c r="ADR8" s="123"/>
      <c r="ADS8" s="123"/>
      <c r="ADT8" s="123"/>
      <c r="ADU8" s="123"/>
      <c r="ADV8" s="123"/>
      <c r="ADW8" s="123"/>
      <c r="ADX8" s="123"/>
      <c r="ADY8" s="123"/>
      <c r="ADZ8" s="123"/>
      <c r="AEA8" s="123"/>
      <c r="AEB8" s="123"/>
      <c r="AEC8" s="123"/>
      <c r="AED8" s="123"/>
      <c r="AEE8" s="123"/>
      <c r="AEF8" s="123"/>
      <c r="AEG8" s="123"/>
      <c r="AEH8" s="123"/>
      <c r="AEI8" s="123"/>
      <c r="AEJ8" s="123"/>
      <c r="AEK8" s="123"/>
      <c r="AEL8" s="123"/>
      <c r="AEM8" s="123"/>
      <c r="AEN8" s="123"/>
      <c r="AEO8" s="123"/>
      <c r="AEP8" s="123"/>
      <c r="AEQ8" s="123"/>
      <c r="AER8" s="123"/>
      <c r="AES8" s="123"/>
      <c r="AET8" s="123"/>
      <c r="AEU8" s="123"/>
      <c r="AEV8" s="123"/>
      <c r="AEW8" s="123"/>
      <c r="AEX8" s="123"/>
      <c r="AEY8" s="123"/>
      <c r="AEZ8" s="123"/>
      <c r="AFA8" s="123"/>
      <c r="AFB8" s="123"/>
      <c r="AFC8" s="123"/>
      <c r="AFD8" s="123"/>
      <c r="AFE8" s="123"/>
      <c r="AFF8" s="123"/>
      <c r="AFG8" s="123"/>
      <c r="AFH8" s="123"/>
      <c r="AFI8" s="123"/>
      <c r="AFJ8" s="123"/>
      <c r="AFK8" s="123"/>
      <c r="AFL8" s="123"/>
      <c r="AFM8" s="123"/>
      <c r="AFN8" s="123"/>
      <c r="AFO8" s="123"/>
      <c r="AFP8" s="123"/>
      <c r="AFQ8" s="123"/>
      <c r="AFR8" s="123"/>
      <c r="AFS8" s="123"/>
      <c r="AFT8" s="123"/>
      <c r="AFU8" s="123"/>
      <c r="AFV8" s="123"/>
      <c r="AFW8" s="123"/>
      <c r="AFX8" s="123"/>
      <c r="AFY8" s="123"/>
      <c r="AFZ8" s="123"/>
      <c r="AGA8" s="123"/>
      <c r="AGB8" s="123"/>
      <c r="AGC8" s="123"/>
      <c r="AGD8" s="123"/>
      <c r="AGE8" s="123"/>
      <c r="AGF8" s="123"/>
      <c r="AGG8" s="123"/>
      <c r="AGH8" s="123"/>
      <c r="AGI8" s="123"/>
      <c r="AGJ8" s="123"/>
      <c r="AGK8" s="123"/>
      <c r="AGL8" s="123"/>
      <c r="AGM8" s="123"/>
      <c r="AGN8" s="123"/>
      <c r="AGO8" s="123"/>
      <c r="AGP8" s="123"/>
      <c r="AGQ8" s="123"/>
      <c r="AGR8" s="123"/>
      <c r="AGS8" s="123"/>
      <c r="AGT8" s="123"/>
      <c r="AGU8" s="123"/>
      <c r="AGV8" s="123"/>
      <c r="AGW8" s="123"/>
      <c r="AGX8" s="123"/>
      <c r="AGY8" s="123"/>
      <c r="AGZ8" s="123"/>
      <c r="AHA8" s="123"/>
      <c r="AHB8" s="123"/>
      <c r="AHC8" s="123"/>
      <c r="AHD8" s="123"/>
      <c r="AHE8" s="123"/>
      <c r="AHF8" s="123"/>
      <c r="AHG8" s="123"/>
      <c r="AHH8" s="123"/>
      <c r="AHI8" s="123"/>
      <c r="AHJ8" s="123"/>
      <c r="AHK8" s="123"/>
      <c r="AHL8" s="123"/>
      <c r="AHM8" s="123"/>
      <c r="AHN8" s="123"/>
      <c r="AHO8" s="123"/>
      <c r="AHP8" s="123"/>
      <c r="AHQ8" s="123"/>
      <c r="AHR8" s="123"/>
      <c r="AHS8" s="123"/>
      <c r="AHT8" s="123"/>
      <c r="AHU8" s="123"/>
      <c r="AHV8" s="123"/>
      <c r="AHW8" s="123"/>
      <c r="AHX8" s="123"/>
      <c r="AHY8" s="123"/>
      <c r="AHZ8" s="123"/>
      <c r="AIA8" s="123"/>
      <c r="AIB8" s="123"/>
      <c r="AIC8" s="123"/>
      <c r="AID8" s="123"/>
      <c r="AIE8" s="123"/>
      <c r="AIF8" s="123"/>
      <c r="AIG8" s="123"/>
      <c r="AIH8" s="123"/>
      <c r="AII8" s="123"/>
      <c r="AIJ8" s="123"/>
      <c r="AIK8" s="123"/>
      <c r="AIL8" s="123"/>
      <c r="AIM8" s="123"/>
      <c r="AIN8" s="123"/>
      <c r="AIO8" s="123"/>
      <c r="AIP8" s="123"/>
      <c r="AIQ8" s="123"/>
      <c r="AIR8" s="123"/>
      <c r="AIS8" s="123"/>
      <c r="AIT8" s="123"/>
      <c r="AIU8" s="123"/>
      <c r="AIV8" s="123"/>
      <c r="AIW8" s="123"/>
      <c r="AIX8" s="123"/>
      <c r="AIY8" s="123"/>
      <c r="AIZ8" s="123"/>
      <c r="AJA8" s="123"/>
      <c r="AJB8" s="123"/>
      <c r="AJC8" s="123"/>
      <c r="AJD8" s="123"/>
      <c r="AJE8" s="123"/>
      <c r="AJF8" s="123"/>
      <c r="AJG8" s="123"/>
      <c r="AJH8" s="123"/>
      <c r="AJI8" s="123"/>
      <c r="AJJ8" s="123"/>
      <c r="AJK8" s="123"/>
      <c r="AJL8" s="123"/>
      <c r="AJM8" s="123"/>
      <c r="AJN8" s="123"/>
      <c r="AJO8" s="123"/>
      <c r="AJP8" s="123"/>
      <c r="AJQ8" s="123"/>
      <c r="AJR8" s="123"/>
      <c r="AJS8" s="123"/>
      <c r="AJT8" s="123"/>
      <c r="AJU8" s="123"/>
      <c r="AJV8" s="123"/>
      <c r="AJW8" s="123"/>
      <c r="AJX8" s="123"/>
      <c r="AJY8" s="123"/>
      <c r="AJZ8" s="123"/>
      <c r="AKA8" s="123"/>
      <c r="AKB8" s="123"/>
      <c r="AKC8" s="123"/>
      <c r="AKD8" s="123"/>
      <c r="AKE8" s="123"/>
      <c r="AKF8" s="123"/>
      <c r="AKG8" s="123"/>
      <c r="AKH8" s="123"/>
      <c r="AKI8" s="123"/>
      <c r="AKJ8" s="123"/>
      <c r="AKK8" s="123"/>
      <c r="AKL8" s="123"/>
      <c r="AKM8" s="123"/>
      <c r="AKN8" s="123"/>
      <c r="AKO8" s="123"/>
      <c r="AKP8" s="123"/>
      <c r="AKQ8" s="123"/>
      <c r="AKR8" s="123"/>
      <c r="AKS8" s="123"/>
      <c r="AKT8" s="123"/>
      <c r="AKU8" s="123"/>
      <c r="AKV8" s="123"/>
      <c r="AKW8" s="123"/>
      <c r="AKX8" s="123"/>
      <c r="AKY8" s="123"/>
      <c r="AKZ8" s="123"/>
      <c r="ALA8" s="123"/>
      <c r="ALB8" s="123"/>
      <c r="ALC8" s="123"/>
      <c r="ALD8" s="123"/>
      <c r="ALE8" s="123"/>
      <c r="ALF8" s="123"/>
      <c r="ALG8" s="123"/>
      <c r="ALH8" s="123"/>
      <c r="ALI8" s="123"/>
      <c r="ALJ8" s="123"/>
      <c r="ALK8" s="123"/>
      <c r="ALL8" s="123"/>
      <c r="ALM8" s="123"/>
      <c r="ALN8" s="123"/>
      <c r="ALO8" s="123"/>
      <c r="ALP8" s="123"/>
      <c r="ALQ8" s="123"/>
      <c r="ALR8" s="123"/>
      <c r="ALS8" s="123"/>
      <c r="ALT8" s="123"/>
      <c r="ALU8" s="123"/>
      <c r="ALV8" s="123"/>
      <c r="ALW8" s="123"/>
      <c r="ALX8" s="123"/>
      <c r="ALY8" s="123"/>
      <c r="ALZ8" s="123"/>
      <c r="AMA8" s="123"/>
      <c r="AMB8" s="123"/>
      <c r="AMC8" s="123"/>
      <c r="AMD8" s="123"/>
      <c r="AME8" s="123"/>
      <c r="AMF8" s="123"/>
      <c r="AMG8" s="123"/>
      <c r="AMH8" s="123"/>
      <c r="AMI8" s="123"/>
      <c r="AMJ8" s="123"/>
      <c r="AMK8" s="123"/>
      <c r="AML8" s="123"/>
      <c r="AMM8" s="123"/>
      <c r="AMN8" s="123"/>
      <c r="AMO8" s="123"/>
      <c r="AMP8" s="123"/>
      <c r="AMQ8" s="123"/>
      <c r="AMR8" s="123"/>
      <c r="AMS8" s="123"/>
      <c r="AMT8" s="123"/>
      <c r="AMU8" s="123"/>
      <c r="AMV8" s="123"/>
      <c r="AMW8" s="123"/>
      <c r="AMX8" s="123"/>
      <c r="AMY8" s="123"/>
      <c r="AMZ8" s="123"/>
      <c r="ANA8" s="123"/>
      <c r="ANB8" s="123"/>
      <c r="ANC8" s="123"/>
      <c r="AND8" s="123"/>
      <c r="ANE8" s="123"/>
      <c r="ANF8" s="123"/>
      <c r="ANG8" s="123"/>
      <c r="ANH8" s="123"/>
      <c r="ANI8" s="123"/>
      <c r="ANJ8" s="123"/>
      <c r="ANK8" s="123"/>
      <c r="ANL8" s="123"/>
      <c r="ANM8" s="123"/>
      <c r="ANN8" s="123"/>
      <c r="ANO8" s="123"/>
      <c r="ANP8" s="123"/>
      <c r="ANQ8" s="123"/>
      <c r="ANR8" s="123"/>
      <c r="ANS8" s="123"/>
      <c r="ANT8" s="123"/>
      <c r="ANU8" s="123"/>
      <c r="ANV8" s="123"/>
      <c r="ANW8" s="123"/>
      <c r="ANX8" s="123"/>
      <c r="ANY8" s="123"/>
      <c r="ANZ8" s="123"/>
      <c r="AOA8" s="123"/>
      <c r="AOB8" s="123"/>
      <c r="AOC8" s="123"/>
      <c r="AOD8" s="123"/>
      <c r="AOE8" s="123"/>
      <c r="AOF8" s="123"/>
      <c r="AOG8" s="123"/>
      <c r="AOH8" s="123"/>
      <c r="AOI8" s="123"/>
      <c r="AOJ8" s="123"/>
      <c r="AOK8" s="123"/>
      <c r="AOL8" s="123"/>
      <c r="AOM8" s="123"/>
      <c r="AON8" s="123"/>
      <c r="AOO8" s="123"/>
      <c r="AOP8" s="123"/>
      <c r="AOQ8" s="123"/>
      <c r="AOR8" s="123"/>
      <c r="AOS8" s="123"/>
      <c r="AOT8" s="123"/>
      <c r="AOU8" s="123"/>
      <c r="AOV8" s="123"/>
      <c r="AOW8" s="123"/>
      <c r="AOX8" s="123"/>
      <c r="AOY8" s="123"/>
      <c r="AOZ8" s="123"/>
      <c r="APA8" s="123"/>
      <c r="APB8" s="123"/>
      <c r="APC8" s="123"/>
      <c r="APD8" s="123"/>
      <c r="APE8" s="123"/>
      <c r="APF8" s="123"/>
      <c r="APG8" s="123"/>
      <c r="APH8" s="123"/>
      <c r="API8" s="123"/>
      <c r="APJ8" s="123"/>
      <c r="APK8" s="123"/>
      <c r="APL8" s="123"/>
      <c r="APM8" s="123"/>
      <c r="APN8" s="123"/>
      <c r="APO8" s="123"/>
      <c r="APP8" s="123"/>
      <c r="APQ8" s="123"/>
      <c r="APR8" s="123"/>
      <c r="APS8" s="123"/>
      <c r="APT8" s="123"/>
      <c r="APU8" s="123"/>
      <c r="APV8" s="123"/>
      <c r="APW8" s="123"/>
      <c r="APX8" s="123"/>
      <c r="APY8" s="123"/>
      <c r="APZ8" s="123"/>
      <c r="AQA8" s="123"/>
      <c r="AQB8" s="123"/>
      <c r="AQC8" s="123"/>
      <c r="AQD8" s="123"/>
      <c r="AQE8" s="123"/>
      <c r="AQF8" s="123"/>
      <c r="AQG8" s="123"/>
      <c r="AQH8" s="123"/>
      <c r="AQI8" s="123"/>
      <c r="AQJ8" s="123"/>
      <c r="AQK8" s="123"/>
      <c r="AQL8" s="123"/>
      <c r="AQM8" s="123"/>
      <c r="AQN8" s="123"/>
      <c r="AQO8" s="123"/>
      <c r="AQP8" s="123"/>
      <c r="AQQ8" s="123"/>
      <c r="AQR8" s="123"/>
      <c r="AQS8" s="123"/>
      <c r="AQT8" s="123"/>
      <c r="AQU8" s="123"/>
      <c r="AQV8" s="123"/>
      <c r="AQW8" s="123"/>
      <c r="AQX8" s="123"/>
      <c r="AQY8" s="123"/>
      <c r="AQZ8" s="123"/>
      <c r="ARA8" s="123"/>
      <c r="ARB8" s="123"/>
      <c r="ARC8" s="123"/>
      <c r="ARD8" s="123"/>
      <c r="ARE8" s="123"/>
      <c r="ARF8" s="123"/>
      <c r="ARG8" s="123"/>
      <c r="ARH8" s="123"/>
      <c r="ARI8" s="123"/>
      <c r="ARJ8" s="123"/>
      <c r="ARK8" s="123"/>
      <c r="ARL8" s="123"/>
      <c r="ARM8" s="123"/>
      <c r="ARN8" s="123"/>
      <c r="ARO8" s="123"/>
      <c r="ARP8" s="123"/>
      <c r="ARQ8" s="123"/>
      <c r="ARR8" s="123"/>
      <c r="ARS8" s="123"/>
      <c r="ART8" s="123"/>
      <c r="ARU8" s="123"/>
      <c r="ARV8" s="123"/>
      <c r="ARW8" s="123"/>
      <c r="ARX8" s="123"/>
      <c r="ARY8" s="123"/>
      <c r="ARZ8" s="123"/>
      <c r="ASA8" s="123"/>
      <c r="ASB8" s="123"/>
      <c r="ASC8" s="123"/>
      <c r="ASD8" s="123"/>
      <c r="ASE8" s="123"/>
      <c r="ASF8" s="123"/>
      <c r="ASG8" s="123"/>
      <c r="ASH8" s="123"/>
      <c r="ASI8" s="123"/>
      <c r="ASJ8" s="123"/>
      <c r="ASK8" s="123"/>
      <c r="ASL8" s="123"/>
      <c r="ASM8" s="123"/>
      <c r="ASN8" s="123"/>
      <c r="ASO8" s="123"/>
      <c r="ASP8" s="123"/>
      <c r="ASQ8" s="123"/>
      <c r="ASR8" s="123"/>
      <c r="ASS8" s="123"/>
      <c r="AST8" s="123"/>
      <c r="ASU8" s="123"/>
      <c r="ASV8" s="123"/>
      <c r="ASW8" s="123"/>
      <c r="ASX8" s="123"/>
      <c r="ASY8" s="123"/>
      <c r="ASZ8" s="123"/>
      <c r="ATA8" s="123"/>
      <c r="ATB8" s="123"/>
      <c r="ATC8" s="123"/>
      <c r="ATD8" s="123"/>
      <c r="ATE8" s="123"/>
      <c r="ATF8" s="123"/>
      <c r="ATG8" s="123"/>
      <c r="ATH8" s="123"/>
      <c r="ATI8" s="123"/>
      <c r="ATJ8" s="123"/>
      <c r="ATK8" s="123"/>
      <c r="ATL8" s="123"/>
      <c r="ATM8" s="123"/>
      <c r="ATN8" s="123"/>
      <c r="ATO8" s="123"/>
      <c r="ATP8" s="123"/>
      <c r="ATQ8" s="123"/>
      <c r="ATR8" s="123"/>
      <c r="ATS8" s="123"/>
      <c r="ATT8" s="123"/>
      <c r="ATU8" s="123"/>
      <c r="ATV8" s="123"/>
      <c r="ATW8" s="123"/>
      <c r="ATX8" s="123"/>
      <c r="ATY8" s="123"/>
      <c r="ATZ8" s="123"/>
      <c r="AUA8" s="123"/>
      <c r="AUB8" s="123"/>
      <c r="AUC8" s="123"/>
      <c r="AUD8" s="123"/>
      <c r="AUE8" s="123"/>
      <c r="AUF8" s="123"/>
      <c r="AUG8" s="123"/>
      <c r="AUH8" s="123"/>
      <c r="AUI8" s="123"/>
      <c r="AUJ8" s="123"/>
      <c r="AUK8" s="123"/>
      <c r="AUL8" s="123"/>
      <c r="AUM8" s="123"/>
      <c r="AUN8" s="123"/>
      <c r="AUO8" s="123"/>
      <c r="AUP8" s="123"/>
      <c r="AUQ8" s="123"/>
      <c r="AUR8" s="123"/>
      <c r="AUS8" s="123"/>
      <c r="AUT8" s="123"/>
      <c r="AUU8" s="123"/>
      <c r="AUV8" s="123"/>
      <c r="AUW8" s="123"/>
      <c r="AUX8" s="123"/>
      <c r="AUY8" s="123"/>
      <c r="AUZ8" s="123"/>
      <c r="AVA8" s="123"/>
      <c r="AVB8" s="123"/>
      <c r="AVC8" s="123"/>
      <c r="AVD8" s="123"/>
      <c r="AVE8" s="123"/>
      <c r="AVF8" s="123"/>
      <c r="AVG8" s="123"/>
      <c r="AVH8" s="123"/>
      <c r="AVI8" s="123"/>
      <c r="AVJ8" s="123"/>
      <c r="AVK8" s="123"/>
      <c r="AVL8" s="123"/>
      <c r="AVM8" s="123"/>
      <c r="AVN8" s="123"/>
      <c r="AVO8" s="123"/>
      <c r="AVP8" s="123"/>
      <c r="AVQ8" s="123"/>
      <c r="AVR8" s="123"/>
      <c r="AVS8" s="123"/>
      <c r="AVT8" s="123"/>
      <c r="AVU8" s="123"/>
      <c r="AVV8" s="123"/>
      <c r="AVW8" s="123"/>
      <c r="AVX8" s="123"/>
      <c r="AVY8" s="123"/>
      <c r="AVZ8" s="123"/>
      <c r="AWA8" s="123"/>
      <c r="AWB8" s="123"/>
      <c r="AWC8" s="123"/>
      <c r="AWD8" s="123"/>
      <c r="AWE8" s="123"/>
      <c r="AWF8" s="123"/>
      <c r="AWG8" s="123"/>
      <c r="AWH8" s="123"/>
      <c r="AWI8" s="123"/>
      <c r="AWJ8" s="123"/>
      <c r="AWK8" s="123"/>
      <c r="AWL8" s="123"/>
      <c r="AWM8" s="123"/>
      <c r="AWN8" s="123"/>
      <c r="AWO8" s="123"/>
      <c r="AWP8" s="123"/>
      <c r="AWQ8" s="123"/>
      <c r="AWR8" s="123"/>
      <c r="AWS8" s="123"/>
      <c r="AWT8" s="123"/>
      <c r="AWU8" s="123"/>
      <c r="AWV8" s="123"/>
      <c r="AWW8" s="123"/>
      <c r="AWX8" s="123"/>
      <c r="AWY8" s="123"/>
      <c r="AWZ8" s="123"/>
      <c r="AXA8" s="123"/>
      <c r="AXB8" s="123"/>
      <c r="AXC8" s="123"/>
      <c r="AXD8" s="123"/>
      <c r="AXE8" s="123"/>
      <c r="AXF8" s="123"/>
      <c r="AXG8" s="123"/>
      <c r="AXH8" s="123"/>
      <c r="AXI8" s="123"/>
      <c r="AXJ8" s="123"/>
      <c r="AXK8" s="123"/>
      <c r="AXL8" s="123"/>
      <c r="AXM8" s="123"/>
      <c r="AXN8" s="123"/>
      <c r="AXO8" s="123"/>
      <c r="AXP8" s="123"/>
      <c r="AXQ8" s="123"/>
      <c r="AXR8" s="123"/>
      <c r="AXS8" s="123"/>
      <c r="AXT8" s="123"/>
      <c r="AXU8" s="123"/>
      <c r="AXV8" s="123"/>
      <c r="AXW8" s="123"/>
      <c r="AXX8" s="123"/>
      <c r="AXY8" s="123"/>
      <c r="AXZ8" s="123"/>
      <c r="AYA8" s="123"/>
      <c r="AYB8" s="123"/>
      <c r="AYC8" s="123"/>
      <c r="AYD8" s="123"/>
      <c r="AYE8" s="123"/>
      <c r="AYF8" s="123"/>
      <c r="AYG8" s="123"/>
      <c r="AYH8" s="123"/>
      <c r="AYI8" s="123"/>
      <c r="AYJ8" s="123"/>
      <c r="AYK8" s="123"/>
      <c r="AYL8" s="123"/>
      <c r="AYM8" s="123"/>
      <c r="AYN8" s="123"/>
      <c r="AYO8" s="123"/>
      <c r="AYP8" s="123"/>
      <c r="AYQ8" s="123"/>
      <c r="AYR8" s="123"/>
      <c r="AYS8" s="123"/>
      <c r="AYT8" s="123"/>
      <c r="AYU8" s="123"/>
      <c r="AYV8" s="123"/>
      <c r="AYW8" s="123"/>
      <c r="AYX8" s="123"/>
      <c r="AYY8" s="123"/>
      <c r="AYZ8" s="123"/>
      <c r="AZA8" s="123"/>
      <c r="AZB8" s="123"/>
      <c r="AZC8" s="123"/>
      <c r="AZD8" s="123"/>
      <c r="AZE8" s="123"/>
      <c r="AZF8" s="123"/>
      <c r="AZG8" s="123"/>
      <c r="AZH8" s="123"/>
      <c r="AZI8" s="123"/>
      <c r="AZJ8" s="123"/>
      <c r="AZK8" s="123"/>
      <c r="AZL8" s="123"/>
      <c r="AZM8" s="123"/>
      <c r="AZN8" s="123"/>
      <c r="AZO8" s="123"/>
      <c r="AZP8" s="123"/>
      <c r="AZQ8" s="123"/>
      <c r="AZR8" s="123"/>
      <c r="AZS8" s="123"/>
      <c r="AZT8" s="123"/>
      <c r="AZU8" s="123"/>
      <c r="AZV8" s="123"/>
      <c r="AZW8" s="123"/>
      <c r="AZX8" s="123"/>
      <c r="AZY8" s="123"/>
      <c r="AZZ8" s="123"/>
      <c r="BAA8" s="123"/>
      <c r="BAB8" s="123"/>
      <c r="BAC8" s="123"/>
      <c r="BAD8" s="123"/>
      <c r="BAE8" s="123"/>
      <c r="BAF8" s="123"/>
      <c r="BAG8" s="123"/>
      <c r="BAH8" s="123"/>
      <c r="BAI8" s="123"/>
      <c r="BAJ8" s="123"/>
      <c r="BAK8" s="123"/>
      <c r="BAL8" s="123"/>
      <c r="BAM8" s="123"/>
      <c r="BAN8" s="123"/>
      <c r="BAO8" s="123"/>
      <c r="BAP8" s="123"/>
      <c r="BAQ8" s="123"/>
      <c r="BAR8" s="123"/>
      <c r="BAS8" s="123"/>
      <c r="BAT8" s="123"/>
      <c r="BAU8" s="123"/>
      <c r="BAV8" s="123"/>
      <c r="BAW8" s="123"/>
      <c r="BAX8" s="123"/>
      <c r="BAY8" s="123"/>
      <c r="BAZ8" s="123"/>
      <c r="BBA8" s="123"/>
      <c r="BBB8" s="123"/>
      <c r="BBC8" s="123"/>
      <c r="BBD8" s="123"/>
      <c r="BBE8" s="123"/>
      <c r="BBF8" s="123"/>
      <c r="BBG8" s="123"/>
      <c r="BBH8" s="123"/>
      <c r="BBI8" s="123"/>
      <c r="BBJ8" s="123"/>
      <c r="BBK8" s="123"/>
      <c r="BBL8" s="123"/>
      <c r="BBM8" s="123"/>
      <c r="BBN8" s="123"/>
      <c r="BBO8" s="123"/>
      <c r="BBP8" s="123"/>
      <c r="BBQ8" s="123"/>
      <c r="BBR8" s="123"/>
      <c r="BBS8" s="123"/>
      <c r="BBT8" s="123"/>
      <c r="BBU8" s="123"/>
      <c r="BBV8" s="123"/>
      <c r="BBW8" s="123"/>
      <c r="BBX8" s="123"/>
      <c r="BBY8" s="123"/>
      <c r="BBZ8" s="123"/>
      <c r="BCA8" s="123"/>
      <c r="BCB8" s="123"/>
      <c r="BCC8" s="123"/>
      <c r="BCD8" s="123"/>
      <c r="BCE8" s="123"/>
      <c r="BCF8" s="123"/>
      <c r="BCG8" s="123"/>
      <c r="BCH8" s="123"/>
      <c r="BCI8" s="123"/>
      <c r="BCJ8" s="123"/>
      <c r="BCK8" s="123"/>
      <c r="BCL8" s="123"/>
      <c r="BCM8" s="123"/>
      <c r="BCN8" s="123"/>
      <c r="BCO8" s="123"/>
      <c r="BCP8" s="123"/>
      <c r="BCQ8" s="123"/>
      <c r="BCR8" s="123"/>
      <c r="BCS8" s="123"/>
      <c r="BCT8" s="123"/>
      <c r="BCU8" s="123"/>
      <c r="BCV8" s="123"/>
      <c r="BCW8" s="123"/>
      <c r="BCX8" s="123"/>
      <c r="BCY8" s="123"/>
      <c r="BCZ8" s="123"/>
      <c r="BDA8" s="123"/>
      <c r="BDB8" s="123"/>
      <c r="BDC8" s="123"/>
      <c r="BDD8" s="123"/>
      <c r="BDE8" s="123"/>
      <c r="BDF8" s="123"/>
      <c r="BDG8" s="123"/>
      <c r="BDH8" s="123"/>
      <c r="BDI8" s="123"/>
      <c r="BDJ8" s="123"/>
      <c r="BDK8" s="123"/>
      <c r="BDL8" s="123"/>
      <c r="BDM8" s="123"/>
      <c r="BDN8" s="123"/>
      <c r="BDO8" s="123"/>
      <c r="BDP8" s="123"/>
      <c r="BDQ8" s="123"/>
      <c r="BDR8" s="123"/>
      <c r="BDS8" s="123"/>
      <c r="BDT8" s="123"/>
      <c r="BDU8" s="123"/>
      <c r="BDV8" s="123"/>
      <c r="BDW8" s="123"/>
      <c r="BDX8" s="123"/>
      <c r="BDY8" s="123"/>
      <c r="BDZ8" s="123"/>
      <c r="BEA8" s="123"/>
      <c r="BEB8" s="123"/>
      <c r="BEC8" s="123"/>
      <c r="BED8" s="123"/>
      <c r="BEE8" s="123"/>
      <c r="BEF8" s="123"/>
      <c r="BEG8" s="123"/>
      <c r="BEH8" s="123"/>
      <c r="BEI8" s="123"/>
      <c r="BEJ8" s="123"/>
      <c r="BEK8" s="123"/>
      <c r="BEL8" s="123"/>
      <c r="BEM8" s="123"/>
      <c r="BEN8" s="123"/>
      <c r="BEO8" s="123"/>
      <c r="BEP8" s="123"/>
      <c r="BEQ8" s="123"/>
      <c r="BER8" s="123"/>
      <c r="BES8" s="123"/>
      <c r="BET8" s="123"/>
      <c r="BEU8" s="123"/>
      <c r="BEV8" s="123"/>
      <c r="BEW8" s="123"/>
      <c r="BEX8" s="123"/>
      <c r="BEY8" s="123"/>
      <c r="BEZ8" s="123"/>
      <c r="BFA8" s="123"/>
      <c r="BFB8" s="123"/>
      <c r="BFC8" s="123"/>
      <c r="BFD8" s="123"/>
      <c r="BFE8" s="123"/>
      <c r="BFF8" s="123"/>
      <c r="BFG8" s="123"/>
      <c r="BFH8" s="123"/>
      <c r="BFI8" s="123"/>
      <c r="BFJ8" s="123"/>
      <c r="BFK8" s="123"/>
      <c r="BFL8" s="123"/>
      <c r="BFM8" s="123"/>
      <c r="BFN8" s="123"/>
      <c r="BFO8" s="123"/>
      <c r="BFP8" s="123"/>
      <c r="BFQ8" s="123"/>
      <c r="BFR8" s="123"/>
      <c r="BFS8" s="123"/>
      <c r="BFT8" s="123"/>
      <c r="BFU8" s="123"/>
      <c r="BFV8" s="123"/>
      <c r="BFW8" s="123"/>
      <c r="BFX8" s="123"/>
      <c r="BFY8" s="123"/>
      <c r="BFZ8" s="123"/>
      <c r="BGA8" s="123"/>
      <c r="BGB8" s="123"/>
      <c r="BGC8" s="123"/>
      <c r="BGD8" s="123"/>
      <c r="BGE8" s="123"/>
      <c r="BGF8" s="123"/>
      <c r="BGG8" s="123"/>
      <c r="BGH8" s="123"/>
      <c r="BGI8" s="123"/>
      <c r="BGJ8" s="123"/>
      <c r="BGK8" s="123"/>
      <c r="BGL8" s="123"/>
      <c r="BGM8" s="123"/>
      <c r="BGN8" s="123"/>
      <c r="BGO8" s="123"/>
      <c r="BGP8" s="123"/>
      <c r="BGQ8" s="123"/>
      <c r="BGR8" s="123"/>
      <c r="BGS8" s="123"/>
      <c r="BGT8" s="123"/>
      <c r="BGU8" s="123"/>
      <c r="BGV8" s="123"/>
      <c r="BGW8" s="123"/>
      <c r="BGX8" s="123"/>
      <c r="BGY8" s="123"/>
      <c r="BGZ8" s="123"/>
      <c r="BHA8" s="123"/>
      <c r="BHB8" s="123"/>
      <c r="BHC8" s="123"/>
      <c r="BHD8" s="123"/>
      <c r="BHE8" s="123"/>
      <c r="BHF8" s="123"/>
      <c r="BHG8" s="123"/>
      <c r="BHH8" s="123"/>
      <c r="BHI8" s="123"/>
      <c r="BHJ8" s="123"/>
      <c r="BHK8" s="123"/>
      <c r="BHL8" s="123"/>
      <c r="BHM8" s="123"/>
      <c r="BHN8" s="123"/>
      <c r="BHO8" s="123"/>
      <c r="BHP8" s="123"/>
      <c r="BHQ8" s="123"/>
      <c r="BHR8" s="123"/>
      <c r="BHS8" s="123"/>
      <c r="BHT8" s="123"/>
      <c r="BHU8" s="123"/>
      <c r="BHV8" s="123"/>
      <c r="BHW8" s="123"/>
      <c r="BHX8" s="123"/>
      <c r="BHY8" s="123"/>
      <c r="BHZ8" s="123"/>
      <c r="BIA8" s="123"/>
      <c r="BIB8" s="123"/>
      <c r="BIC8" s="123"/>
      <c r="BID8" s="123"/>
      <c r="BIE8" s="123"/>
      <c r="BIF8" s="123"/>
      <c r="BIG8" s="123"/>
      <c r="BIH8" s="123"/>
      <c r="BII8" s="123"/>
      <c r="BIJ8" s="123"/>
      <c r="BIK8" s="123"/>
      <c r="BIL8" s="123"/>
      <c r="BIM8" s="123"/>
      <c r="BIN8" s="123"/>
      <c r="BIO8" s="123"/>
      <c r="BIP8" s="123"/>
      <c r="BIQ8" s="123"/>
      <c r="BIR8" s="123"/>
      <c r="BIS8" s="123"/>
      <c r="BIT8" s="123"/>
      <c r="BIU8" s="123"/>
      <c r="BIV8" s="123"/>
      <c r="BIW8" s="123"/>
      <c r="BIX8" s="123"/>
      <c r="BIY8" s="123"/>
      <c r="BIZ8" s="123"/>
      <c r="BJA8" s="123"/>
      <c r="BJB8" s="123"/>
      <c r="BJC8" s="123"/>
      <c r="BJD8" s="123"/>
      <c r="BJE8" s="123"/>
      <c r="BJF8" s="123"/>
      <c r="BJG8" s="123"/>
      <c r="BJH8" s="123"/>
      <c r="BJI8" s="123"/>
      <c r="BJJ8" s="123"/>
      <c r="BJK8" s="123"/>
      <c r="BJL8" s="123"/>
      <c r="BJM8" s="123"/>
      <c r="BJN8" s="123"/>
      <c r="BJO8" s="123"/>
      <c r="BJP8" s="123"/>
      <c r="BJQ8" s="123"/>
      <c r="BJR8" s="123"/>
      <c r="BJS8" s="123"/>
      <c r="BJT8" s="123"/>
      <c r="BJU8" s="123"/>
      <c r="BJV8" s="123"/>
      <c r="BJW8" s="123"/>
      <c r="BJX8" s="123"/>
      <c r="BJY8" s="123"/>
      <c r="BJZ8" s="123"/>
      <c r="BKA8" s="123"/>
      <c r="BKB8" s="123"/>
      <c r="BKC8" s="123"/>
      <c r="BKD8" s="123"/>
      <c r="BKE8" s="123"/>
      <c r="BKF8" s="123"/>
      <c r="BKG8" s="123"/>
      <c r="BKH8" s="123"/>
      <c r="BKI8" s="123"/>
      <c r="BKJ8" s="123"/>
      <c r="BKK8" s="123"/>
      <c r="BKL8" s="123"/>
      <c r="BKM8" s="123"/>
      <c r="BKN8" s="123"/>
      <c r="BKO8" s="123"/>
      <c r="BKP8" s="123"/>
      <c r="BKQ8" s="123"/>
      <c r="BKR8" s="123"/>
      <c r="BKS8" s="123"/>
      <c r="BKT8" s="123"/>
      <c r="BKU8" s="123"/>
      <c r="BKV8" s="123"/>
      <c r="BKW8" s="123"/>
      <c r="BKX8" s="123"/>
      <c r="BKY8" s="123"/>
      <c r="BKZ8" s="123"/>
      <c r="BLA8" s="123"/>
      <c r="BLB8" s="123"/>
      <c r="BLC8" s="123"/>
      <c r="BLD8" s="123"/>
      <c r="BLE8" s="123"/>
      <c r="BLF8" s="123"/>
      <c r="BLG8" s="123"/>
      <c r="BLH8" s="123"/>
      <c r="BLI8" s="123"/>
      <c r="BLJ8" s="123"/>
      <c r="BLK8" s="123"/>
      <c r="BLL8" s="123"/>
      <c r="BLM8" s="123"/>
      <c r="BLN8" s="123"/>
      <c r="BLO8" s="123"/>
      <c r="BLP8" s="123"/>
      <c r="BLQ8" s="123"/>
      <c r="BLR8" s="123"/>
      <c r="BLS8" s="123"/>
      <c r="BLT8" s="123"/>
      <c r="BLU8" s="123"/>
      <c r="BLV8" s="123"/>
      <c r="BLW8" s="123"/>
      <c r="BLX8" s="123"/>
      <c r="BLY8" s="123"/>
      <c r="BLZ8" s="123"/>
      <c r="BMA8" s="123"/>
      <c r="BMB8" s="123"/>
      <c r="BMC8" s="123"/>
      <c r="BMD8" s="123"/>
      <c r="BME8" s="123"/>
      <c r="BMF8" s="123"/>
      <c r="BMG8" s="123"/>
      <c r="BMH8" s="123"/>
      <c r="BMI8" s="123"/>
      <c r="BMJ8" s="123"/>
      <c r="BMK8" s="123"/>
      <c r="BML8" s="123"/>
      <c r="BMM8" s="123"/>
      <c r="BMN8" s="123"/>
      <c r="BMO8" s="123"/>
      <c r="BMP8" s="123"/>
      <c r="BMQ8" s="123"/>
      <c r="BMR8" s="123"/>
      <c r="BMS8" s="123"/>
      <c r="BMT8" s="123"/>
      <c r="BMU8" s="123"/>
      <c r="BMV8" s="123"/>
      <c r="BMW8" s="123"/>
      <c r="BMX8" s="123"/>
      <c r="BMY8" s="123"/>
      <c r="BMZ8" s="123"/>
      <c r="BNA8" s="123"/>
      <c r="BNB8" s="123"/>
      <c r="BNC8" s="123"/>
      <c r="BND8" s="123"/>
      <c r="BNE8" s="123"/>
      <c r="BNF8" s="123"/>
      <c r="BNG8" s="123"/>
      <c r="BNH8" s="123"/>
      <c r="BNI8" s="123"/>
      <c r="BNJ8" s="123"/>
      <c r="BNK8" s="123"/>
      <c r="BNL8" s="123"/>
      <c r="BNM8" s="123"/>
      <c r="BNN8" s="123"/>
      <c r="BNO8" s="123"/>
      <c r="BNP8" s="123"/>
      <c r="BNQ8" s="123"/>
      <c r="BNR8" s="123"/>
      <c r="BNS8" s="123"/>
      <c r="BNT8" s="123"/>
      <c r="BNU8" s="123"/>
      <c r="BNV8" s="123"/>
      <c r="BNW8" s="123"/>
      <c r="BNX8" s="123"/>
      <c r="BNY8" s="123"/>
      <c r="BNZ8" s="123"/>
      <c r="BOA8" s="123"/>
      <c r="BOB8" s="123"/>
      <c r="BOC8" s="123"/>
      <c r="BOD8" s="123"/>
      <c r="BOE8" s="123"/>
      <c r="BOF8" s="123"/>
      <c r="BOG8" s="123"/>
      <c r="BOH8" s="123"/>
      <c r="BOI8" s="123"/>
      <c r="BOJ8" s="123"/>
      <c r="BOK8" s="123"/>
      <c r="BOL8" s="123"/>
      <c r="BOM8" s="123"/>
      <c r="BON8" s="123"/>
      <c r="BOO8" s="123"/>
      <c r="BOP8" s="123"/>
      <c r="BOQ8" s="123"/>
      <c r="BOR8" s="123"/>
      <c r="BOS8" s="123"/>
      <c r="BOT8" s="123"/>
      <c r="BOU8" s="123"/>
      <c r="BOV8" s="123"/>
      <c r="BOW8" s="123"/>
      <c r="BOX8" s="123"/>
      <c r="BOY8" s="123"/>
      <c r="BOZ8" s="123"/>
      <c r="BPA8" s="123"/>
      <c r="BPB8" s="123"/>
      <c r="BPC8" s="123"/>
      <c r="BPD8" s="123"/>
      <c r="BPE8" s="123"/>
      <c r="BPF8" s="123"/>
      <c r="BPG8" s="123"/>
      <c r="BPH8" s="123"/>
      <c r="BPI8" s="123"/>
      <c r="BPJ8" s="123"/>
      <c r="BPK8" s="123"/>
      <c r="BPL8" s="123"/>
      <c r="BPM8" s="123"/>
      <c r="BPN8" s="123"/>
      <c r="BPO8" s="123"/>
      <c r="BPP8" s="123"/>
      <c r="BPQ8" s="123"/>
      <c r="BPR8" s="123"/>
      <c r="BPS8" s="123"/>
      <c r="BPT8" s="123"/>
      <c r="BPU8" s="123"/>
      <c r="BPV8" s="123"/>
      <c r="BPW8" s="123"/>
      <c r="BPX8" s="123"/>
      <c r="BPY8" s="123"/>
      <c r="BPZ8" s="123"/>
      <c r="BQA8" s="123"/>
      <c r="BQB8" s="123"/>
      <c r="BQC8" s="123"/>
      <c r="BQD8" s="123"/>
      <c r="BQE8" s="123"/>
      <c r="BQF8" s="123"/>
      <c r="BQG8" s="123"/>
      <c r="BQH8" s="123"/>
      <c r="BQI8" s="123"/>
      <c r="BQJ8" s="123"/>
      <c r="BQK8" s="123"/>
      <c r="BQL8" s="123"/>
      <c r="BQM8" s="123"/>
      <c r="BQN8" s="123"/>
      <c r="BQO8" s="123"/>
      <c r="BQP8" s="123"/>
      <c r="BQQ8" s="123"/>
      <c r="BQR8" s="123"/>
      <c r="BQS8" s="123"/>
      <c r="BQT8" s="123"/>
      <c r="BQU8" s="123"/>
      <c r="BQV8" s="123"/>
      <c r="BQW8" s="123"/>
      <c r="BQX8" s="123"/>
      <c r="BQY8" s="123"/>
      <c r="BQZ8" s="123"/>
      <c r="BRA8" s="123"/>
      <c r="BRB8" s="123"/>
      <c r="BRC8" s="123"/>
      <c r="BRD8" s="123"/>
      <c r="BRE8" s="123"/>
      <c r="BRF8" s="123"/>
      <c r="BRG8" s="123"/>
      <c r="BRH8" s="123"/>
      <c r="BRI8" s="123"/>
      <c r="BRJ8" s="123"/>
      <c r="BRK8" s="123"/>
      <c r="BRL8" s="123"/>
      <c r="BRM8" s="123"/>
      <c r="BRN8" s="123"/>
      <c r="BRO8" s="123"/>
      <c r="BRP8" s="123"/>
      <c r="BRQ8" s="123"/>
      <c r="BRR8" s="123"/>
      <c r="BRS8" s="123"/>
      <c r="BRT8" s="123"/>
      <c r="BRU8" s="123"/>
      <c r="BRV8" s="123"/>
      <c r="BRW8" s="123"/>
      <c r="BRX8" s="123"/>
      <c r="BRY8" s="123"/>
      <c r="BRZ8" s="123"/>
      <c r="BSA8" s="123"/>
      <c r="BSB8" s="123"/>
      <c r="BSC8" s="123"/>
      <c r="BSD8" s="123"/>
      <c r="BSE8" s="123"/>
      <c r="BSF8" s="123"/>
      <c r="BSG8" s="123"/>
      <c r="BSH8" s="123"/>
      <c r="BSI8" s="123"/>
      <c r="BSJ8" s="123"/>
      <c r="BSK8" s="123"/>
      <c r="BSL8" s="123"/>
      <c r="BSM8" s="123"/>
      <c r="BSN8" s="123"/>
      <c r="BSO8" s="123"/>
      <c r="BSP8" s="123"/>
      <c r="BSQ8" s="123"/>
      <c r="BSR8" s="123"/>
      <c r="BSS8" s="123"/>
      <c r="BST8" s="123"/>
      <c r="BSU8" s="123"/>
      <c r="BSV8" s="123"/>
      <c r="BSW8" s="123"/>
      <c r="BSX8" s="123"/>
      <c r="BSY8" s="123"/>
      <c r="BSZ8" s="123"/>
      <c r="BTA8" s="123"/>
      <c r="BTB8" s="123"/>
      <c r="BTC8" s="123"/>
      <c r="BTD8" s="123"/>
      <c r="BTE8" s="123"/>
      <c r="BTF8" s="123"/>
      <c r="BTG8" s="123"/>
      <c r="BTH8" s="123"/>
      <c r="BTI8" s="123"/>
      <c r="BTJ8" s="123"/>
      <c r="BTK8" s="123"/>
      <c r="BTL8" s="123"/>
      <c r="BTM8" s="123"/>
      <c r="BTN8" s="123"/>
      <c r="BTO8" s="123"/>
      <c r="BTP8" s="123"/>
      <c r="BTQ8" s="123"/>
      <c r="BTR8" s="123"/>
      <c r="BTS8" s="123"/>
      <c r="BTT8" s="123"/>
      <c r="BTU8" s="123"/>
      <c r="BTV8" s="123"/>
      <c r="BTW8" s="123"/>
      <c r="BTX8" s="123"/>
      <c r="BTY8" s="123"/>
      <c r="BTZ8" s="123"/>
      <c r="BUA8" s="123"/>
      <c r="BUB8" s="123"/>
      <c r="BUC8" s="123"/>
      <c r="BUD8" s="123"/>
      <c r="BUE8" s="123"/>
      <c r="BUF8" s="123"/>
      <c r="BUG8" s="123"/>
      <c r="BUH8" s="123"/>
      <c r="BUI8" s="123"/>
      <c r="BUJ8" s="123"/>
      <c r="BUK8" s="123"/>
      <c r="BUL8" s="123"/>
      <c r="BUM8" s="123"/>
      <c r="BUN8" s="123"/>
      <c r="BUO8" s="123"/>
      <c r="BUP8" s="123"/>
      <c r="BUQ8" s="123"/>
      <c r="BUR8" s="123"/>
      <c r="BUS8" s="123"/>
      <c r="BUT8" s="123"/>
      <c r="BUU8" s="123"/>
      <c r="BUV8" s="123"/>
      <c r="BUW8" s="123"/>
      <c r="BUX8" s="123"/>
      <c r="BUY8" s="123"/>
      <c r="BUZ8" s="123"/>
      <c r="BVA8" s="123"/>
      <c r="BVB8" s="123"/>
      <c r="BVC8" s="123"/>
      <c r="BVD8" s="123"/>
      <c r="BVE8" s="123"/>
      <c r="BVF8" s="123"/>
      <c r="BVG8" s="123"/>
      <c r="BVH8" s="123"/>
      <c r="BVI8" s="123"/>
      <c r="BVJ8" s="123"/>
      <c r="BVK8" s="123"/>
      <c r="BVL8" s="123"/>
      <c r="BVM8" s="123"/>
      <c r="BVN8" s="123"/>
      <c r="BVO8" s="123"/>
      <c r="BVP8" s="123"/>
      <c r="BVQ8" s="123"/>
      <c r="BVR8" s="123"/>
      <c r="BVS8" s="123"/>
      <c r="BVT8" s="123"/>
      <c r="BVU8" s="123"/>
      <c r="BVV8" s="123"/>
      <c r="BVW8" s="123"/>
      <c r="BVX8" s="123"/>
      <c r="BVY8" s="123"/>
      <c r="BVZ8" s="123"/>
      <c r="BWA8" s="123"/>
      <c r="BWB8" s="123"/>
      <c r="BWC8" s="123"/>
      <c r="BWD8" s="123"/>
      <c r="BWE8" s="123"/>
      <c r="BWF8" s="123"/>
      <c r="BWG8" s="123"/>
      <c r="BWH8" s="123"/>
      <c r="BWI8" s="123"/>
      <c r="BWJ8" s="123"/>
      <c r="BWK8" s="123"/>
      <c r="BWL8" s="123"/>
      <c r="BWM8" s="123"/>
      <c r="BWN8" s="123"/>
      <c r="BWO8" s="123"/>
      <c r="BWP8" s="123"/>
      <c r="BWQ8" s="123"/>
      <c r="BWR8" s="123"/>
      <c r="BWS8" s="123"/>
      <c r="BWT8" s="123"/>
      <c r="BWU8" s="123"/>
      <c r="BWV8" s="123"/>
      <c r="BWW8" s="123"/>
      <c r="BWX8" s="123"/>
      <c r="BWY8" s="123"/>
      <c r="BWZ8" s="123"/>
      <c r="BXA8" s="123"/>
      <c r="BXB8" s="123"/>
      <c r="BXC8" s="123"/>
      <c r="BXD8" s="123"/>
      <c r="BXE8" s="123"/>
      <c r="BXF8" s="123"/>
      <c r="BXG8" s="123"/>
      <c r="BXH8" s="123"/>
      <c r="BXI8" s="123"/>
      <c r="BXJ8" s="123"/>
      <c r="BXK8" s="123"/>
      <c r="BXL8" s="123"/>
      <c r="BXM8" s="123"/>
      <c r="BXN8" s="123"/>
      <c r="BXO8" s="123"/>
      <c r="BXP8" s="123"/>
      <c r="BXQ8" s="123"/>
      <c r="BXR8" s="123"/>
      <c r="BXS8" s="123"/>
      <c r="BXT8" s="123"/>
      <c r="BXU8" s="123"/>
      <c r="BXV8" s="123"/>
      <c r="BXW8" s="123"/>
      <c r="BXX8" s="123"/>
      <c r="BXY8" s="123"/>
      <c r="BXZ8" s="123"/>
      <c r="BYA8" s="123"/>
      <c r="BYB8" s="123"/>
      <c r="BYC8" s="123"/>
      <c r="BYD8" s="123"/>
      <c r="BYE8" s="123"/>
      <c r="BYF8" s="123"/>
      <c r="BYG8" s="123"/>
      <c r="BYH8" s="123"/>
      <c r="BYI8" s="123"/>
      <c r="BYJ8" s="123"/>
      <c r="BYK8" s="123"/>
      <c r="BYL8" s="123"/>
      <c r="BYM8" s="123"/>
      <c r="BYN8" s="123"/>
      <c r="BYO8" s="123"/>
      <c r="BYP8" s="123"/>
      <c r="BYQ8" s="123"/>
      <c r="BYR8" s="123"/>
      <c r="BYS8" s="123"/>
      <c r="BYT8" s="123"/>
      <c r="BYU8" s="123"/>
      <c r="BYV8" s="123"/>
      <c r="BYW8" s="123"/>
      <c r="BYX8" s="123"/>
      <c r="BYY8" s="123"/>
      <c r="BYZ8" s="123"/>
      <c r="BZA8" s="123"/>
      <c r="BZB8" s="123"/>
      <c r="BZC8" s="123"/>
      <c r="BZD8" s="123"/>
      <c r="BZE8" s="123"/>
      <c r="BZF8" s="123"/>
      <c r="BZG8" s="123"/>
      <c r="BZH8" s="123"/>
      <c r="BZI8" s="123"/>
      <c r="BZJ8" s="123"/>
      <c r="BZK8" s="123"/>
      <c r="BZL8" s="123"/>
      <c r="BZM8" s="123"/>
      <c r="BZN8" s="123"/>
      <c r="BZO8" s="123"/>
      <c r="BZP8" s="123"/>
      <c r="BZQ8" s="123"/>
      <c r="BZR8" s="123"/>
      <c r="BZS8" s="123"/>
      <c r="BZT8" s="123"/>
      <c r="BZU8" s="123"/>
      <c r="BZV8" s="123"/>
      <c r="BZW8" s="123"/>
      <c r="BZX8" s="123"/>
      <c r="BZY8" s="123"/>
      <c r="BZZ8" s="123"/>
      <c r="CAA8" s="123"/>
      <c r="CAB8" s="123"/>
      <c r="CAC8" s="123"/>
      <c r="CAD8" s="123"/>
      <c r="CAE8" s="123"/>
      <c r="CAF8" s="123"/>
      <c r="CAG8" s="123"/>
      <c r="CAH8" s="123"/>
      <c r="CAI8" s="123"/>
      <c r="CAJ8" s="123"/>
      <c r="CAK8" s="123"/>
      <c r="CAL8" s="123"/>
      <c r="CAM8" s="123"/>
      <c r="CAN8" s="123"/>
      <c r="CAO8" s="123"/>
      <c r="CAP8" s="123"/>
      <c r="CAQ8" s="123"/>
      <c r="CAR8" s="123"/>
      <c r="CAS8" s="123"/>
      <c r="CAT8" s="123"/>
      <c r="CAU8" s="123"/>
      <c r="CAV8" s="123"/>
      <c r="CAW8" s="123"/>
      <c r="CAX8" s="123"/>
      <c r="CAY8" s="123"/>
      <c r="CAZ8" s="123"/>
      <c r="CBA8" s="123"/>
      <c r="CBB8" s="123"/>
      <c r="CBC8" s="123"/>
      <c r="CBD8" s="123"/>
      <c r="CBE8" s="123"/>
      <c r="CBF8" s="123"/>
      <c r="CBG8" s="123"/>
      <c r="CBH8" s="123"/>
      <c r="CBI8" s="123"/>
      <c r="CBJ8" s="123"/>
      <c r="CBK8" s="123"/>
      <c r="CBL8" s="123"/>
      <c r="CBM8" s="123"/>
      <c r="CBN8" s="123"/>
      <c r="CBO8" s="123"/>
      <c r="CBP8" s="123"/>
      <c r="CBQ8" s="123"/>
      <c r="CBR8" s="123"/>
      <c r="CBS8" s="123"/>
      <c r="CBT8" s="123"/>
      <c r="CBU8" s="123"/>
      <c r="CBV8" s="123"/>
      <c r="CBW8" s="123"/>
      <c r="CBX8" s="123"/>
      <c r="CBY8" s="123"/>
      <c r="CBZ8" s="123"/>
      <c r="CCA8" s="123"/>
      <c r="CCB8" s="123"/>
      <c r="CCC8" s="123"/>
      <c r="CCD8" s="123"/>
      <c r="CCE8" s="123"/>
      <c r="CCF8" s="123"/>
      <c r="CCG8" s="123"/>
      <c r="CCH8" s="123"/>
      <c r="CCI8" s="123"/>
      <c r="CCJ8" s="123"/>
      <c r="CCK8" s="123"/>
      <c r="CCL8" s="123"/>
      <c r="CCM8" s="123"/>
      <c r="CCN8" s="123"/>
      <c r="CCO8" s="123"/>
      <c r="CCP8" s="123"/>
      <c r="CCQ8" s="123"/>
      <c r="CCR8" s="123"/>
      <c r="CCS8" s="123"/>
      <c r="CCT8" s="123"/>
      <c r="CCU8" s="123"/>
      <c r="CCV8" s="123"/>
      <c r="CCW8" s="123"/>
      <c r="CCX8" s="123"/>
      <c r="CCY8" s="123"/>
      <c r="CCZ8" s="123"/>
      <c r="CDA8" s="123"/>
      <c r="CDB8" s="123"/>
      <c r="CDC8" s="123"/>
      <c r="CDD8" s="123"/>
      <c r="CDE8" s="123"/>
      <c r="CDF8" s="123"/>
      <c r="CDG8" s="123"/>
      <c r="CDH8" s="123"/>
      <c r="CDI8" s="123"/>
      <c r="CDJ8" s="123"/>
      <c r="CDK8" s="123"/>
      <c r="CDL8" s="123"/>
      <c r="CDM8" s="123"/>
      <c r="CDN8" s="123"/>
      <c r="CDO8" s="123"/>
      <c r="CDP8" s="123"/>
      <c r="CDQ8" s="123"/>
      <c r="CDR8" s="123"/>
      <c r="CDS8" s="123"/>
      <c r="CDT8" s="123"/>
      <c r="CDU8" s="123"/>
      <c r="CDV8" s="123"/>
      <c r="CDW8" s="123"/>
      <c r="CDX8" s="123"/>
      <c r="CDY8" s="123"/>
      <c r="CDZ8" s="123"/>
      <c r="CEA8" s="123"/>
      <c r="CEB8" s="123"/>
      <c r="CEC8" s="123"/>
      <c r="CED8" s="123"/>
      <c r="CEE8" s="123"/>
      <c r="CEF8" s="123"/>
      <c r="CEG8" s="123"/>
      <c r="CEH8" s="123"/>
      <c r="CEI8" s="123"/>
      <c r="CEJ8" s="123"/>
      <c r="CEK8" s="123"/>
      <c r="CEL8" s="123"/>
      <c r="CEM8" s="123"/>
      <c r="CEN8" s="123"/>
      <c r="CEO8" s="123"/>
      <c r="CEP8" s="123"/>
      <c r="CEQ8" s="123"/>
      <c r="CER8" s="123"/>
      <c r="CES8" s="123"/>
      <c r="CET8" s="123"/>
      <c r="CEU8" s="123"/>
      <c r="CEV8" s="123"/>
      <c r="CEW8" s="123"/>
      <c r="CEX8" s="123"/>
      <c r="CEY8" s="123"/>
      <c r="CEZ8" s="123"/>
      <c r="CFA8" s="123"/>
      <c r="CFB8" s="123"/>
      <c r="CFC8" s="123"/>
      <c r="CFD8" s="123"/>
      <c r="CFE8" s="123"/>
      <c r="CFF8" s="123"/>
      <c r="CFG8" s="123"/>
      <c r="CFH8" s="123"/>
      <c r="CFI8" s="123"/>
      <c r="CFJ8" s="123"/>
      <c r="CFK8" s="123"/>
      <c r="CFL8" s="123"/>
      <c r="CFM8" s="123"/>
      <c r="CFN8" s="123"/>
      <c r="CFO8" s="123"/>
      <c r="CFP8" s="123"/>
      <c r="CFQ8" s="123"/>
      <c r="CFR8" s="123"/>
      <c r="CFS8" s="123"/>
      <c r="CFT8" s="123"/>
      <c r="CFU8" s="123"/>
      <c r="CFV8" s="123"/>
      <c r="CFW8" s="123"/>
      <c r="CFX8" s="123"/>
      <c r="CFY8" s="123"/>
      <c r="CFZ8" s="123"/>
      <c r="CGA8" s="123"/>
      <c r="CGB8" s="123"/>
      <c r="CGC8" s="123"/>
      <c r="CGD8" s="123"/>
      <c r="CGE8" s="123"/>
      <c r="CGF8" s="123"/>
      <c r="CGG8" s="123"/>
      <c r="CGH8" s="123"/>
      <c r="CGI8" s="123"/>
      <c r="CGJ8" s="123"/>
      <c r="CGK8" s="123"/>
      <c r="CGL8" s="123"/>
      <c r="CGM8" s="123"/>
      <c r="CGN8" s="123"/>
      <c r="CGO8" s="123"/>
      <c r="CGP8" s="123"/>
      <c r="CGQ8" s="123"/>
      <c r="CGR8" s="123"/>
      <c r="CGS8" s="123"/>
      <c r="CGT8" s="123"/>
      <c r="CGU8" s="123"/>
      <c r="CGV8" s="123"/>
      <c r="CGW8" s="123"/>
      <c r="CGX8" s="123"/>
      <c r="CGY8" s="123"/>
      <c r="CGZ8" s="123"/>
      <c r="CHA8" s="123"/>
      <c r="CHB8" s="123"/>
      <c r="CHC8" s="123"/>
      <c r="CHD8" s="123"/>
      <c r="CHE8" s="123"/>
      <c r="CHF8" s="123"/>
      <c r="CHG8" s="123"/>
      <c r="CHH8" s="123"/>
      <c r="CHI8" s="123"/>
      <c r="CHJ8" s="123"/>
      <c r="CHK8" s="123"/>
      <c r="CHL8" s="123"/>
      <c r="CHM8" s="123"/>
      <c r="CHN8" s="123"/>
      <c r="CHO8" s="123"/>
      <c r="CHP8" s="123"/>
      <c r="CHQ8" s="123"/>
      <c r="CHR8" s="123"/>
      <c r="CHS8" s="123"/>
      <c r="CHT8" s="123"/>
      <c r="CHU8" s="123"/>
      <c r="CHV8" s="123"/>
      <c r="CHW8" s="123"/>
      <c r="CHX8" s="123"/>
      <c r="CHY8" s="123"/>
      <c r="CHZ8" s="123"/>
      <c r="CIA8" s="123"/>
      <c r="CIB8" s="123"/>
      <c r="CIC8" s="123"/>
      <c r="CID8" s="123"/>
      <c r="CIE8" s="123"/>
      <c r="CIF8" s="123"/>
      <c r="CIG8" s="123"/>
      <c r="CIH8" s="123"/>
      <c r="CII8" s="123"/>
      <c r="CIJ8" s="123"/>
      <c r="CIK8" s="123"/>
      <c r="CIL8" s="123"/>
      <c r="CIM8" s="123"/>
      <c r="CIN8" s="123"/>
      <c r="CIO8" s="123"/>
      <c r="CIP8" s="123"/>
      <c r="CIQ8" s="123"/>
      <c r="CIR8" s="123"/>
      <c r="CIS8" s="123"/>
      <c r="CIT8" s="123"/>
      <c r="CIU8" s="123"/>
      <c r="CIV8" s="123"/>
      <c r="CIW8" s="123"/>
      <c r="CIX8" s="123"/>
      <c r="CIY8" s="123"/>
      <c r="CIZ8" s="123"/>
      <c r="CJA8" s="123"/>
      <c r="CJB8" s="123"/>
      <c r="CJC8" s="123"/>
      <c r="CJD8" s="123"/>
      <c r="CJE8" s="123"/>
      <c r="CJF8" s="123"/>
      <c r="CJG8" s="123"/>
      <c r="CJH8" s="123"/>
      <c r="CJI8" s="123"/>
      <c r="CJJ8" s="123"/>
      <c r="CJK8" s="123"/>
      <c r="CJL8" s="123"/>
      <c r="CJM8" s="123"/>
      <c r="CJN8" s="123"/>
      <c r="CJO8" s="123"/>
      <c r="CJP8" s="123"/>
      <c r="CJQ8" s="123"/>
      <c r="CJR8" s="123"/>
      <c r="CJS8" s="123"/>
      <c r="CJT8" s="123"/>
      <c r="CJU8" s="123"/>
      <c r="CJV8" s="123"/>
      <c r="CJW8" s="123"/>
      <c r="CJX8" s="123"/>
      <c r="CJY8" s="123"/>
      <c r="CJZ8" s="123"/>
      <c r="CKA8" s="123"/>
      <c r="CKB8" s="123"/>
      <c r="CKC8" s="123"/>
      <c r="CKD8" s="123"/>
      <c r="CKE8" s="123"/>
      <c r="CKF8" s="123"/>
      <c r="CKG8" s="123"/>
      <c r="CKH8" s="123"/>
      <c r="CKI8" s="123"/>
      <c r="CKJ8" s="123"/>
      <c r="CKK8" s="123"/>
      <c r="CKL8" s="123"/>
      <c r="CKM8" s="123"/>
      <c r="CKN8" s="123"/>
      <c r="CKO8" s="123"/>
      <c r="CKP8" s="123"/>
      <c r="CKQ8" s="123"/>
      <c r="CKR8" s="123"/>
      <c r="CKS8" s="123"/>
      <c r="CKT8" s="123"/>
      <c r="CKU8" s="123"/>
      <c r="CKV8" s="123"/>
      <c r="CKW8" s="123"/>
      <c r="CKX8" s="123"/>
      <c r="CKY8" s="123"/>
      <c r="CKZ8" s="123"/>
      <c r="CLA8" s="123"/>
      <c r="CLB8" s="123"/>
      <c r="CLC8" s="123"/>
      <c r="CLD8" s="123"/>
      <c r="CLE8" s="123"/>
      <c r="CLF8" s="123"/>
      <c r="CLG8" s="123"/>
      <c r="CLH8" s="123"/>
      <c r="CLI8" s="123"/>
      <c r="CLJ8" s="123"/>
      <c r="CLK8" s="123"/>
      <c r="CLL8" s="123"/>
      <c r="CLM8" s="123"/>
      <c r="CLN8" s="123"/>
      <c r="CLO8" s="123"/>
      <c r="CLP8" s="123"/>
      <c r="CLQ8" s="123"/>
      <c r="CLR8" s="123"/>
      <c r="CLS8" s="123"/>
      <c r="CLT8" s="123"/>
      <c r="CLU8" s="123"/>
      <c r="CLV8" s="123"/>
      <c r="CLW8" s="123"/>
      <c r="CLX8" s="123"/>
      <c r="CLY8" s="123"/>
      <c r="CLZ8" s="123"/>
      <c r="CMA8" s="123"/>
      <c r="CMB8" s="123"/>
      <c r="CMC8" s="123"/>
      <c r="CMD8" s="123"/>
      <c r="CME8" s="123"/>
      <c r="CMF8" s="123"/>
      <c r="CMG8" s="123"/>
      <c r="CMH8" s="123"/>
      <c r="CMI8" s="123"/>
      <c r="CMJ8" s="123"/>
      <c r="CMK8" s="123"/>
      <c r="CML8" s="123"/>
      <c r="CMM8" s="123"/>
      <c r="CMN8" s="123"/>
      <c r="CMO8" s="123"/>
      <c r="CMP8" s="123"/>
      <c r="CMQ8" s="123"/>
      <c r="CMR8" s="123"/>
      <c r="CMS8" s="123"/>
      <c r="CMT8" s="123"/>
      <c r="CMU8" s="123"/>
      <c r="CMV8" s="123"/>
      <c r="CMW8" s="123"/>
      <c r="CMX8" s="123"/>
      <c r="CMY8" s="123"/>
      <c r="CMZ8" s="123"/>
      <c r="CNA8" s="123"/>
      <c r="CNB8" s="123"/>
      <c r="CNC8" s="123"/>
      <c r="CND8" s="123"/>
      <c r="CNE8" s="123"/>
      <c r="CNF8" s="123"/>
      <c r="CNG8" s="123"/>
      <c r="CNH8" s="123"/>
      <c r="CNI8" s="123"/>
      <c r="CNJ8" s="123"/>
      <c r="CNK8" s="123"/>
      <c r="CNL8" s="123"/>
      <c r="CNM8" s="123"/>
      <c r="CNN8" s="123"/>
      <c r="CNO8" s="123"/>
      <c r="CNP8" s="123"/>
      <c r="CNQ8" s="123"/>
      <c r="CNR8" s="123"/>
      <c r="CNS8" s="123"/>
      <c r="CNT8" s="123"/>
      <c r="CNU8" s="123"/>
      <c r="CNV8" s="123"/>
      <c r="CNW8" s="123"/>
      <c r="CNX8" s="123"/>
      <c r="CNY8" s="123"/>
      <c r="CNZ8" s="123"/>
      <c r="COA8" s="123"/>
      <c r="COB8" s="123"/>
      <c r="COC8" s="123"/>
      <c r="COD8" s="123"/>
      <c r="COE8" s="123"/>
      <c r="COF8" s="123"/>
      <c r="COG8" s="123"/>
      <c r="COH8" s="123"/>
      <c r="COI8" s="123"/>
      <c r="COJ8" s="123"/>
      <c r="COK8" s="123"/>
      <c r="COL8" s="123"/>
      <c r="COM8" s="123"/>
      <c r="CON8" s="123"/>
      <c r="COO8" s="123"/>
      <c r="COP8" s="123"/>
      <c r="COQ8" s="123"/>
      <c r="COR8" s="123"/>
      <c r="COS8" s="123"/>
      <c r="COT8" s="123"/>
      <c r="COU8" s="123"/>
      <c r="COV8" s="123"/>
      <c r="COW8" s="123"/>
      <c r="COX8" s="123"/>
      <c r="COY8" s="123"/>
      <c r="COZ8" s="123"/>
      <c r="CPA8" s="123"/>
      <c r="CPB8" s="123"/>
      <c r="CPC8" s="123"/>
      <c r="CPD8" s="123"/>
      <c r="CPE8" s="123"/>
      <c r="CPF8" s="123"/>
      <c r="CPG8" s="123"/>
      <c r="CPH8" s="123"/>
      <c r="CPI8" s="123"/>
      <c r="CPJ8" s="123"/>
      <c r="CPK8" s="123"/>
      <c r="CPL8" s="123"/>
      <c r="CPM8" s="123"/>
      <c r="CPN8" s="123"/>
      <c r="CPO8" s="123"/>
      <c r="CPP8" s="123"/>
      <c r="CPQ8" s="123"/>
      <c r="CPR8" s="123"/>
      <c r="CPS8" s="123"/>
      <c r="CPT8" s="123"/>
      <c r="CPU8" s="123"/>
      <c r="CPV8" s="123"/>
      <c r="CPW8" s="123"/>
      <c r="CPX8" s="123"/>
      <c r="CPY8" s="123"/>
      <c r="CPZ8" s="123"/>
      <c r="CQA8" s="123"/>
      <c r="CQB8" s="123"/>
      <c r="CQC8" s="123"/>
      <c r="CQD8" s="123"/>
      <c r="CQE8" s="123"/>
      <c r="CQF8" s="123"/>
      <c r="CQG8" s="123"/>
      <c r="CQH8" s="123"/>
      <c r="CQI8" s="123"/>
      <c r="CQJ8" s="123"/>
      <c r="CQK8" s="123"/>
      <c r="CQL8" s="123"/>
      <c r="CQM8" s="123"/>
      <c r="CQN8" s="123"/>
      <c r="CQO8" s="123"/>
      <c r="CQP8" s="123"/>
      <c r="CQQ8" s="123"/>
      <c r="CQR8" s="123"/>
      <c r="CQS8" s="123"/>
      <c r="CQT8" s="123"/>
      <c r="CQU8" s="123"/>
      <c r="CQV8" s="123"/>
      <c r="CQW8" s="123"/>
      <c r="CQX8" s="123"/>
      <c r="CQY8" s="123"/>
      <c r="CQZ8" s="123"/>
      <c r="CRA8" s="123"/>
      <c r="CRB8" s="123"/>
      <c r="CRC8" s="123"/>
      <c r="CRD8" s="123"/>
      <c r="CRE8" s="123"/>
      <c r="CRF8" s="123"/>
      <c r="CRG8" s="123"/>
      <c r="CRH8" s="123"/>
      <c r="CRI8" s="123"/>
      <c r="CRJ8" s="123"/>
      <c r="CRK8" s="123"/>
      <c r="CRL8" s="123"/>
      <c r="CRM8" s="123"/>
      <c r="CRN8" s="123"/>
      <c r="CRO8" s="123"/>
      <c r="CRP8" s="123"/>
      <c r="CRQ8" s="123"/>
      <c r="CRR8" s="123"/>
      <c r="CRS8" s="123"/>
      <c r="CRT8" s="123"/>
      <c r="CRU8" s="123"/>
      <c r="CRV8" s="123"/>
      <c r="CRW8" s="123"/>
      <c r="CRX8" s="123"/>
      <c r="CRY8" s="123"/>
      <c r="CRZ8" s="123"/>
      <c r="CSA8" s="123"/>
      <c r="CSB8" s="123"/>
      <c r="CSC8" s="123"/>
      <c r="CSD8" s="123"/>
      <c r="CSE8" s="123"/>
      <c r="CSF8" s="123"/>
      <c r="CSG8" s="123"/>
      <c r="CSH8" s="123"/>
      <c r="CSI8" s="123"/>
      <c r="CSJ8" s="123"/>
      <c r="CSK8" s="123"/>
      <c r="CSL8" s="123"/>
      <c r="CSM8" s="123"/>
      <c r="CSN8" s="123"/>
      <c r="CSO8" s="123"/>
      <c r="CSP8" s="123"/>
      <c r="CSQ8" s="123"/>
      <c r="CSR8" s="123"/>
      <c r="CSS8" s="123"/>
      <c r="CST8" s="123"/>
      <c r="CSU8" s="123"/>
      <c r="CSV8" s="123"/>
      <c r="CSW8" s="123"/>
      <c r="CSX8" s="123"/>
      <c r="CSY8" s="123"/>
      <c r="CSZ8" s="123"/>
      <c r="CTA8" s="123"/>
      <c r="CTB8" s="123"/>
      <c r="CTC8" s="123"/>
      <c r="CTD8" s="123"/>
      <c r="CTE8" s="123"/>
      <c r="CTF8" s="123"/>
      <c r="CTG8" s="123"/>
      <c r="CTH8" s="123"/>
      <c r="CTI8" s="123"/>
      <c r="CTJ8" s="123"/>
      <c r="CTK8" s="123"/>
      <c r="CTL8" s="123"/>
      <c r="CTM8" s="123"/>
      <c r="CTN8" s="123"/>
      <c r="CTO8" s="123"/>
      <c r="CTP8" s="123"/>
      <c r="CTQ8" s="123"/>
      <c r="CTR8" s="123"/>
      <c r="CTS8" s="123"/>
      <c r="CTT8" s="123"/>
      <c r="CTU8" s="123"/>
      <c r="CTV8" s="123"/>
      <c r="CTW8" s="123"/>
      <c r="CTX8" s="123"/>
      <c r="CTY8" s="123"/>
      <c r="CTZ8" s="123"/>
      <c r="CUA8" s="123"/>
      <c r="CUB8" s="123"/>
      <c r="CUC8" s="123"/>
      <c r="CUD8" s="123"/>
      <c r="CUE8" s="123"/>
      <c r="CUF8" s="123"/>
      <c r="CUG8" s="123"/>
      <c r="CUH8" s="123"/>
      <c r="CUI8" s="123"/>
      <c r="CUJ8" s="123"/>
      <c r="CUK8" s="123"/>
      <c r="CUL8" s="123"/>
      <c r="CUM8" s="123"/>
      <c r="CUN8" s="123"/>
      <c r="CUO8" s="123"/>
      <c r="CUP8" s="123"/>
      <c r="CUQ8" s="123"/>
      <c r="CUR8" s="123"/>
      <c r="CUS8" s="123"/>
      <c r="CUT8" s="123"/>
      <c r="CUU8" s="123"/>
      <c r="CUV8" s="123"/>
      <c r="CUW8" s="123"/>
      <c r="CUX8" s="123"/>
      <c r="CUY8" s="123"/>
      <c r="CUZ8" s="123"/>
      <c r="CVA8" s="123"/>
      <c r="CVB8" s="123"/>
      <c r="CVC8" s="123"/>
      <c r="CVD8" s="123"/>
      <c r="CVE8" s="123"/>
      <c r="CVF8" s="123"/>
      <c r="CVG8" s="123"/>
      <c r="CVH8" s="123"/>
      <c r="CVI8" s="123"/>
      <c r="CVJ8" s="123"/>
      <c r="CVK8" s="123"/>
      <c r="CVL8" s="123"/>
      <c r="CVM8" s="123"/>
      <c r="CVN8" s="123"/>
      <c r="CVO8" s="123"/>
      <c r="CVP8" s="123"/>
      <c r="CVQ8" s="123"/>
      <c r="CVR8" s="123"/>
      <c r="CVS8" s="123"/>
      <c r="CVT8" s="123"/>
      <c r="CVU8" s="123"/>
      <c r="CVV8" s="123"/>
      <c r="CVW8" s="123"/>
      <c r="CVX8" s="123"/>
      <c r="CVY8" s="123"/>
      <c r="CVZ8" s="123"/>
      <c r="CWA8" s="123"/>
      <c r="CWB8" s="123"/>
      <c r="CWC8" s="123"/>
      <c r="CWD8" s="123"/>
      <c r="CWE8" s="123"/>
      <c r="CWF8" s="123"/>
      <c r="CWG8" s="123"/>
      <c r="CWH8" s="123"/>
      <c r="CWI8" s="123"/>
      <c r="CWJ8" s="123"/>
      <c r="CWK8" s="123"/>
      <c r="CWL8" s="123"/>
      <c r="CWM8" s="123"/>
      <c r="CWN8" s="123"/>
      <c r="CWO8" s="123"/>
      <c r="CWP8" s="123"/>
      <c r="CWQ8" s="123"/>
      <c r="CWR8" s="123"/>
      <c r="CWS8" s="123"/>
      <c r="CWT8" s="123"/>
      <c r="CWU8" s="123"/>
      <c r="CWV8" s="123"/>
      <c r="CWW8" s="123"/>
      <c r="CWX8" s="123"/>
      <c r="CWY8" s="123"/>
      <c r="CWZ8" s="123"/>
      <c r="CXA8" s="123"/>
      <c r="CXB8" s="123"/>
      <c r="CXC8" s="123"/>
      <c r="CXD8" s="123"/>
      <c r="CXE8" s="123"/>
      <c r="CXF8" s="123"/>
      <c r="CXG8" s="123"/>
      <c r="CXH8" s="123"/>
      <c r="CXI8" s="123"/>
      <c r="CXJ8" s="123"/>
      <c r="CXK8" s="123"/>
      <c r="CXL8" s="123"/>
      <c r="CXM8" s="123"/>
      <c r="CXN8" s="123"/>
      <c r="CXO8" s="123"/>
      <c r="CXP8" s="123"/>
      <c r="CXQ8" s="123"/>
      <c r="CXR8" s="123"/>
      <c r="CXS8" s="123"/>
      <c r="CXT8" s="123"/>
      <c r="CXU8" s="123"/>
      <c r="CXV8" s="123"/>
      <c r="CXW8" s="123"/>
      <c r="CXX8" s="123"/>
      <c r="CXY8" s="123"/>
      <c r="CXZ8" s="123"/>
      <c r="CYA8" s="123"/>
      <c r="CYB8" s="123"/>
      <c r="CYC8" s="123"/>
      <c r="CYD8" s="123"/>
      <c r="CYE8" s="123"/>
      <c r="CYF8" s="123"/>
      <c r="CYG8" s="123"/>
      <c r="CYH8" s="123"/>
      <c r="CYI8" s="123"/>
      <c r="CYJ8" s="123"/>
      <c r="CYK8" s="123"/>
      <c r="CYL8" s="123"/>
      <c r="CYM8" s="123"/>
      <c r="CYN8" s="123"/>
      <c r="CYO8" s="123"/>
      <c r="CYP8" s="123"/>
      <c r="CYQ8" s="123"/>
      <c r="CYR8" s="123"/>
      <c r="CYS8" s="123"/>
      <c r="CYT8" s="123"/>
      <c r="CYU8" s="123"/>
      <c r="CYV8" s="123"/>
      <c r="CYW8" s="123"/>
      <c r="CYX8" s="123"/>
      <c r="CYY8" s="123"/>
      <c r="CYZ8" s="123"/>
      <c r="CZA8" s="123"/>
      <c r="CZB8" s="123"/>
      <c r="CZC8" s="123"/>
      <c r="CZD8" s="123"/>
      <c r="CZE8" s="123"/>
      <c r="CZF8" s="123"/>
      <c r="CZG8" s="123"/>
      <c r="CZH8" s="123"/>
      <c r="CZI8" s="123"/>
      <c r="CZJ8" s="123"/>
      <c r="CZK8" s="123"/>
      <c r="CZL8" s="123"/>
      <c r="CZM8" s="123"/>
      <c r="CZN8" s="123"/>
      <c r="CZO8" s="123"/>
      <c r="CZP8" s="123"/>
      <c r="CZQ8" s="123"/>
      <c r="CZR8" s="123"/>
      <c r="CZS8" s="123"/>
      <c r="CZT8" s="123"/>
      <c r="CZU8" s="123"/>
      <c r="CZV8" s="123"/>
      <c r="CZW8" s="123"/>
      <c r="CZX8" s="123"/>
      <c r="CZY8" s="123"/>
      <c r="CZZ8" s="123"/>
      <c r="DAA8" s="123"/>
      <c r="DAB8" s="123"/>
      <c r="DAC8" s="123"/>
      <c r="DAD8" s="123"/>
      <c r="DAE8" s="123"/>
      <c r="DAF8" s="123"/>
      <c r="DAG8" s="123"/>
      <c r="DAH8" s="123"/>
      <c r="DAI8" s="123"/>
      <c r="DAJ8" s="123"/>
      <c r="DAK8" s="123"/>
      <c r="DAL8" s="123"/>
      <c r="DAM8" s="123"/>
      <c r="DAN8" s="123"/>
      <c r="DAO8" s="123"/>
      <c r="DAP8" s="123"/>
      <c r="DAQ8" s="123"/>
      <c r="DAR8" s="123"/>
      <c r="DAS8" s="123"/>
      <c r="DAT8" s="123"/>
      <c r="DAU8" s="123"/>
      <c r="DAV8" s="123"/>
      <c r="DAW8" s="123"/>
      <c r="DAX8" s="123"/>
      <c r="DAY8" s="123"/>
      <c r="DAZ8" s="123"/>
      <c r="DBA8" s="123"/>
      <c r="DBB8" s="123"/>
      <c r="DBC8" s="123"/>
      <c r="DBD8" s="123"/>
      <c r="DBE8" s="123"/>
      <c r="DBF8" s="123"/>
      <c r="DBG8" s="123"/>
      <c r="DBH8" s="123"/>
      <c r="DBI8" s="123"/>
      <c r="DBJ8" s="123"/>
      <c r="DBK8" s="123"/>
      <c r="DBL8" s="123"/>
      <c r="DBM8" s="123"/>
      <c r="DBN8" s="123"/>
      <c r="DBO8" s="123"/>
      <c r="DBP8" s="123"/>
      <c r="DBQ8" s="123"/>
      <c r="DBR8" s="123"/>
      <c r="DBS8" s="123"/>
      <c r="DBT8" s="123"/>
      <c r="DBU8" s="123"/>
      <c r="DBV8" s="123"/>
      <c r="DBW8" s="123"/>
      <c r="DBX8" s="123"/>
      <c r="DBY8" s="123"/>
      <c r="DBZ8" s="123"/>
      <c r="DCA8" s="123"/>
      <c r="DCB8" s="123"/>
      <c r="DCC8" s="123"/>
      <c r="DCD8" s="123"/>
      <c r="DCE8" s="123"/>
      <c r="DCF8" s="123"/>
      <c r="DCG8" s="123"/>
      <c r="DCH8" s="123"/>
      <c r="DCI8" s="123"/>
      <c r="DCJ8" s="123"/>
      <c r="DCK8" s="123"/>
      <c r="DCL8" s="123"/>
      <c r="DCM8" s="123"/>
      <c r="DCN8" s="123"/>
      <c r="DCO8" s="123"/>
      <c r="DCP8" s="123"/>
      <c r="DCQ8" s="123"/>
      <c r="DCR8" s="123"/>
      <c r="DCS8" s="123"/>
      <c r="DCT8" s="123"/>
      <c r="DCU8" s="123"/>
      <c r="DCV8" s="123"/>
      <c r="DCW8" s="123"/>
      <c r="DCX8" s="123"/>
      <c r="DCY8" s="123"/>
      <c r="DCZ8" s="123"/>
      <c r="DDA8" s="123"/>
      <c r="DDB8" s="123"/>
      <c r="DDC8" s="123"/>
      <c r="DDD8" s="123"/>
      <c r="DDE8" s="123"/>
      <c r="DDF8" s="123"/>
      <c r="DDG8" s="123"/>
      <c r="DDH8" s="123"/>
      <c r="DDI8" s="123"/>
      <c r="DDJ8" s="123"/>
      <c r="DDK8" s="123"/>
      <c r="DDL8" s="123"/>
      <c r="DDM8" s="123"/>
      <c r="DDN8" s="123"/>
      <c r="DDO8" s="123"/>
      <c r="DDP8" s="123"/>
      <c r="DDQ8" s="123"/>
      <c r="DDR8" s="123"/>
      <c r="DDS8" s="123"/>
      <c r="DDT8" s="123"/>
      <c r="DDU8" s="123"/>
      <c r="DDV8" s="123"/>
      <c r="DDW8" s="123"/>
      <c r="DDX8" s="123"/>
      <c r="DDY8" s="123"/>
      <c r="DDZ8" s="123"/>
      <c r="DEA8" s="123"/>
      <c r="DEB8" s="123"/>
      <c r="DEC8" s="123"/>
      <c r="DED8" s="123"/>
      <c r="DEE8" s="123"/>
      <c r="DEF8" s="123"/>
      <c r="DEG8" s="123"/>
      <c r="DEH8" s="123"/>
      <c r="DEI8" s="123"/>
      <c r="DEJ8" s="123"/>
      <c r="DEK8" s="123"/>
      <c r="DEL8" s="123"/>
      <c r="DEM8" s="123"/>
      <c r="DEN8" s="123"/>
      <c r="DEO8" s="123"/>
      <c r="DEP8" s="123"/>
      <c r="DEQ8" s="123"/>
      <c r="DER8" s="123"/>
      <c r="DES8" s="123"/>
      <c r="DET8" s="123"/>
      <c r="DEU8" s="123"/>
      <c r="DEV8" s="123"/>
      <c r="DEW8" s="123"/>
      <c r="DEX8" s="123"/>
      <c r="DEY8" s="123"/>
      <c r="DEZ8" s="123"/>
      <c r="DFA8" s="123"/>
      <c r="DFB8" s="123"/>
      <c r="DFC8" s="123"/>
      <c r="DFD8" s="123"/>
      <c r="DFE8" s="123"/>
      <c r="DFF8" s="123"/>
      <c r="DFG8" s="123"/>
      <c r="DFH8" s="123"/>
      <c r="DFI8" s="123"/>
      <c r="DFJ8" s="123"/>
      <c r="DFK8" s="123"/>
      <c r="DFL8" s="123"/>
      <c r="DFM8" s="123"/>
      <c r="DFN8" s="123"/>
      <c r="DFO8" s="123"/>
      <c r="DFP8" s="123"/>
      <c r="DFQ8" s="123"/>
      <c r="DFR8" s="123"/>
      <c r="DFS8" s="123"/>
      <c r="DFT8" s="123"/>
      <c r="DFU8" s="123"/>
      <c r="DFV8" s="123"/>
      <c r="DFW8" s="123"/>
      <c r="DFX8" s="123"/>
      <c r="DFY8" s="123"/>
      <c r="DFZ8" s="123"/>
      <c r="DGA8" s="123"/>
      <c r="DGB8" s="123"/>
      <c r="DGC8" s="123"/>
      <c r="DGD8" s="123"/>
      <c r="DGE8" s="123"/>
      <c r="DGF8" s="123"/>
      <c r="DGG8" s="123"/>
      <c r="DGH8" s="123"/>
      <c r="DGI8" s="123"/>
      <c r="DGJ8" s="123"/>
      <c r="DGK8" s="123"/>
      <c r="DGL8" s="123"/>
      <c r="DGM8" s="123"/>
      <c r="DGN8" s="123"/>
      <c r="DGO8" s="123"/>
      <c r="DGP8" s="123"/>
      <c r="DGQ8" s="123"/>
      <c r="DGR8" s="123"/>
      <c r="DGS8" s="123"/>
      <c r="DGT8" s="123"/>
      <c r="DGU8" s="123"/>
      <c r="DGV8" s="123"/>
      <c r="DGW8" s="123"/>
      <c r="DGX8" s="123"/>
      <c r="DGY8" s="123"/>
      <c r="DGZ8" s="123"/>
      <c r="DHA8" s="123"/>
      <c r="DHB8" s="123"/>
      <c r="DHC8" s="123"/>
      <c r="DHD8" s="123"/>
      <c r="DHE8" s="123"/>
      <c r="DHF8" s="123"/>
      <c r="DHG8" s="123"/>
      <c r="DHH8" s="123"/>
      <c r="DHI8" s="123"/>
      <c r="DHJ8" s="123"/>
      <c r="DHK8" s="123"/>
      <c r="DHL8" s="123"/>
      <c r="DHM8" s="123"/>
      <c r="DHN8" s="123"/>
      <c r="DHO8" s="123"/>
      <c r="DHP8" s="123"/>
      <c r="DHQ8" s="123"/>
      <c r="DHR8" s="123"/>
      <c r="DHS8" s="123"/>
      <c r="DHT8" s="123"/>
      <c r="DHU8" s="123"/>
      <c r="DHV8" s="123"/>
      <c r="DHW8" s="123"/>
      <c r="DHX8" s="123"/>
      <c r="DHY8" s="123"/>
      <c r="DHZ8" s="123"/>
      <c r="DIA8" s="123"/>
      <c r="DIB8" s="123"/>
      <c r="DIC8" s="123"/>
      <c r="DID8" s="123"/>
      <c r="DIE8" s="123"/>
      <c r="DIF8" s="123"/>
      <c r="DIG8" s="123"/>
      <c r="DIH8" s="123"/>
      <c r="DII8" s="123"/>
      <c r="DIJ8" s="123"/>
      <c r="DIK8" s="123"/>
      <c r="DIL8" s="123"/>
      <c r="DIM8" s="123"/>
      <c r="DIN8" s="123"/>
      <c r="DIO8" s="123"/>
      <c r="DIP8" s="123"/>
      <c r="DIQ8" s="123"/>
      <c r="DIR8" s="123"/>
      <c r="DIS8" s="123"/>
      <c r="DIT8" s="123"/>
      <c r="DIU8" s="123"/>
      <c r="DIV8" s="123"/>
      <c r="DIW8" s="123"/>
      <c r="DIX8" s="123"/>
      <c r="DIY8" s="123"/>
      <c r="DIZ8" s="123"/>
      <c r="DJA8" s="123"/>
      <c r="DJB8" s="123"/>
      <c r="DJC8" s="123"/>
      <c r="DJD8" s="123"/>
      <c r="DJE8" s="123"/>
      <c r="DJF8" s="123"/>
      <c r="DJG8" s="123"/>
      <c r="DJH8" s="123"/>
      <c r="DJI8" s="123"/>
      <c r="DJJ8" s="123"/>
      <c r="DJK8" s="123"/>
      <c r="DJL8" s="123"/>
      <c r="DJM8" s="123"/>
      <c r="DJN8" s="123"/>
      <c r="DJO8" s="123"/>
      <c r="DJP8" s="123"/>
      <c r="DJQ8" s="123"/>
      <c r="DJR8" s="123"/>
      <c r="DJS8" s="123"/>
      <c r="DJT8" s="123"/>
      <c r="DJU8" s="123"/>
      <c r="DJV8" s="123"/>
      <c r="DJW8" s="123"/>
      <c r="DJX8" s="123"/>
      <c r="DJY8" s="123"/>
      <c r="DJZ8" s="123"/>
      <c r="DKA8" s="123"/>
      <c r="DKB8" s="123"/>
      <c r="DKC8" s="123"/>
      <c r="DKD8" s="123"/>
      <c r="DKE8" s="123"/>
      <c r="DKF8" s="123"/>
      <c r="DKG8" s="123"/>
      <c r="DKH8" s="123"/>
      <c r="DKI8" s="123"/>
      <c r="DKJ8" s="123"/>
      <c r="DKK8" s="123"/>
      <c r="DKL8" s="123"/>
      <c r="DKM8" s="123"/>
      <c r="DKN8" s="123"/>
      <c r="DKO8" s="123"/>
      <c r="DKP8" s="123"/>
      <c r="DKQ8" s="123"/>
      <c r="DKR8" s="123"/>
      <c r="DKS8" s="123"/>
      <c r="DKT8" s="123"/>
      <c r="DKU8" s="123"/>
      <c r="DKV8" s="123"/>
      <c r="DKW8" s="123"/>
      <c r="DKX8" s="123"/>
      <c r="DKY8" s="123"/>
      <c r="DKZ8" s="123"/>
      <c r="DLA8" s="123"/>
      <c r="DLB8" s="123"/>
      <c r="DLC8" s="123"/>
      <c r="DLD8" s="123"/>
      <c r="DLE8" s="123"/>
      <c r="DLF8" s="123"/>
      <c r="DLG8" s="123"/>
      <c r="DLH8" s="123"/>
      <c r="DLI8" s="123"/>
      <c r="DLJ8" s="123"/>
      <c r="DLK8" s="123"/>
      <c r="DLL8" s="123"/>
      <c r="DLM8" s="123"/>
      <c r="DLN8" s="123"/>
      <c r="DLO8" s="123"/>
      <c r="DLP8" s="123"/>
      <c r="DLQ8" s="123"/>
      <c r="DLR8" s="123"/>
      <c r="DLS8" s="123"/>
      <c r="DLT8" s="123"/>
      <c r="DLU8" s="123"/>
      <c r="DLV8" s="123"/>
      <c r="DLW8" s="123"/>
      <c r="DLX8" s="123"/>
      <c r="DLY8" s="123"/>
      <c r="DLZ8" s="123"/>
      <c r="DMA8" s="123"/>
      <c r="DMB8" s="123"/>
      <c r="DMC8" s="123"/>
      <c r="DMD8" s="123"/>
      <c r="DME8" s="123"/>
      <c r="DMF8" s="123"/>
      <c r="DMG8" s="123"/>
      <c r="DMH8" s="123"/>
      <c r="DMI8" s="123"/>
      <c r="DMJ8" s="123"/>
      <c r="DMK8" s="123"/>
      <c r="DML8" s="123"/>
      <c r="DMM8" s="123"/>
      <c r="DMN8" s="123"/>
      <c r="DMO8" s="123"/>
      <c r="DMP8" s="123"/>
      <c r="DMQ8" s="123"/>
      <c r="DMR8" s="123"/>
      <c r="DMS8" s="123"/>
      <c r="DMT8" s="123"/>
      <c r="DMU8" s="123"/>
      <c r="DMV8" s="123"/>
      <c r="DMW8" s="123"/>
      <c r="DMX8" s="123"/>
      <c r="DMY8" s="123"/>
      <c r="DMZ8" s="123"/>
      <c r="DNA8" s="123"/>
      <c r="DNB8" s="123"/>
      <c r="DNC8" s="123"/>
      <c r="DND8" s="123"/>
      <c r="DNE8" s="123"/>
      <c r="DNF8" s="123"/>
      <c r="DNG8" s="123"/>
      <c r="DNH8" s="123"/>
      <c r="DNI8" s="123"/>
      <c r="DNJ8" s="123"/>
      <c r="DNK8" s="123"/>
      <c r="DNL8" s="123"/>
      <c r="DNM8" s="123"/>
      <c r="DNN8" s="123"/>
      <c r="DNO8" s="123"/>
      <c r="DNP8" s="123"/>
      <c r="DNQ8" s="123"/>
      <c r="DNR8" s="123"/>
      <c r="DNS8" s="123"/>
      <c r="DNT8" s="123"/>
      <c r="DNU8" s="123"/>
      <c r="DNV8" s="123"/>
      <c r="DNW8" s="123"/>
      <c r="DNX8" s="123"/>
      <c r="DNY8" s="123"/>
      <c r="DNZ8" s="123"/>
      <c r="DOA8" s="123"/>
      <c r="DOB8" s="123"/>
      <c r="DOC8" s="123"/>
      <c r="DOD8" s="123"/>
      <c r="DOE8" s="123"/>
      <c r="DOF8" s="123"/>
      <c r="DOG8" s="123"/>
      <c r="DOH8" s="123"/>
      <c r="DOI8" s="123"/>
      <c r="DOJ8" s="123"/>
      <c r="DOK8" s="123"/>
      <c r="DOL8" s="123"/>
      <c r="DOM8" s="123"/>
      <c r="DON8" s="123"/>
      <c r="DOO8" s="123"/>
      <c r="DOP8" s="123"/>
      <c r="DOQ8" s="123"/>
      <c r="DOR8" s="123"/>
      <c r="DOS8" s="123"/>
      <c r="DOT8" s="123"/>
      <c r="DOU8" s="123"/>
      <c r="DOV8" s="123"/>
      <c r="DOW8" s="123"/>
      <c r="DOX8" s="123"/>
      <c r="DOY8" s="123"/>
      <c r="DOZ8" s="123"/>
      <c r="DPA8" s="123"/>
      <c r="DPB8" s="123"/>
      <c r="DPC8" s="123"/>
      <c r="DPD8" s="123"/>
      <c r="DPE8" s="123"/>
      <c r="DPF8" s="123"/>
      <c r="DPG8" s="123"/>
      <c r="DPH8" s="123"/>
      <c r="DPI8" s="123"/>
      <c r="DPJ8" s="123"/>
      <c r="DPK8" s="123"/>
      <c r="DPL8" s="123"/>
      <c r="DPM8" s="123"/>
      <c r="DPN8" s="123"/>
      <c r="DPO8" s="123"/>
      <c r="DPP8" s="123"/>
      <c r="DPQ8" s="123"/>
      <c r="DPR8" s="123"/>
      <c r="DPS8" s="123"/>
      <c r="DPT8" s="123"/>
      <c r="DPU8" s="123"/>
      <c r="DPV8" s="123"/>
      <c r="DPW8" s="123"/>
      <c r="DPX8" s="123"/>
      <c r="DPY8" s="123"/>
      <c r="DPZ8" s="123"/>
      <c r="DQA8" s="123"/>
      <c r="DQB8" s="123"/>
      <c r="DQC8" s="123"/>
      <c r="DQD8" s="123"/>
      <c r="DQE8" s="123"/>
      <c r="DQF8" s="123"/>
      <c r="DQG8" s="123"/>
      <c r="DQH8" s="123"/>
      <c r="DQI8" s="123"/>
      <c r="DQJ8" s="123"/>
      <c r="DQK8" s="123"/>
      <c r="DQL8" s="123"/>
      <c r="DQM8" s="123"/>
      <c r="DQN8" s="123"/>
      <c r="DQO8" s="123"/>
      <c r="DQP8" s="123"/>
      <c r="DQQ8" s="123"/>
      <c r="DQR8" s="123"/>
      <c r="DQS8" s="123"/>
      <c r="DQT8" s="123"/>
      <c r="DQU8" s="123"/>
      <c r="DQV8" s="123"/>
      <c r="DQW8" s="123"/>
      <c r="DQX8" s="123"/>
      <c r="DQY8" s="123"/>
      <c r="DQZ8" s="123"/>
      <c r="DRA8" s="123"/>
      <c r="DRB8" s="123"/>
      <c r="DRC8" s="123"/>
      <c r="DRD8" s="123"/>
      <c r="DRE8" s="123"/>
      <c r="DRF8" s="123"/>
      <c r="DRG8" s="123"/>
      <c r="DRH8" s="123"/>
      <c r="DRI8" s="123"/>
      <c r="DRJ8" s="123"/>
      <c r="DRK8" s="123"/>
      <c r="DRL8" s="123"/>
      <c r="DRM8" s="123"/>
      <c r="DRN8" s="123"/>
      <c r="DRO8" s="123"/>
      <c r="DRP8" s="123"/>
      <c r="DRQ8" s="123"/>
      <c r="DRR8" s="123"/>
      <c r="DRS8" s="123"/>
      <c r="DRT8" s="123"/>
      <c r="DRU8" s="123"/>
      <c r="DRV8" s="123"/>
      <c r="DRW8" s="123"/>
      <c r="DRX8" s="123"/>
      <c r="DRY8" s="123"/>
      <c r="DRZ8" s="123"/>
      <c r="DSA8" s="123"/>
      <c r="DSB8" s="123"/>
      <c r="DSC8" s="123"/>
      <c r="DSD8" s="123"/>
      <c r="DSE8" s="123"/>
      <c r="DSF8" s="123"/>
      <c r="DSG8" s="123"/>
      <c r="DSH8" s="123"/>
      <c r="DSI8" s="123"/>
      <c r="DSJ8" s="123"/>
      <c r="DSK8" s="123"/>
      <c r="DSL8" s="123"/>
      <c r="DSM8" s="123"/>
      <c r="DSN8" s="123"/>
      <c r="DSO8" s="123"/>
      <c r="DSP8" s="123"/>
      <c r="DSQ8" s="123"/>
      <c r="DSR8" s="123"/>
      <c r="DSS8" s="123"/>
      <c r="DST8" s="123"/>
      <c r="DSU8" s="123"/>
      <c r="DSV8" s="123"/>
      <c r="DSW8" s="123"/>
      <c r="DSX8" s="123"/>
      <c r="DSY8" s="123"/>
      <c r="DSZ8" s="123"/>
      <c r="DTA8" s="123"/>
      <c r="DTB8" s="123"/>
      <c r="DTC8" s="123"/>
      <c r="DTD8" s="123"/>
      <c r="DTE8" s="123"/>
      <c r="DTF8" s="123"/>
      <c r="DTG8" s="123"/>
      <c r="DTH8" s="123"/>
      <c r="DTI8" s="123"/>
      <c r="DTJ8" s="123"/>
      <c r="DTK8" s="123"/>
      <c r="DTL8" s="123"/>
      <c r="DTM8" s="123"/>
      <c r="DTN8" s="123"/>
      <c r="DTO8" s="123"/>
      <c r="DTP8" s="123"/>
      <c r="DTQ8" s="123"/>
      <c r="DTR8" s="123"/>
      <c r="DTS8" s="123"/>
      <c r="DTT8" s="123"/>
      <c r="DTU8" s="123"/>
      <c r="DTV8" s="123"/>
      <c r="DTW8" s="123"/>
      <c r="DTX8" s="123"/>
      <c r="DTY8" s="123"/>
      <c r="DTZ8" s="123"/>
      <c r="DUA8" s="123"/>
      <c r="DUB8" s="123"/>
      <c r="DUC8" s="123"/>
      <c r="DUD8" s="123"/>
      <c r="DUE8" s="123"/>
      <c r="DUF8" s="123"/>
      <c r="DUG8" s="123"/>
      <c r="DUH8" s="123"/>
      <c r="DUI8" s="123"/>
      <c r="DUJ8" s="123"/>
      <c r="DUK8" s="123"/>
      <c r="DUL8" s="123"/>
      <c r="DUM8" s="123"/>
      <c r="DUN8" s="123"/>
      <c r="DUO8" s="123"/>
      <c r="DUP8" s="123"/>
      <c r="DUQ8" s="123"/>
      <c r="DUR8" s="123"/>
      <c r="DUS8" s="123"/>
      <c r="DUT8" s="123"/>
      <c r="DUU8" s="123"/>
      <c r="DUV8" s="123"/>
      <c r="DUW8" s="123"/>
      <c r="DUX8" s="123"/>
      <c r="DUY8" s="123"/>
      <c r="DUZ8" s="123"/>
      <c r="DVA8" s="123"/>
      <c r="DVB8" s="123"/>
      <c r="DVC8" s="123"/>
      <c r="DVD8" s="123"/>
      <c r="DVE8" s="123"/>
      <c r="DVF8" s="123"/>
      <c r="DVG8" s="123"/>
      <c r="DVH8" s="123"/>
      <c r="DVI8" s="123"/>
      <c r="DVJ8" s="123"/>
      <c r="DVK8" s="123"/>
      <c r="DVL8" s="123"/>
      <c r="DVM8" s="123"/>
      <c r="DVN8" s="123"/>
      <c r="DVO8" s="123"/>
      <c r="DVP8" s="123"/>
      <c r="DVQ8" s="123"/>
      <c r="DVR8" s="123"/>
      <c r="DVS8" s="123"/>
      <c r="DVT8" s="123"/>
      <c r="DVU8" s="123"/>
      <c r="DVV8" s="123"/>
      <c r="DVW8" s="123"/>
      <c r="DVX8" s="123"/>
      <c r="DVY8" s="123"/>
      <c r="DVZ8" s="123"/>
      <c r="DWA8" s="123"/>
      <c r="DWB8" s="123"/>
      <c r="DWC8" s="123"/>
      <c r="DWD8" s="123"/>
      <c r="DWE8" s="123"/>
      <c r="DWF8" s="123"/>
      <c r="DWG8" s="123"/>
      <c r="DWH8" s="123"/>
      <c r="DWI8" s="123"/>
      <c r="DWJ8" s="123"/>
      <c r="DWK8" s="123"/>
      <c r="DWL8" s="123"/>
      <c r="DWM8" s="123"/>
      <c r="DWN8" s="123"/>
      <c r="DWO8" s="123"/>
      <c r="DWP8" s="123"/>
      <c r="DWQ8" s="123"/>
      <c r="DWR8" s="123"/>
      <c r="DWS8" s="123"/>
      <c r="DWT8" s="123"/>
      <c r="DWU8" s="123"/>
      <c r="DWV8" s="123"/>
      <c r="DWW8" s="123"/>
      <c r="DWX8" s="123"/>
      <c r="DWY8" s="123"/>
      <c r="DWZ8" s="123"/>
      <c r="DXA8" s="123"/>
      <c r="DXB8" s="123"/>
      <c r="DXC8" s="123"/>
      <c r="DXD8" s="123"/>
      <c r="DXE8" s="123"/>
      <c r="DXF8" s="123"/>
      <c r="DXG8" s="123"/>
      <c r="DXH8" s="123"/>
      <c r="DXI8" s="123"/>
      <c r="DXJ8" s="123"/>
      <c r="DXK8" s="123"/>
      <c r="DXL8" s="123"/>
      <c r="DXM8" s="123"/>
      <c r="DXN8" s="123"/>
      <c r="DXO8" s="123"/>
      <c r="DXP8" s="123"/>
      <c r="DXQ8" s="123"/>
      <c r="DXR8" s="123"/>
      <c r="DXS8" s="123"/>
      <c r="DXT8" s="123"/>
      <c r="DXU8" s="123"/>
      <c r="DXV8" s="123"/>
      <c r="DXW8" s="123"/>
      <c r="DXX8" s="123"/>
      <c r="DXY8" s="123"/>
      <c r="DXZ8" s="123"/>
      <c r="DYA8" s="123"/>
      <c r="DYB8" s="123"/>
      <c r="DYC8" s="123"/>
      <c r="DYD8" s="123"/>
      <c r="DYE8" s="123"/>
      <c r="DYF8" s="123"/>
      <c r="DYG8" s="123"/>
      <c r="DYH8" s="123"/>
      <c r="DYI8" s="123"/>
      <c r="DYJ8" s="123"/>
      <c r="DYK8" s="123"/>
      <c r="DYL8" s="123"/>
      <c r="DYM8" s="123"/>
      <c r="DYN8" s="123"/>
      <c r="DYO8" s="123"/>
      <c r="DYP8" s="123"/>
      <c r="DYQ8" s="123"/>
      <c r="DYR8" s="123"/>
      <c r="DYS8" s="123"/>
      <c r="DYT8" s="123"/>
      <c r="DYU8" s="123"/>
      <c r="DYV8" s="123"/>
      <c r="DYW8" s="123"/>
      <c r="DYX8" s="123"/>
      <c r="DYY8" s="123"/>
      <c r="DYZ8" s="123"/>
      <c r="DZA8" s="123"/>
      <c r="DZB8" s="123"/>
      <c r="DZC8" s="123"/>
      <c r="DZD8" s="123"/>
      <c r="DZE8" s="123"/>
      <c r="DZF8" s="123"/>
      <c r="DZG8" s="123"/>
      <c r="DZH8" s="123"/>
      <c r="DZI8" s="123"/>
      <c r="DZJ8" s="123"/>
      <c r="DZK8" s="123"/>
      <c r="DZL8" s="123"/>
      <c r="DZM8" s="123"/>
      <c r="DZN8" s="123"/>
      <c r="DZO8" s="123"/>
      <c r="DZP8" s="123"/>
      <c r="DZQ8" s="123"/>
      <c r="DZR8" s="123"/>
      <c r="DZS8" s="123"/>
      <c r="DZT8" s="123"/>
      <c r="DZU8" s="123"/>
      <c r="DZV8" s="123"/>
      <c r="DZW8" s="123"/>
      <c r="DZX8" s="123"/>
      <c r="DZY8" s="123"/>
      <c r="DZZ8" s="123"/>
      <c r="EAA8" s="123"/>
      <c r="EAB8" s="123"/>
      <c r="EAC8" s="123"/>
      <c r="EAD8" s="123"/>
      <c r="EAE8" s="123"/>
      <c r="EAF8" s="123"/>
      <c r="EAG8" s="123"/>
      <c r="EAH8" s="123"/>
      <c r="EAI8" s="123"/>
      <c r="EAJ8" s="123"/>
      <c r="EAK8" s="123"/>
      <c r="EAL8" s="123"/>
      <c r="EAM8" s="123"/>
      <c r="EAN8" s="123"/>
      <c r="EAO8" s="123"/>
      <c r="EAP8" s="123"/>
      <c r="EAQ8" s="123"/>
      <c r="EAR8" s="123"/>
      <c r="EAS8" s="123"/>
      <c r="EAT8" s="123"/>
      <c r="EAU8" s="123"/>
      <c r="EAV8" s="123"/>
      <c r="EAW8" s="123"/>
      <c r="EAX8" s="123"/>
      <c r="EAY8" s="123"/>
      <c r="EAZ8" s="123"/>
      <c r="EBA8" s="123"/>
      <c r="EBB8" s="123"/>
      <c r="EBC8" s="123"/>
      <c r="EBD8" s="123"/>
      <c r="EBE8" s="123"/>
      <c r="EBF8" s="123"/>
      <c r="EBG8" s="123"/>
      <c r="EBH8" s="123"/>
      <c r="EBI8" s="123"/>
      <c r="EBJ8" s="123"/>
      <c r="EBK8" s="123"/>
      <c r="EBL8" s="123"/>
      <c r="EBM8" s="123"/>
      <c r="EBN8" s="123"/>
      <c r="EBO8" s="123"/>
      <c r="EBP8" s="123"/>
      <c r="EBQ8" s="123"/>
      <c r="EBR8" s="123"/>
      <c r="EBS8" s="123"/>
      <c r="EBT8" s="123"/>
      <c r="EBU8" s="123"/>
      <c r="EBV8" s="123"/>
      <c r="EBW8" s="123"/>
      <c r="EBX8" s="123"/>
      <c r="EBY8" s="123"/>
      <c r="EBZ8" s="123"/>
      <c r="ECA8" s="123"/>
      <c r="ECB8" s="123"/>
      <c r="ECC8" s="123"/>
      <c r="ECD8" s="123"/>
      <c r="ECE8" s="123"/>
      <c r="ECF8" s="123"/>
      <c r="ECG8" s="123"/>
      <c r="ECH8" s="123"/>
      <c r="ECI8" s="123"/>
      <c r="ECJ8" s="123"/>
      <c r="ECK8" s="123"/>
      <c r="ECL8" s="123"/>
      <c r="ECM8" s="123"/>
      <c r="ECN8" s="123"/>
      <c r="ECO8" s="123"/>
      <c r="ECP8" s="123"/>
      <c r="ECQ8" s="123"/>
      <c r="ECR8" s="123"/>
      <c r="ECS8" s="123"/>
      <c r="ECT8" s="123"/>
      <c r="ECU8" s="123"/>
      <c r="ECV8" s="123"/>
      <c r="ECW8" s="123"/>
      <c r="ECX8" s="123"/>
      <c r="ECY8" s="123"/>
      <c r="ECZ8" s="123"/>
      <c r="EDA8" s="123"/>
      <c r="EDB8" s="123"/>
      <c r="EDC8" s="123"/>
      <c r="EDD8" s="123"/>
      <c r="EDE8" s="123"/>
      <c r="EDF8" s="123"/>
      <c r="EDG8" s="123"/>
      <c r="EDH8" s="123"/>
      <c r="EDI8" s="123"/>
      <c r="EDJ8" s="123"/>
      <c r="EDK8" s="123"/>
      <c r="EDL8" s="123"/>
      <c r="EDM8" s="123"/>
      <c r="EDN8" s="123"/>
      <c r="EDO8" s="123"/>
      <c r="EDP8" s="123"/>
      <c r="EDQ8" s="123"/>
      <c r="EDR8" s="123"/>
      <c r="EDS8" s="123"/>
      <c r="EDT8" s="123"/>
      <c r="EDU8" s="123"/>
      <c r="EDV8" s="123"/>
      <c r="EDW8" s="123"/>
      <c r="EDX8" s="123"/>
      <c r="EDY8" s="123"/>
      <c r="EDZ8" s="123"/>
      <c r="EEA8" s="123"/>
      <c r="EEB8" s="123"/>
      <c r="EEC8" s="123"/>
      <c r="EED8" s="123"/>
      <c r="EEE8" s="123"/>
      <c r="EEF8" s="123"/>
      <c r="EEG8" s="123"/>
      <c r="EEH8" s="123"/>
      <c r="EEI8" s="123"/>
      <c r="EEJ8" s="123"/>
      <c r="EEK8" s="123"/>
      <c r="EEL8" s="123"/>
      <c r="EEM8" s="123"/>
      <c r="EEN8" s="123"/>
      <c r="EEO8" s="123"/>
      <c r="EEP8" s="123"/>
      <c r="EEQ8" s="123"/>
      <c r="EER8" s="123"/>
      <c r="EES8" s="123"/>
      <c r="EET8" s="123"/>
      <c r="EEU8" s="123"/>
      <c r="EEV8" s="123"/>
      <c r="EEW8" s="123"/>
      <c r="EEX8" s="123"/>
      <c r="EEY8" s="123"/>
      <c r="EEZ8" s="123"/>
      <c r="EFA8" s="123"/>
      <c r="EFB8" s="123"/>
      <c r="EFC8" s="123"/>
      <c r="EFD8" s="123"/>
      <c r="EFE8" s="123"/>
      <c r="EFF8" s="123"/>
      <c r="EFG8" s="123"/>
      <c r="EFH8" s="123"/>
      <c r="EFI8" s="123"/>
      <c r="EFJ8" s="123"/>
      <c r="EFK8" s="123"/>
      <c r="EFL8" s="123"/>
      <c r="EFM8" s="123"/>
      <c r="EFN8" s="123"/>
      <c r="EFO8" s="123"/>
      <c r="EFP8" s="123"/>
      <c r="EFQ8" s="123"/>
      <c r="EFR8" s="123"/>
      <c r="EFS8" s="123"/>
      <c r="EFT8" s="123"/>
      <c r="EFU8" s="123"/>
      <c r="EFV8" s="123"/>
      <c r="EFW8" s="123"/>
      <c r="EFX8" s="123"/>
      <c r="EFY8" s="123"/>
      <c r="EFZ8" s="123"/>
      <c r="EGA8" s="123"/>
      <c r="EGB8" s="123"/>
      <c r="EGC8" s="123"/>
      <c r="EGD8" s="123"/>
      <c r="EGE8" s="123"/>
      <c r="EGF8" s="123"/>
      <c r="EGG8" s="123"/>
      <c r="EGH8" s="123"/>
      <c r="EGI8" s="123"/>
      <c r="EGJ8" s="123"/>
      <c r="EGK8" s="123"/>
      <c r="EGL8" s="123"/>
      <c r="EGM8" s="123"/>
      <c r="EGN8" s="123"/>
      <c r="EGO8" s="123"/>
      <c r="EGP8" s="123"/>
      <c r="EGQ8" s="123"/>
      <c r="EGR8" s="123"/>
      <c r="EGS8" s="123"/>
      <c r="EGT8" s="123"/>
      <c r="EGU8" s="123"/>
      <c r="EGV8" s="123"/>
      <c r="EGW8" s="123"/>
      <c r="EGX8" s="123"/>
      <c r="EGY8" s="123"/>
      <c r="EGZ8" s="123"/>
      <c r="EHA8" s="123"/>
      <c r="EHB8" s="123"/>
      <c r="EHC8" s="123"/>
      <c r="EHD8" s="123"/>
      <c r="EHE8" s="123"/>
      <c r="EHF8" s="123"/>
      <c r="EHG8" s="123"/>
      <c r="EHH8" s="123"/>
      <c r="EHI8" s="123"/>
      <c r="EHJ8" s="123"/>
      <c r="EHK8" s="123"/>
      <c r="EHL8" s="123"/>
      <c r="EHM8" s="123"/>
      <c r="EHN8" s="123"/>
      <c r="EHO8" s="123"/>
      <c r="EHP8" s="123"/>
      <c r="EHQ8" s="123"/>
      <c r="EHR8" s="123"/>
      <c r="EHS8" s="123"/>
      <c r="EHT8" s="123"/>
      <c r="EHU8" s="123"/>
      <c r="EHV8" s="123"/>
      <c r="EHW8" s="123"/>
      <c r="EHX8" s="123"/>
      <c r="EHY8" s="123"/>
      <c r="EHZ8" s="123"/>
      <c r="EIA8" s="123"/>
      <c r="EIB8" s="123"/>
      <c r="EIC8" s="123"/>
      <c r="EID8" s="123"/>
      <c r="EIE8" s="123"/>
      <c r="EIF8" s="123"/>
      <c r="EIG8" s="123"/>
      <c r="EIH8" s="123"/>
      <c r="EII8" s="123"/>
      <c r="EIJ8" s="123"/>
      <c r="EIK8" s="123"/>
      <c r="EIL8" s="123"/>
      <c r="EIM8" s="123"/>
      <c r="EIN8" s="123"/>
      <c r="EIO8" s="123"/>
      <c r="EIP8" s="123"/>
      <c r="EIQ8" s="123"/>
      <c r="EIR8" s="123"/>
      <c r="EIS8" s="123"/>
      <c r="EIT8" s="123"/>
      <c r="EIU8" s="123"/>
      <c r="EIV8" s="123"/>
      <c r="EIW8" s="123"/>
      <c r="EIX8" s="123"/>
      <c r="EIY8" s="123"/>
      <c r="EIZ8" s="123"/>
      <c r="EJA8" s="123"/>
      <c r="EJB8" s="123"/>
      <c r="EJC8" s="123"/>
      <c r="EJD8" s="123"/>
      <c r="EJE8" s="123"/>
      <c r="EJF8" s="123"/>
      <c r="EJG8" s="123"/>
      <c r="EJH8" s="123"/>
      <c r="EJI8" s="123"/>
      <c r="EJJ8" s="123"/>
      <c r="EJK8" s="123"/>
      <c r="EJL8" s="123"/>
      <c r="EJM8" s="123"/>
      <c r="EJN8" s="123"/>
      <c r="EJO8" s="123"/>
      <c r="EJP8" s="123"/>
      <c r="EJQ8" s="123"/>
      <c r="EJR8" s="123"/>
      <c r="EJS8" s="123"/>
      <c r="EJT8" s="123"/>
      <c r="EJU8" s="123"/>
      <c r="EJV8" s="123"/>
      <c r="EJW8" s="123"/>
      <c r="EJX8" s="123"/>
      <c r="EJY8" s="123"/>
      <c r="EJZ8" s="123"/>
      <c r="EKA8" s="123"/>
      <c r="EKB8" s="123"/>
      <c r="EKC8" s="123"/>
      <c r="EKD8" s="123"/>
      <c r="EKE8" s="123"/>
      <c r="EKF8" s="123"/>
      <c r="EKG8" s="123"/>
      <c r="EKH8" s="123"/>
      <c r="EKI8" s="123"/>
      <c r="EKJ8" s="123"/>
      <c r="EKK8" s="123"/>
      <c r="EKL8" s="123"/>
      <c r="EKM8" s="123"/>
      <c r="EKN8" s="123"/>
      <c r="EKO8" s="123"/>
      <c r="EKP8" s="123"/>
      <c r="EKQ8" s="123"/>
      <c r="EKR8" s="123"/>
      <c r="EKS8" s="123"/>
      <c r="EKT8" s="123"/>
      <c r="EKU8" s="123"/>
      <c r="EKV8" s="123"/>
      <c r="EKW8" s="123"/>
      <c r="EKX8" s="123"/>
      <c r="EKY8" s="123"/>
      <c r="EKZ8" s="123"/>
      <c r="ELA8" s="123"/>
      <c r="ELB8" s="123"/>
      <c r="ELC8" s="123"/>
      <c r="ELD8" s="123"/>
      <c r="ELE8" s="123"/>
      <c r="ELF8" s="123"/>
      <c r="ELG8" s="123"/>
      <c r="ELH8" s="123"/>
      <c r="ELI8" s="123"/>
      <c r="ELJ8" s="123"/>
      <c r="ELK8" s="123"/>
      <c r="ELL8" s="123"/>
      <c r="ELM8" s="123"/>
      <c r="ELN8" s="123"/>
      <c r="ELO8" s="123"/>
      <c r="ELP8" s="123"/>
      <c r="ELQ8" s="123"/>
      <c r="ELR8" s="123"/>
      <c r="ELS8" s="123"/>
      <c r="ELT8" s="123"/>
      <c r="ELU8" s="123"/>
      <c r="ELV8" s="123"/>
      <c r="ELW8" s="123"/>
      <c r="ELX8" s="123"/>
      <c r="ELY8" s="123"/>
      <c r="ELZ8" s="123"/>
      <c r="EMA8" s="123"/>
      <c r="EMB8" s="123"/>
      <c r="EMC8" s="123"/>
      <c r="EMD8" s="123"/>
      <c r="EME8" s="123"/>
      <c r="EMF8" s="123"/>
      <c r="EMG8" s="123"/>
      <c r="EMH8" s="123"/>
      <c r="EMI8" s="123"/>
      <c r="EMJ8" s="123"/>
      <c r="EMK8" s="123"/>
      <c r="EML8" s="123"/>
      <c r="EMM8" s="123"/>
      <c r="EMN8" s="123"/>
      <c r="EMO8" s="123"/>
      <c r="EMP8" s="123"/>
      <c r="EMQ8" s="123"/>
      <c r="EMR8" s="123"/>
      <c r="EMS8" s="123"/>
      <c r="EMT8" s="123"/>
      <c r="EMU8" s="123"/>
      <c r="EMV8" s="123"/>
      <c r="EMW8" s="123"/>
      <c r="EMX8" s="123"/>
      <c r="EMY8" s="123"/>
      <c r="EMZ8" s="123"/>
      <c r="ENA8" s="123"/>
      <c r="ENB8" s="123"/>
      <c r="ENC8" s="123"/>
      <c r="END8" s="123"/>
      <c r="ENE8" s="123"/>
      <c r="ENF8" s="123"/>
      <c r="ENG8" s="123"/>
      <c r="ENH8" s="123"/>
      <c r="ENI8" s="123"/>
      <c r="ENJ8" s="123"/>
      <c r="ENK8" s="123"/>
      <c r="ENL8" s="123"/>
      <c r="ENM8" s="123"/>
      <c r="ENN8" s="123"/>
      <c r="ENO8" s="123"/>
      <c r="ENP8" s="123"/>
      <c r="ENQ8" s="123"/>
      <c r="ENR8" s="123"/>
      <c r="ENS8" s="123"/>
      <c r="ENT8" s="123"/>
      <c r="ENU8" s="123"/>
      <c r="ENV8" s="123"/>
      <c r="ENW8" s="123"/>
      <c r="ENX8" s="123"/>
      <c r="ENY8" s="123"/>
      <c r="ENZ8" s="123"/>
      <c r="EOA8" s="123"/>
      <c r="EOB8" s="123"/>
      <c r="EOC8" s="123"/>
      <c r="EOD8" s="123"/>
      <c r="EOE8" s="123"/>
      <c r="EOF8" s="123"/>
      <c r="EOG8" s="123"/>
      <c r="EOH8" s="123"/>
      <c r="EOI8" s="123"/>
      <c r="EOJ8" s="123"/>
      <c r="EOK8" s="123"/>
      <c r="EOL8" s="123"/>
      <c r="EOM8" s="123"/>
      <c r="EON8" s="123"/>
      <c r="EOO8" s="123"/>
      <c r="EOP8" s="123"/>
      <c r="EOQ8" s="123"/>
      <c r="EOR8" s="123"/>
      <c r="EOS8" s="123"/>
      <c r="EOT8" s="123"/>
      <c r="EOU8" s="123"/>
      <c r="EOV8" s="123"/>
      <c r="EOW8" s="123"/>
      <c r="EOX8" s="123"/>
      <c r="EOY8" s="123"/>
      <c r="EOZ8" s="123"/>
      <c r="EPA8" s="123"/>
      <c r="EPB8" s="123"/>
      <c r="EPC8" s="123"/>
      <c r="EPD8" s="123"/>
      <c r="EPE8" s="123"/>
      <c r="EPF8" s="123"/>
      <c r="EPG8" s="123"/>
      <c r="EPH8" s="123"/>
      <c r="EPI8" s="123"/>
      <c r="EPJ8" s="123"/>
      <c r="EPK8" s="123"/>
      <c r="EPL8" s="123"/>
      <c r="EPM8" s="123"/>
      <c r="EPN8" s="123"/>
      <c r="EPO8" s="123"/>
      <c r="EPP8" s="123"/>
      <c r="EPQ8" s="123"/>
      <c r="EPR8" s="123"/>
      <c r="EPS8" s="123"/>
      <c r="EPT8" s="123"/>
      <c r="EPU8" s="123"/>
      <c r="EPV8" s="123"/>
      <c r="EPW8" s="123"/>
      <c r="EPX8" s="123"/>
      <c r="EPY8" s="123"/>
      <c r="EPZ8" s="123"/>
      <c r="EQA8" s="123"/>
      <c r="EQB8" s="123"/>
      <c r="EQC8" s="123"/>
      <c r="EQD8" s="123"/>
      <c r="EQE8" s="123"/>
      <c r="EQF8" s="123"/>
      <c r="EQG8" s="123"/>
      <c r="EQH8" s="123"/>
      <c r="EQI8" s="123"/>
      <c r="EQJ8" s="123"/>
      <c r="EQK8" s="123"/>
      <c r="EQL8" s="123"/>
      <c r="EQM8" s="123"/>
      <c r="EQN8" s="123"/>
      <c r="EQO8" s="123"/>
      <c r="EQP8" s="123"/>
      <c r="EQQ8" s="123"/>
      <c r="EQR8" s="123"/>
      <c r="EQS8" s="123"/>
      <c r="EQT8" s="123"/>
      <c r="EQU8" s="123"/>
      <c r="EQV8" s="123"/>
      <c r="EQW8" s="123"/>
      <c r="EQX8" s="123"/>
      <c r="EQY8" s="123"/>
      <c r="EQZ8" s="123"/>
      <c r="ERA8" s="123"/>
      <c r="ERB8" s="123"/>
      <c r="ERC8" s="123"/>
      <c r="ERD8" s="123"/>
      <c r="ERE8" s="123"/>
      <c r="ERF8" s="123"/>
      <c r="ERG8" s="123"/>
      <c r="ERH8" s="123"/>
      <c r="ERI8" s="123"/>
      <c r="ERJ8" s="123"/>
      <c r="ERK8" s="123"/>
      <c r="ERL8" s="123"/>
      <c r="ERM8" s="123"/>
      <c r="ERN8" s="123"/>
      <c r="ERO8" s="123"/>
      <c r="ERP8" s="123"/>
      <c r="ERQ8" s="123"/>
      <c r="ERR8" s="123"/>
      <c r="ERS8" s="123"/>
      <c r="ERT8" s="123"/>
      <c r="ERU8" s="123"/>
      <c r="ERV8" s="123"/>
      <c r="ERW8" s="123"/>
      <c r="ERX8" s="123"/>
      <c r="ERY8" s="123"/>
      <c r="ERZ8" s="123"/>
      <c r="ESA8" s="123"/>
      <c r="ESB8" s="123"/>
      <c r="ESC8" s="123"/>
      <c r="ESD8" s="123"/>
      <c r="ESE8" s="123"/>
      <c r="ESF8" s="123"/>
      <c r="ESG8" s="123"/>
      <c r="ESH8" s="123"/>
      <c r="ESI8" s="123"/>
      <c r="ESJ8" s="123"/>
      <c r="ESK8" s="123"/>
      <c r="ESL8" s="123"/>
      <c r="ESM8" s="123"/>
      <c r="ESN8" s="123"/>
      <c r="ESO8" s="123"/>
      <c r="ESP8" s="123"/>
      <c r="ESQ8" s="123"/>
      <c r="ESR8" s="123"/>
      <c r="ESS8" s="123"/>
      <c r="EST8" s="123"/>
      <c r="ESU8" s="123"/>
      <c r="ESV8" s="123"/>
      <c r="ESW8" s="123"/>
      <c r="ESX8" s="123"/>
      <c r="ESY8" s="123"/>
      <c r="ESZ8" s="123"/>
      <c r="ETA8" s="123"/>
      <c r="ETB8" s="123"/>
      <c r="ETC8" s="123"/>
      <c r="ETD8" s="123"/>
      <c r="ETE8" s="123"/>
      <c r="ETF8" s="123"/>
      <c r="ETG8" s="123"/>
      <c r="ETH8" s="123"/>
      <c r="ETI8" s="123"/>
      <c r="ETJ8" s="123"/>
      <c r="ETK8" s="123"/>
      <c r="ETL8" s="123"/>
      <c r="ETM8" s="123"/>
      <c r="ETN8" s="123"/>
      <c r="ETO8" s="123"/>
      <c r="ETP8" s="123"/>
      <c r="ETQ8" s="123"/>
      <c r="ETR8" s="123"/>
      <c r="ETS8" s="123"/>
      <c r="ETT8" s="123"/>
      <c r="ETU8" s="123"/>
      <c r="ETV8" s="123"/>
      <c r="ETW8" s="123"/>
      <c r="ETX8" s="123"/>
      <c r="ETY8" s="123"/>
      <c r="ETZ8" s="123"/>
      <c r="EUA8" s="123"/>
      <c r="EUB8" s="123"/>
      <c r="EUC8" s="123"/>
      <c r="EUD8" s="123"/>
      <c r="EUE8" s="123"/>
      <c r="EUF8" s="123"/>
      <c r="EUG8" s="123"/>
      <c r="EUH8" s="123"/>
      <c r="EUI8" s="123"/>
      <c r="EUJ8" s="123"/>
      <c r="EUK8" s="123"/>
      <c r="EUL8" s="123"/>
      <c r="EUM8" s="123"/>
      <c r="EUN8" s="123"/>
      <c r="EUO8" s="123"/>
      <c r="EUP8" s="123"/>
      <c r="EUQ8" s="123"/>
      <c r="EUR8" s="123"/>
      <c r="EUS8" s="123"/>
      <c r="EUT8" s="123"/>
      <c r="EUU8" s="123"/>
      <c r="EUV8" s="123"/>
      <c r="EUW8" s="123"/>
      <c r="EUX8" s="123"/>
      <c r="EUY8" s="123"/>
      <c r="EUZ8" s="123"/>
      <c r="EVA8" s="123"/>
      <c r="EVB8" s="123"/>
      <c r="EVC8" s="123"/>
      <c r="EVD8" s="123"/>
      <c r="EVE8" s="123"/>
      <c r="EVF8" s="123"/>
      <c r="EVG8" s="123"/>
      <c r="EVH8" s="123"/>
      <c r="EVI8" s="123"/>
      <c r="EVJ8" s="123"/>
      <c r="EVK8" s="123"/>
      <c r="EVL8" s="123"/>
      <c r="EVM8" s="123"/>
      <c r="EVN8" s="123"/>
      <c r="EVO8" s="123"/>
      <c r="EVP8" s="123"/>
      <c r="EVQ8" s="123"/>
      <c r="EVR8" s="123"/>
      <c r="EVS8" s="123"/>
      <c r="EVT8" s="123"/>
      <c r="EVU8" s="123"/>
      <c r="EVV8" s="123"/>
      <c r="EVW8" s="123"/>
      <c r="EVX8" s="123"/>
      <c r="EVY8" s="123"/>
      <c r="EVZ8" s="123"/>
      <c r="EWA8" s="123"/>
      <c r="EWB8" s="123"/>
      <c r="EWC8" s="123"/>
      <c r="EWD8" s="123"/>
      <c r="EWE8" s="123"/>
      <c r="EWF8" s="123"/>
      <c r="EWG8" s="123"/>
      <c r="EWH8" s="123"/>
      <c r="EWI8" s="123"/>
      <c r="EWJ8" s="123"/>
      <c r="EWK8" s="123"/>
      <c r="EWL8" s="123"/>
      <c r="EWM8" s="123"/>
      <c r="EWN8" s="123"/>
      <c r="EWO8" s="123"/>
      <c r="EWP8" s="123"/>
      <c r="EWQ8" s="123"/>
      <c r="EWR8" s="123"/>
      <c r="EWS8" s="123"/>
      <c r="EWT8" s="123"/>
      <c r="EWU8" s="123"/>
      <c r="EWV8" s="123"/>
      <c r="EWW8" s="123"/>
      <c r="EWX8" s="123"/>
      <c r="EWY8" s="123"/>
      <c r="EWZ8" s="123"/>
      <c r="EXA8" s="123"/>
      <c r="EXB8" s="123"/>
      <c r="EXC8" s="123"/>
      <c r="EXD8" s="123"/>
      <c r="EXE8" s="123"/>
      <c r="EXF8" s="123"/>
      <c r="EXG8" s="123"/>
      <c r="EXH8" s="123"/>
      <c r="EXI8" s="123"/>
      <c r="EXJ8" s="123"/>
      <c r="EXK8" s="123"/>
      <c r="EXL8" s="123"/>
      <c r="EXM8" s="123"/>
      <c r="EXN8" s="123"/>
      <c r="EXO8" s="123"/>
      <c r="EXP8" s="123"/>
      <c r="EXQ8" s="123"/>
      <c r="EXR8" s="123"/>
      <c r="EXS8" s="123"/>
      <c r="EXT8" s="123"/>
      <c r="EXU8" s="123"/>
      <c r="EXV8" s="123"/>
      <c r="EXW8" s="123"/>
      <c r="EXX8" s="123"/>
      <c r="EXY8" s="123"/>
      <c r="EXZ8" s="123"/>
      <c r="EYA8" s="123"/>
      <c r="EYB8" s="123"/>
      <c r="EYC8" s="123"/>
      <c r="EYD8" s="123"/>
      <c r="EYE8" s="123"/>
      <c r="EYF8" s="123"/>
      <c r="EYG8" s="123"/>
      <c r="EYH8" s="123"/>
      <c r="EYI8" s="123"/>
      <c r="EYJ8" s="123"/>
      <c r="EYK8" s="123"/>
      <c r="EYL8" s="123"/>
      <c r="EYM8" s="123"/>
      <c r="EYN8" s="123"/>
      <c r="EYO8" s="123"/>
      <c r="EYP8" s="123"/>
      <c r="EYQ8" s="123"/>
      <c r="EYR8" s="123"/>
      <c r="EYS8" s="123"/>
      <c r="EYT8" s="123"/>
      <c r="EYU8" s="123"/>
      <c r="EYV8" s="123"/>
      <c r="EYW8" s="123"/>
      <c r="EYX8" s="123"/>
      <c r="EYY8" s="123"/>
      <c r="EYZ8" s="123"/>
      <c r="EZA8" s="123"/>
      <c r="EZB8" s="123"/>
      <c r="EZC8" s="123"/>
      <c r="EZD8" s="123"/>
      <c r="EZE8" s="123"/>
      <c r="EZF8" s="123"/>
      <c r="EZG8" s="123"/>
      <c r="EZH8" s="123"/>
      <c r="EZI8" s="123"/>
      <c r="EZJ8" s="123"/>
      <c r="EZK8" s="123"/>
      <c r="EZL8" s="123"/>
      <c r="EZM8" s="123"/>
      <c r="EZN8" s="123"/>
      <c r="EZO8" s="123"/>
      <c r="EZP8" s="123"/>
      <c r="EZQ8" s="123"/>
      <c r="EZR8" s="123"/>
      <c r="EZS8" s="123"/>
      <c r="EZT8" s="123"/>
      <c r="EZU8" s="123"/>
      <c r="EZV8" s="123"/>
      <c r="EZW8" s="123"/>
      <c r="EZX8" s="123"/>
      <c r="EZY8" s="123"/>
      <c r="EZZ8" s="123"/>
      <c r="FAA8" s="123"/>
      <c r="FAB8" s="123"/>
      <c r="FAC8" s="123"/>
      <c r="FAD8" s="123"/>
      <c r="FAE8" s="123"/>
      <c r="FAF8" s="123"/>
      <c r="FAG8" s="123"/>
      <c r="FAH8" s="123"/>
      <c r="FAI8" s="123"/>
      <c r="FAJ8" s="123"/>
      <c r="FAK8" s="123"/>
      <c r="FAL8" s="123"/>
      <c r="FAM8" s="123"/>
      <c r="FAN8" s="123"/>
      <c r="FAO8" s="123"/>
      <c r="FAP8" s="123"/>
      <c r="FAQ8" s="123"/>
      <c r="FAR8" s="123"/>
      <c r="FAS8" s="123"/>
      <c r="FAT8" s="123"/>
      <c r="FAU8" s="123"/>
      <c r="FAV8" s="123"/>
      <c r="FAW8" s="123"/>
      <c r="FAX8" s="123"/>
      <c r="FAY8" s="123"/>
      <c r="FAZ8" s="123"/>
      <c r="FBA8" s="123"/>
      <c r="FBB8" s="123"/>
      <c r="FBC8" s="123"/>
      <c r="FBD8" s="123"/>
      <c r="FBE8" s="123"/>
      <c r="FBF8" s="123"/>
      <c r="FBG8" s="123"/>
      <c r="FBH8" s="123"/>
      <c r="FBI8" s="123"/>
      <c r="FBJ8" s="123"/>
      <c r="FBK8" s="123"/>
      <c r="FBL8" s="123"/>
      <c r="FBM8" s="123"/>
      <c r="FBN8" s="123"/>
      <c r="FBO8" s="123"/>
      <c r="FBP8" s="123"/>
      <c r="FBQ8" s="123"/>
      <c r="FBR8" s="123"/>
      <c r="FBS8" s="123"/>
      <c r="FBT8" s="123"/>
      <c r="FBU8" s="123"/>
      <c r="FBV8" s="123"/>
      <c r="FBW8" s="123"/>
      <c r="FBX8" s="123"/>
      <c r="FBY8" s="123"/>
      <c r="FBZ8" s="123"/>
      <c r="FCA8" s="123"/>
      <c r="FCB8" s="123"/>
      <c r="FCC8" s="123"/>
      <c r="FCD8" s="123"/>
      <c r="FCE8" s="123"/>
      <c r="FCF8" s="123"/>
      <c r="FCG8" s="123"/>
      <c r="FCH8" s="123"/>
      <c r="FCI8" s="123"/>
      <c r="FCJ8" s="123"/>
      <c r="FCK8" s="123"/>
      <c r="FCL8" s="123"/>
      <c r="FCM8" s="123"/>
      <c r="FCN8" s="123"/>
      <c r="FCO8" s="123"/>
      <c r="FCP8" s="123"/>
      <c r="FCQ8" s="123"/>
      <c r="FCR8" s="123"/>
      <c r="FCS8" s="123"/>
      <c r="FCT8" s="123"/>
      <c r="FCU8" s="123"/>
      <c r="FCV8" s="123"/>
      <c r="FCW8" s="123"/>
      <c r="FCX8" s="123"/>
      <c r="FCY8" s="123"/>
      <c r="FCZ8" s="123"/>
      <c r="FDA8" s="123"/>
      <c r="FDB8" s="123"/>
      <c r="FDC8" s="123"/>
      <c r="FDD8" s="123"/>
      <c r="FDE8" s="123"/>
      <c r="FDF8" s="123"/>
      <c r="FDG8" s="123"/>
      <c r="FDH8" s="123"/>
      <c r="FDI8" s="123"/>
      <c r="FDJ8" s="123"/>
      <c r="FDK8" s="123"/>
      <c r="FDL8" s="123"/>
      <c r="FDM8" s="123"/>
      <c r="FDN8" s="123"/>
      <c r="FDO8" s="123"/>
      <c r="FDP8" s="123"/>
      <c r="FDQ8" s="123"/>
      <c r="FDR8" s="123"/>
      <c r="FDS8" s="123"/>
      <c r="FDT8" s="123"/>
      <c r="FDU8" s="123"/>
      <c r="FDV8" s="123"/>
      <c r="FDW8" s="123"/>
      <c r="FDX8" s="123"/>
      <c r="FDY8" s="123"/>
      <c r="FDZ8" s="123"/>
      <c r="FEA8" s="123"/>
      <c r="FEB8" s="123"/>
      <c r="FEC8" s="123"/>
      <c r="FED8" s="123"/>
      <c r="FEE8" s="123"/>
      <c r="FEF8" s="123"/>
      <c r="FEG8" s="123"/>
      <c r="FEH8" s="123"/>
      <c r="FEI8" s="123"/>
      <c r="FEJ8" s="123"/>
      <c r="FEK8" s="123"/>
      <c r="FEL8" s="123"/>
      <c r="FEM8" s="123"/>
      <c r="FEN8" s="123"/>
      <c r="FEO8" s="123"/>
      <c r="FEP8" s="123"/>
      <c r="FEQ8" s="123"/>
      <c r="FER8" s="123"/>
      <c r="FES8" s="123"/>
      <c r="FET8" s="123"/>
      <c r="FEU8" s="123"/>
      <c r="FEV8" s="123"/>
      <c r="FEW8" s="123"/>
      <c r="FEX8" s="123"/>
      <c r="FEY8" s="123"/>
      <c r="FEZ8" s="123"/>
      <c r="FFA8" s="123"/>
      <c r="FFB8" s="123"/>
      <c r="FFC8" s="123"/>
      <c r="FFD8" s="123"/>
      <c r="FFE8" s="123"/>
      <c r="FFF8" s="123"/>
      <c r="FFG8" s="123"/>
      <c r="FFH8" s="123"/>
      <c r="FFI8" s="123"/>
      <c r="FFJ8" s="123"/>
      <c r="FFK8" s="123"/>
      <c r="FFL8" s="123"/>
      <c r="FFM8" s="123"/>
      <c r="FFN8" s="123"/>
      <c r="FFO8" s="123"/>
      <c r="FFP8" s="123"/>
      <c r="FFQ8" s="123"/>
      <c r="FFR8" s="123"/>
      <c r="FFS8" s="123"/>
      <c r="FFT8" s="123"/>
      <c r="FFU8" s="123"/>
      <c r="FFV8" s="123"/>
      <c r="FFW8" s="123"/>
      <c r="FFX8" s="123"/>
      <c r="FFY8" s="123"/>
      <c r="FFZ8" s="123"/>
      <c r="FGA8" s="123"/>
      <c r="FGB8" s="123"/>
      <c r="FGC8" s="123"/>
      <c r="FGD8" s="123"/>
      <c r="FGE8" s="123"/>
      <c r="FGF8" s="123"/>
      <c r="FGG8" s="123"/>
      <c r="FGH8" s="123"/>
      <c r="FGI8" s="123"/>
      <c r="FGJ8" s="123"/>
      <c r="FGK8" s="123"/>
      <c r="FGL8" s="123"/>
      <c r="FGM8" s="123"/>
      <c r="FGN8" s="123"/>
      <c r="FGO8" s="123"/>
      <c r="FGP8" s="123"/>
      <c r="FGQ8" s="123"/>
      <c r="FGR8" s="123"/>
      <c r="FGS8" s="123"/>
      <c r="FGT8" s="123"/>
      <c r="FGU8" s="123"/>
      <c r="FGV8" s="123"/>
      <c r="FGW8" s="123"/>
      <c r="FGX8" s="123"/>
      <c r="FGY8" s="123"/>
      <c r="FGZ8" s="123"/>
      <c r="FHA8" s="123"/>
      <c r="FHB8" s="123"/>
      <c r="FHC8" s="123"/>
      <c r="FHD8" s="123"/>
      <c r="FHE8" s="123"/>
      <c r="FHF8" s="123"/>
      <c r="FHG8" s="123"/>
      <c r="FHH8" s="123"/>
      <c r="FHI8" s="123"/>
      <c r="FHJ8" s="123"/>
      <c r="FHK8" s="123"/>
      <c r="FHL8" s="123"/>
      <c r="FHM8" s="123"/>
      <c r="FHN8" s="123"/>
      <c r="FHO8" s="123"/>
      <c r="FHP8" s="123"/>
      <c r="FHQ8" s="123"/>
      <c r="FHR8" s="123"/>
      <c r="FHS8" s="123"/>
      <c r="FHT8" s="123"/>
      <c r="FHU8" s="123"/>
      <c r="FHV8" s="123"/>
      <c r="FHW8" s="123"/>
      <c r="FHX8" s="123"/>
      <c r="FHY8" s="123"/>
      <c r="FHZ8" s="123"/>
      <c r="FIA8" s="123"/>
      <c r="FIB8" s="123"/>
      <c r="FIC8" s="123"/>
      <c r="FID8" s="123"/>
      <c r="FIE8" s="123"/>
      <c r="FIF8" s="123"/>
      <c r="FIG8" s="123"/>
      <c r="FIH8" s="123"/>
      <c r="FII8" s="123"/>
      <c r="FIJ8" s="123"/>
      <c r="FIK8" s="123"/>
      <c r="FIL8" s="123"/>
      <c r="FIM8" s="123"/>
      <c r="FIN8" s="123"/>
      <c r="FIO8" s="123"/>
      <c r="FIP8" s="123"/>
      <c r="FIQ8" s="123"/>
      <c r="FIR8" s="123"/>
      <c r="FIS8" s="123"/>
      <c r="FIT8" s="123"/>
      <c r="FIU8" s="123"/>
      <c r="FIV8" s="123"/>
      <c r="FIW8" s="123"/>
      <c r="FIX8" s="123"/>
      <c r="FIY8" s="123"/>
      <c r="FIZ8" s="123"/>
      <c r="FJA8" s="123"/>
      <c r="FJB8" s="123"/>
      <c r="FJC8" s="123"/>
      <c r="FJD8" s="123"/>
      <c r="FJE8" s="123"/>
      <c r="FJF8" s="123"/>
      <c r="FJG8" s="123"/>
      <c r="FJH8" s="123"/>
      <c r="FJI8" s="123"/>
      <c r="FJJ8" s="123"/>
      <c r="FJK8" s="123"/>
      <c r="FJL8" s="123"/>
      <c r="FJM8" s="123"/>
      <c r="FJN8" s="123"/>
      <c r="FJO8" s="123"/>
      <c r="FJP8" s="123"/>
      <c r="FJQ8" s="123"/>
      <c r="FJR8" s="123"/>
      <c r="FJS8" s="123"/>
      <c r="FJT8" s="123"/>
      <c r="FJU8" s="123"/>
      <c r="FJV8" s="123"/>
      <c r="FJW8" s="123"/>
      <c r="FJX8" s="123"/>
      <c r="FJY8" s="123"/>
      <c r="FJZ8" s="123"/>
      <c r="FKA8" s="123"/>
      <c r="FKB8" s="123"/>
      <c r="FKC8" s="123"/>
      <c r="FKD8" s="123"/>
      <c r="FKE8" s="123"/>
      <c r="FKF8" s="123"/>
      <c r="FKG8" s="123"/>
      <c r="FKH8" s="123"/>
      <c r="FKI8" s="123"/>
      <c r="FKJ8" s="123"/>
      <c r="FKK8" s="123"/>
      <c r="FKL8" s="123"/>
      <c r="FKM8" s="123"/>
      <c r="FKN8" s="123"/>
      <c r="FKO8" s="123"/>
      <c r="FKP8" s="123"/>
      <c r="FKQ8" s="123"/>
      <c r="FKR8" s="123"/>
      <c r="FKS8" s="123"/>
      <c r="FKT8" s="123"/>
      <c r="FKU8" s="123"/>
      <c r="FKV8" s="123"/>
      <c r="FKW8" s="123"/>
      <c r="FKX8" s="123"/>
      <c r="FKY8" s="123"/>
      <c r="FKZ8" s="123"/>
      <c r="FLA8" s="123"/>
      <c r="FLB8" s="123"/>
      <c r="FLC8" s="123"/>
      <c r="FLD8" s="123"/>
      <c r="FLE8" s="123"/>
      <c r="FLF8" s="123"/>
      <c r="FLG8" s="123"/>
      <c r="FLH8" s="123"/>
      <c r="FLI8" s="123"/>
      <c r="FLJ8" s="123"/>
      <c r="FLK8" s="123"/>
      <c r="FLL8" s="123"/>
      <c r="FLM8" s="123"/>
      <c r="FLN8" s="123"/>
      <c r="FLO8" s="123"/>
      <c r="FLP8" s="123"/>
      <c r="FLQ8" s="123"/>
      <c r="FLR8" s="123"/>
      <c r="FLS8" s="123"/>
      <c r="FLT8" s="123"/>
      <c r="FLU8" s="123"/>
      <c r="FLV8" s="123"/>
      <c r="FLW8" s="123"/>
      <c r="FLX8" s="123"/>
      <c r="FLY8" s="123"/>
      <c r="FLZ8" s="123"/>
      <c r="FMA8" s="123"/>
      <c r="FMB8" s="123"/>
      <c r="FMC8" s="123"/>
      <c r="FMD8" s="123"/>
      <c r="FME8" s="123"/>
      <c r="FMF8" s="123"/>
      <c r="FMG8" s="123"/>
      <c r="FMH8" s="123"/>
      <c r="FMI8" s="123"/>
      <c r="FMJ8" s="123"/>
      <c r="FMK8" s="123"/>
      <c r="FML8" s="123"/>
      <c r="FMM8" s="123"/>
      <c r="FMN8" s="123"/>
      <c r="FMO8" s="123"/>
      <c r="FMP8" s="123"/>
      <c r="FMQ8" s="123"/>
      <c r="FMR8" s="123"/>
      <c r="FMS8" s="123"/>
      <c r="FMT8" s="123"/>
      <c r="FMU8" s="123"/>
      <c r="FMV8" s="123"/>
      <c r="FMW8" s="123"/>
      <c r="FMX8" s="123"/>
      <c r="FMY8" s="123"/>
      <c r="FMZ8" s="123"/>
      <c r="FNA8" s="123"/>
      <c r="FNB8" s="123"/>
      <c r="FNC8" s="123"/>
      <c r="FND8" s="123"/>
      <c r="FNE8" s="123"/>
      <c r="FNF8" s="123"/>
      <c r="FNG8" s="123"/>
      <c r="FNH8" s="123"/>
      <c r="FNI8" s="123"/>
      <c r="FNJ8" s="123"/>
      <c r="FNK8" s="123"/>
      <c r="FNL8" s="123"/>
      <c r="FNM8" s="123"/>
      <c r="FNN8" s="123"/>
      <c r="FNO8" s="123"/>
      <c r="FNP8" s="123"/>
      <c r="FNQ8" s="123"/>
      <c r="FNR8" s="123"/>
      <c r="FNS8" s="123"/>
      <c r="FNT8" s="123"/>
      <c r="FNU8" s="123"/>
      <c r="FNV8" s="123"/>
      <c r="FNW8" s="123"/>
      <c r="FNX8" s="123"/>
      <c r="FNY8" s="123"/>
      <c r="FNZ8" s="123"/>
      <c r="FOA8" s="123"/>
      <c r="FOB8" s="123"/>
      <c r="FOC8" s="123"/>
      <c r="FOD8" s="123"/>
      <c r="FOE8" s="123"/>
      <c r="FOF8" s="123"/>
      <c r="FOG8" s="123"/>
      <c r="FOH8" s="123"/>
      <c r="FOI8" s="123"/>
      <c r="FOJ8" s="123"/>
      <c r="FOK8" s="123"/>
      <c r="FOL8" s="123"/>
      <c r="FOM8" s="123"/>
      <c r="FON8" s="123"/>
      <c r="FOO8" s="123"/>
      <c r="FOP8" s="123"/>
      <c r="FOQ8" s="123"/>
      <c r="FOR8" s="123"/>
      <c r="FOS8" s="123"/>
      <c r="FOT8" s="123"/>
      <c r="FOU8" s="123"/>
      <c r="FOV8" s="123"/>
      <c r="FOW8" s="123"/>
      <c r="FOX8" s="123"/>
      <c r="FOY8" s="123"/>
      <c r="FOZ8" s="123"/>
      <c r="FPA8" s="123"/>
      <c r="FPB8" s="123"/>
      <c r="FPC8" s="123"/>
      <c r="FPD8" s="123"/>
      <c r="FPE8" s="123"/>
      <c r="FPF8" s="123"/>
      <c r="FPG8" s="123"/>
      <c r="FPH8" s="123"/>
      <c r="FPI8" s="123"/>
      <c r="FPJ8" s="123"/>
      <c r="FPK8" s="123"/>
      <c r="FPL8" s="123"/>
      <c r="FPM8" s="123"/>
      <c r="FPN8" s="123"/>
      <c r="FPO8" s="123"/>
      <c r="FPP8" s="123"/>
      <c r="FPQ8" s="123"/>
      <c r="FPR8" s="123"/>
      <c r="FPS8" s="123"/>
      <c r="FPT8" s="123"/>
      <c r="FPU8" s="123"/>
      <c r="FPV8" s="123"/>
      <c r="FPW8" s="123"/>
      <c r="FPX8" s="123"/>
      <c r="FPY8" s="123"/>
      <c r="FPZ8" s="123"/>
      <c r="FQA8" s="123"/>
      <c r="FQB8" s="123"/>
      <c r="FQC8" s="123"/>
      <c r="FQD8" s="123"/>
      <c r="FQE8" s="123"/>
      <c r="FQF8" s="123"/>
      <c r="FQG8" s="123"/>
      <c r="FQH8" s="123"/>
      <c r="FQI8" s="123"/>
      <c r="FQJ8" s="123"/>
      <c r="FQK8" s="123"/>
      <c r="FQL8" s="123"/>
      <c r="FQM8" s="123"/>
      <c r="FQN8" s="123"/>
      <c r="FQO8" s="123"/>
      <c r="FQP8" s="123"/>
      <c r="FQQ8" s="123"/>
      <c r="FQR8" s="123"/>
      <c r="FQS8" s="123"/>
      <c r="FQT8" s="123"/>
      <c r="FQU8" s="123"/>
      <c r="FQV8" s="123"/>
      <c r="FQW8" s="123"/>
      <c r="FQX8" s="123"/>
      <c r="FQY8" s="123"/>
      <c r="FQZ8" s="123"/>
      <c r="FRA8" s="123"/>
      <c r="FRB8" s="123"/>
      <c r="FRC8" s="123"/>
      <c r="FRD8" s="123"/>
      <c r="FRE8" s="123"/>
      <c r="FRF8" s="123"/>
      <c r="FRG8" s="123"/>
      <c r="FRH8" s="123"/>
      <c r="FRI8" s="123"/>
      <c r="FRJ8" s="123"/>
      <c r="FRK8" s="123"/>
      <c r="FRL8" s="123"/>
      <c r="FRM8" s="123"/>
      <c r="FRN8" s="123"/>
      <c r="FRO8" s="123"/>
      <c r="FRP8" s="123"/>
      <c r="FRQ8" s="123"/>
      <c r="FRR8" s="123"/>
      <c r="FRS8" s="123"/>
      <c r="FRT8" s="123"/>
      <c r="FRU8" s="123"/>
      <c r="FRV8" s="123"/>
      <c r="FRW8" s="123"/>
      <c r="FRX8" s="123"/>
      <c r="FRY8" s="123"/>
      <c r="FRZ8" s="123"/>
      <c r="FSA8" s="123"/>
      <c r="FSB8" s="123"/>
      <c r="FSC8" s="123"/>
      <c r="FSD8" s="123"/>
      <c r="FSE8" s="123"/>
      <c r="FSF8" s="123"/>
      <c r="FSG8" s="123"/>
      <c r="FSH8" s="123"/>
      <c r="FSI8" s="123"/>
      <c r="FSJ8" s="123"/>
      <c r="FSK8" s="123"/>
      <c r="FSL8" s="123"/>
      <c r="FSM8" s="123"/>
      <c r="FSN8" s="123"/>
      <c r="FSO8" s="123"/>
      <c r="FSP8" s="123"/>
      <c r="FSQ8" s="123"/>
      <c r="FSR8" s="123"/>
      <c r="FSS8" s="123"/>
      <c r="FST8" s="123"/>
      <c r="FSU8" s="123"/>
      <c r="FSV8" s="123"/>
      <c r="FSW8" s="123"/>
      <c r="FSX8" s="123"/>
      <c r="FSY8" s="123"/>
      <c r="FSZ8" s="123"/>
      <c r="FTA8" s="123"/>
      <c r="FTB8" s="123"/>
      <c r="FTC8" s="123"/>
      <c r="FTD8" s="123"/>
      <c r="FTE8" s="123"/>
      <c r="FTF8" s="123"/>
      <c r="FTG8" s="123"/>
      <c r="FTH8" s="123"/>
      <c r="FTI8" s="123"/>
      <c r="FTJ8" s="123"/>
      <c r="FTK8" s="123"/>
      <c r="FTL8" s="123"/>
      <c r="FTM8" s="123"/>
      <c r="FTN8" s="123"/>
      <c r="FTO8" s="123"/>
      <c r="FTP8" s="123"/>
      <c r="FTQ8" s="123"/>
      <c r="FTR8" s="123"/>
      <c r="FTS8" s="123"/>
      <c r="FTT8" s="123"/>
      <c r="FTU8" s="123"/>
      <c r="FTV8" s="123"/>
      <c r="FTW8" s="123"/>
      <c r="FTX8" s="123"/>
      <c r="FTY8" s="123"/>
      <c r="FTZ8" s="123"/>
      <c r="FUA8" s="123"/>
      <c r="FUB8" s="123"/>
      <c r="FUC8" s="123"/>
      <c r="FUD8" s="123"/>
      <c r="FUE8" s="123"/>
      <c r="FUF8" s="123"/>
      <c r="FUG8" s="123"/>
      <c r="FUH8" s="123"/>
      <c r="FUI8" s="123"/>
      <c r="FUJ8" s="123"/>
      <c r="FUK8" s="123"/>
      <c r="FUL8" s="123"/>
      <c r="FUM8" s="123"/>
      <c r="FUN8" s="123"/>
      <c r="FUO8" s="123"/>
      <c r="FUP8" s="123"/>
      <c r="FUQ8" s="123"/>
      <c r="FUR8" s="123"/>
      <c r="FUS8" s="123"/>
      <c r="FUT8" s="123"/>
      <c r="FUU8" s="123"/>
      <c r="FUV8" s="123"/>
      <c r="FUW8" s="123"/>
      <c r="FUX8" s="123"/>
      <c r="FUY8" s="123"/>
      <c r="FUZ8" s="123"/>
      <c r="FVA8" s="123"/>
      <c r="FVB8" s="123"/>
      <c r="FVC8" s="123"/>
      <c r="FVD8" s="123"/>
      <c r="FVE8" s="123"/>
      <c r="FVF8" s="123"/>
      <c r="FVG8" s="123"/>
      <c r="FVH8" s="123"/>
      <c r="FVI8" s="123"/>
      <c r="FVJ8" s="123"/>
      <c r="FVK8" s="123"/>
      <c r="FVL8" s="123"/>
      <c r="FVM8" s="123"/>
      <c r="FVN8" s="123"/>
      <c r="FVO8" s="123"/>
      <c r="FVP8" s="123"/>
      <c r="FVQ8" s="123"/>
      <c r="FVR8" s="123"/>
      <c r="FVS8" s="123"/>
      <c r="FVT8" s="123"/>
      <c r="FVU8" s="123"/>
      <c r="FVV8" s="123"/>
      <c r="FVW8" s="123"/>
      <c r="FVX8" s="123"/>
      <c r="FVY8" s="123"/>
      <c r="FVZ8" s="123"/>
      <c r="FWA8" s="123"/>
      <c r="FWB8" s="123"/>
      <c r="FWC8" s="123"/>
      <c r="FWD8" s="123"/>
      <c r="FWE8" s="123"/>
      <c r="FWF8" s="123"/>
      <c r="FWG8" s="123"/>
      <c r="FWH8" s="123"/>
      <c r="FWI8" s="123"/>
      <c r="FWJ8" s="123"/>
      <c r="FWK8" s="123"/>
      <c r="FWL8" s="123"/>
      <c r="FWM8" s="123"/>
      <c r="FWN8" s="123"/>
      <c r="FWO8" s="123"/>
      <c r="FWP8" s="123"/>
      <c r="FWQ8" s="123"/>
      <c r="FWR8" s="123"/>
      <c r="FWS8" s="123"/>
      <c r="FWT8" s="123"/>
      <c r="FWU8" s="123"/>
      <c r="FWV8" s="123"/>
      <c r="FWW8" s="123"/>
      <c r="FWX8" s="123"/>
      <c r="FWY8" s="123"/>
      <c r="FWZ8" s="123"/>
      <c r="FXA8" s="123"/>
      <c r="FXB8" s="123"/>
      <c r="FXC8" s="123"/>
      <c r="FXD8" s="123"/>
      <c r="FXE8" s="123"/>
      <c r="FXF8" s="123"/>
      <c r="FXG8" s="123"/>
      <c r="FXH8" s="123"/>
      <c r="FXI8" s="123"/>
      <c r="FXJ8" s="123"/>
      <c r="FXK8" s="123"/>
      <c r="FXL8" s="123"/>
      <c r="FXM8" s="123"/>
      <c r="FXN8" s="123"/>
      <c r="FXO8" s="123"/>
      <c r="FXP8" s="123"/>
      <c r="FXQ8" s="123"/>
      <c r="FXR8" s="123"/>
      <c r="FXS8" s="123"/>
      <c r="FXT8" s="123"/>
      <c r="FXU8" s="123"/>
      <c r="FXV8" s="123"/>
      <c r="FXW8" s="123"/>
      <c r="FXX8" s="123"/>
      <c r="FXY8" s="123"/>
      <c r="FXZ8" s="123"/>
      <c r="FYA8" s="123"/>
      <c r="FYB8" s="123"/>
      <c r="FYC8" s="123"/>
      <c r="FYD8" s="123"/>
      <c r="FYE8" s="123"/>
      <c r="FYF8" s="123"/>
      <c r="FYG8" s="123"/>
      <c r="FYH8" s="123"/>
      <c r="FYI8" s="123"/>
      <c r="FYJ8" s="123"/>
      <c r="FYK8" s="123"/>
      <c r="FYL8" s="123"/>
      <c r="FYM8" s="123"/>
      <c r="FYN8" s="123"/>
      <c r="FYO8" s="123"/>
      <c r="FYP8" s="123"/>
      <c r="FYQ8" s="123"/>
      <c r="FYR8" s="123"/>
      <c r="FYS8" s="123"/>
      <c r="FYT8" s="123"/>
      <c r="FYU8" s="123"/>
      <c r="FYV8" s="123"/>
      <c r="FYW8" s="123"/>
      <c r="FYX8" s="123"/>
      <c r="FYY8" s="123"/>
      <c r="FYZ8" s="123"/>
      <c r="FZA8" s="123"/>
      <c r="FZB8" s="123"/>
      <c r="FZC8" s="123"/>
      <c r="FZD8" s="123"/>
      <c r="FZE8" s="123"/>
      <c r="FZF8" s="123"/>
      <c r="FZG8" s="123"/>
      <c r="FZH8" s="123"/>
      <c r="FZI8" s="123"/>
      <c r="FZJ8" s="123"/>
      <c r="FZK8" s="123"/>
      <c r="FZL8" s="123"/>
      <c r="FZM8" s="123"/>
      <c r="FZN8" s="123"/>
      <c r="FZO8" s="123"/>
      <c r="FZP8" s="123"/>
      <c r="FZQ8" s="123"/>
      <c r="FZR8" s="123"/>
      <c r="FZS8" s="123"/>
      <c r="FZT8" s="123"/>
      <c r="FZU8" s="123"/>
      <c r="FZV8" s="123"/>
      <c r="FZW8" s="123"/>
      <c r="FZX8" s="123"/>
      <c r="FZY8" s="123"/>
      <c r="FZZ8" s="123"/>
      <c r="GAA8" s="123"/>
      <c r="GAB8" s="123"/>
      <c r="GAC8" s="123"/>
      <c r="GAD8" s="123"/>
      <c r="GAE8" s="123"/>
      <c r="GAF8" s="123"/>
      <c r="GAG8" s="123"/>
      <c r="GAH8" s="123"/>
      <c r="GAI8" s="123"/>
      <c r="GAJ8" s="123"/>
      <c r="GAK8" s="123"/>
      <c r="GAL8" s="123"/>
      <c r="GAM8" s="123"/>
      <c r="GAN8" s="123"/>
      <c r="GAO8" s="123"/>
      <c r="GAP8" s="123"/>
      <c r="GAQ8" s="123"/>
      <c r="GAR8" s="123"/>
      <c r="GAS8" s="123"/>
      <c r="GAT8" s="123"/>
      <c r="GAU8" s="123"/>
      <c r="GAV8" s="123"/>
      <c r="GAW8" s="123"/>
      <c r="GAX8" s="123"/>
      <c r="GAY8" s="123"/>
      <c r="GAZ8" s="123"/>
      <c r="GBA8" s="123"/>
      <c r="GBB8" s="123"/>
      <c r="GBC8" s="123"/>
      <c r="GBD8" s="123"/>
      <c r="GBE8" s="123"/>
      <c r="GBF8" s="123"/>
      <c r="GBG8" s="123"/>
      <c r="GBH8" s="123"/>
      <c r="GBI8" s="123"/>
      <c r="GBJ8" s="123"/>
      <c r="GBK8" s="123"/>
      <c r="GBL8" s="123"/>
      <c r="GBM8" s="123"/>
      <c r="GBN8" s="123"/>
      <c r="GBO8" s="123"/>
      <c r="GBP8" s="123"/>
      <c r="GBQ8" s="123"/>
      <c r="GBR8" s="123"/>
      <c r="GBS8" s="123"/>
      <c r="GBT8" s="123"/>
      <c r="GBU8" s="123"/>
      <c r="GBV8" s="123"/>
      <c r="GBW8" s="123"/>
      <c r="GBX8" s="123"/>
      <c r="GBY8" s="123"/>
      <c r="GBZ8" s="123"/>
      <c r="GCA8" s="123"/>
      <c r="GCB8" s="123"/>
      <c r="GCC8" s="123"/>
      <c r="GCD8" s="123"/>
      <c r="GCE8" s="123"/>
      <c r="GCF8" s="123"/>
      <c r="GCG8" s="123"/>
      <c r="GCH8" s="123"/>
      <c r="GCI8" s="123"/>
      <c r="GCJ8" s="123"/>
      <c r="GCK8" s="123"/>
      <c r="GCL8" s="123"/>
      <c r="GCM8" s="123"/>
      <c r="GCN8" s="123"/>
      <c r="GCO8" s="123"/>
      <c r="GCP8" s="123"/>
      <c r="GCQ8" s="123"/>
      <c r="GCR8" s="123"/>
      <c r="GCS8" s="123"/>
      <c r="GCT8" s="123"/>
      <c r="GCU8" s="123"/>
      <c r="GCV8" s="123"/>
      <c r="GCW8" s="123"/>
      <c r="GCX8" s="123"/>
      <c r="GCY8" s="123"/>
      <c r="GCZ8" s="123"/>
      <c r="GDA8" s="123"/>
      <c r="GDB8" s="123"/>
      <c r="GDC8" s="123"/>
      <c r="GDD8" s="123"/>
      <c r="GDE8" s="123"/>
      <c r="GDF8" s="123"/>
      <c r="GDG8" s="123"/>
      <c r="GDH8" s="123"/>
      <c r="GDI8" s="123"/>
      <c r="GDJ8" s="123"/>
      <c r="GDK8" s="123"/>
      <c r="GDL8" s="123"/>
      <c r="GDM8" s="123"/>
      <c r="GDN8" s="123"/>
      <c r="GDO8" s="123"/>
      <c r="GDP8" s="123"/>
      <c r="GDQ8" s="123"/>
      <c r="GDR8" s="123"/>
      <c r="GDS8" s="123"/>
      <c r="GDT8" s="123"/>
      <c r="GDU8" s="123"/>
      <c r="GDV8" s="123"/>
      <c r="GDW8" s="123"/>
      <c r="GDX8" s="123"/>
      <c r="GDY8" s="123"/>
      <c r="GDZ8" s="123"/>
      <c r="GEA8" s="123"/>
      <c r="GEB8" s="123"/>
      <c r="GEC8" s="123"/>
      <c r="GED8" s="123"/>
      <c r="GEE8" s="123"/>
      <c r="GEF8" s="123"/>
      <c r="GEG8" s="123"/>
      <c r="GEH8" s="123"/>
      <c r="GEI8" s="123"/>
      <c r="GEJ8" s="123"/>
      <c r="GEK8" s="123"/>
      <c r="GEL8" s="123"/>
      <c r="GEM8" s="123"/>
      <c r="GEN8" s="123"/>
      <c r="GEO8" s="123"/>
      <c r="GEP8" s="123"/>
      <c r="GEQ8" s="123"/>
      <c r="GER8" s="123"/>
      <c r="GES8" s="123"/>
      <c r="GET8" s="123"/>
      <c r="GEU8" s="123"/>
      <c r="GEV8" s="123"/>
      <c r="GEW8" s="123"/>
      <c r="GEX8" s="123"/>
      <c r="GEY8" s="123"/>
      <c r="GEZ8" s="123"/>
      <c r="GFA8" s="123"/>
      <c r="GFB8" s="123"/>
      <c r="GFC8" s="123"/>
      <c r="GFD8" s="123"/>
      <c r="GFE8" s="123"/>
      <c r="GFF8" s="123"/>
      <c r="GFG8" s="123"/>
      <c r="GFH8" s="123"/>
      <c r="GFI8" s="123"/>
      <c r="GFJ8" s="123"/>
      <c r="GFK8" s="123"/>
      <c r="GFL8" s="123"/>
      <c r="GFM8" s="123"/>
      <c r="GFN8" s="123"/>
      <c r="GFO8" s="123"/>
      <c r="GFP8" s="123"/>
      <c r="GFQ8" s="123"/>
      <c r="GFR8" s="123"/>
      <c r="GFS8" s="123"/>
      <c r="GFT8" s="123"/>
      <c r="GFU8" s="123"/>
      <c r="GFV8" s="123"/>
      <c r="GFW8" s="123"/>
      <c r="GFX8" s="123"/>
      <c r="GFY8" s="123"/>
      <c r="GFZ8" s="123"/>
      <c r="GGA8" s="123"/>
      <c r="GGB8" s="123"/>
      <c r="GGC8" s="123"/>
      <c r="GGD8" s="123"/>
      <c r="GGE8" s="123"/>
      <c r="GGF8" s="123"/>
      <c r="GGG8" s="123"/>
      <c r="GGH8" s="123"/>
      <c r="GGI8" s="123"/>
      <c r="GGJ8" s="123"/>
      <c r="GGK8" s="123"/>
      <c r="GGL8" s="123"/>
      <c r="GGM8" s="123"/>
      <c r="GGN8" s="123"/>
      <c r="GGO8" s="123"/>
      <c r="GGP8" s="123"/>
      <c r="GGQ8" s="123"/>
      <c r="GGR8" s="123"/>
      <c r="GGS8" s="123"/>
      <c r="GGT8" s="123"/>
      <c r="GGU8" s="123"/>
      <c r="GGV8" s="123"/>
      <c r="GGW8" s="123"/>
      <c r="GGX8" s="123"/>
      <c r="GGY8" s="123"/>
      <c r="GGZ8" s="123"/>
      <c r="GHA8" s="123"/>
      <c r="GHB8" s="123"/>
      <c r="GHC8" s="123"/>
      <c r="GHD8" s="123"/>
      <c r="GHE8" s="123"/>
      <c r="GHF8" s="123"/>
      <c r="GHG8" s="123"/>
      <c r="GHH8" s="123"/>
      <c r="GHI8" s="123"/>
      <c r="GHJ8" s="123"/>
      <c r="GHK8" s="123"/>
      <c r="GHL8" s="123"/>
      <c r="GHM8" s="123"/>
      <c r="GHN8" s="123"/>
      <c r="GHO8" s="123"/>
      <c r="GHP8" s="123"/>
      <c r="GHQ8" s="123"/>
      <c r="GHR8" s="123"/>
      <c r="GHS8" s="123"/>
      <c r="GHT8" s="123"/>
      <c r="GHU8" s="123"/>
      <c r="GHV8" s="123"/>
      <c r="GHW8" s="123"/>
      <c r="GHX8" s="123"/>
      <c r="GHY8" s="123"/>
      <c r="GHZ8" s="123"/>
      <c r="GIA8" s="123"/>
      <c r="GIB8" s="123"/>
      <c r="GIC8" s="123"/>
      <c r="GID8" s="123"/>
      <c r="GIE8" s="123"/>
      <c r="GIF8" s="123"/>
      <c r="GIG8" s="123"/>
      <c r="GIH8" s="123"/>
      <c r="GII8" s="123"/>
      <c r="GIJ8" s="123"/>
      <c r="GIK8" s="123"/>
      <c r="GIL8" s="123"/>
      <c r="GIM8" s="123"/>
      <c r="GIN8" s="123"/>
      <c r="GIO8" s="123"/>
      <c r="GIP8" s="123"/>
      <c r="GIQ8" s="123"/>
      <c r="GIR8" s="123"/>
      <c r="GIS8" s="123"/>
      <c r="GIT8" s="123"/>
      <c r="GIU8" s="123"/>
      <c r="GIV8" s="123"/>
      <c r="GIW8" s="123"/>
      <c r="GIX8" s="123"/>
      <c r="GIY8" s="123"/>
      <c r="GIZ8" s="123"/>
      <c r="GJA8" s="123"/>
      <c r="GJB8" s="123"/>
      <c r="GJC8" s="123"/>
      <c r="GJD8" s="123"/>
      <c r="GJE8" s="123"/>
      <c r="GJF8" s="123"/>
      <c r="GJG8" s="123"/>
      <c r="GJH8" s="123"/>
      <c r="GJI8" s="123"/>
      <c r="GJJ8" s="123"/>
      <c r="GJK8" s="123"/>
      <c r="GJL8" s="123"/>
      <c r="GJM8" s="123"/>
      <c r="GJN8" s="123"/>
      <c r="GJO8" s="123"/>
      <c r="GJP8" s="123"/>
      <c r="GJQ8" s="123"/>
      <c r="GJR8" s="123"/>
      <c r="GJS8" s="123"/>
      <c r="GJT8" s="123"/>
      <c r="GJU8" s="123"/>
      <c r="GJV8" s="123"/>
      <c r="GJW8" s="123"/>
      <c r="GJX8" s="123"/>
      <c r="GJY8" s="123"/>
      <c r="GJZ8" s="123"/>
      <c r="GKA8" s="123"/>
      <c r="GKB8" s="123"/>
      <c r="GKC8" s="123"/>
      <c r="GKD8" s="123"/>
      <c r="GKE8" s="123"/>
      <c r="GKF8" s="123"/>
      <c r="GKG8" s="123"/>
      <c r="GKH8" s="123"/>
      <c r="GKI8" s="123"/>
      <c r="GKJ8" s="123"/>
      <c r="GKK8" s="123"/>
      <c r="GKL8" s="123"/>
      <c r="GKM8" s="123"/>
      <c r="GKN8" s="123"/>
      <c r="GKO8" s="123"/>
      <c r="GKP8" s="123"/>
      <c r="GKQ8" s="123"/>
      <c r="GKR8" s="123"/>
      <c r="GKS8" s="123"/>
      <c r="GKT8" s="123"/>
      <c r="GKU8" s="123"/>
      <c r="GKV8" s="123"/>
      <c r="GKW8" s="123"/>
      <c r="GKX8" s="123"/>
      <c r="GKY8" s="123"/>
      <c r="GKZ8" s="123"/>
      <c r="GLA8" s="123"/>
      <c r="GLB8" s="123"/>
      <c r="GLC8" s="123"/>
      <c r="GLD8" s="123"/>
      <c r="GLE8" s="123"/>
      <c r="GLF8" s="123"/>
      <c r="GLG8" s="123"/>
      <c r="GLH8" s="123"/>
      <c r="GLI8" s="123"/>
      <c r="GLJ8" s="123"/>
      <c r="GLK8" s="123"/>
      <c r="GLL8" s="123"/>
      <c r="GLM8" s="123"/>
      <c r="GLN8" s="123"/>
      <c r="GLO8" s="123"/>
      <c r="GLP8" s="123"/>
      <c r="GLQ8" s="123"/>
      <c r="GLR8" s="123"/>
      <c r="GLS8" s="123"/>
      <c r="GLT8" s="123"/>
      <c r="GLU8" s="123"/>
      <c r="GLV8" s="123"/>
      <c r="GLW8" s="123"/>
      <c r="GLX8" s="123"/>
      <c r="GLY8" s="123"/>
      <c r="GLZ8" s="123"/>
      <c r="GMA8" s="123"/>
      <c r="GMB8" s="123"/>
      <c r="GMC8" s="123"/>
      <c r="GMD8" s="123"/>
      <c r="GME8" s="123"/>
      <c r="GMF8" s="123"/>
      <c r="GMG8" s="123"/>
      <c r="GMH8" s="123"/>
      <c r="GMI8" s="123"/>
      <c r="GMJ8" s="123"/>
      <c r="GMK8" s="123"/>
      <c r="GML8" s="123"/>
      <c r="GMM8" s="123"/>
      <c r="GMN8" s="123"/>
      <c r="GMO8" s="123"/>
      <c r="GMP8" s="123"/>
      <c r="GMQ8" s="123"/>
      <c r="GMR8" s="123"/>
      <c r="GMS8" s="123"/>
      <c r="GMT8" s="123"/>
      <c r="GMU8" s="123"/>
      <c r="GMV8" s="123"/>
      <c r="GMW8" s="123"/>
      <c r="GMX8" s="123"/>
      <c r="GMY8" s="123"/>
      <c r="GMZ8" s="123"/>
      <c r="GNA8" s="123"/>
      <c r="GNB8" s="123"/>
      <c r="GNC8" s="123"/>
      <c r="GND8" s="123"/>
      <c r="GNE8" s="123"/>
      <c r="GNF8" s="123"/>
      <c r="GNG8" s="123"/>
      <c r="GNH8" s="123"/>
      <c r="GNI8" s="123"/>
      <c r="GNJ8" s="123"/>
      <c r="GNK8" s="123"/>
      <c r="GNL8" s="123"/>
      <c r="GNM8" s="123"/>
      <c r="GNN8" s="123"/>
      <c r="GNO8" s="123"/>
      <c r="GNP8" s="123"/>
      <c r="GNQ8" s="123"/>
      <c r="GNR8" s="123"/>
      <c r="GNS8" s="123"/>
      <c r="GNT8" s="123"/>
      <c r="GNU8" s="123"/>
      <c r="GNV8" s="123"/>
      <c r="GNW8" s="123"/>
      <c r="GNX8" s="123"/>
      <c r="GNY8" s="123"/>
      <c r="GNZ8" s="123"/>
      <c r="GOA8" s="123"/>
      <c r="GOB8" s="123"/>
      <c r="GOC8" s="123"/>
      <c r="GOD8" s="123"/>
      <c r="GOE8" s="123"/>
      <c r="GOF8" s="123"/>
      <c r="GOG8" s="123"/>
      <c r="GOH8" s="123"/>
      <c r="GOI8" s="123"/>
      <c r="GOJ8" s="123"/>
      <c r="GOK8" s="123"/>
      <c r="GOL8" s="123"/>
      <c r="GOM8" s="123"/>
      <c r="GON8" s="123"/>
      <c r="GOO8" s="123"/>
      <c r="GOP8" s="123"/>
      <c r="GOQ8" s="123"/>
      <c r="GOR8" s="123"/>
      <c r="GOS8" s="123"/>
      <c r="GOT8" s="123"/>
      <c r="GOU8" s="123"/>
      <c r="GOV8" s="123"/>
      <c r="GOW8" s="123"/>
      <c r="GOX8" s="123"/>
      <c r="GOY8" s="123"/>
      <c r="GOZ8" s="123"/>
      <c r="GPA8" s="123"/>
      <c r="GPB8" s="123"/>
      <c r="GPC8" s="123"/>
      <c r="GPD8" s="123"/>
      <c r="GPE8" s="123"/>
      <c r="GPF8" s="123"/>
      <c r="GPG8" s="123"/>
      <c r="GPH8" s="123"/>
      <c r="GPI8" s="123"/>
      <c r="GPJ8" s="123"/>
      <c r="GPK8" s="123"/>
      <c r="GPL8" s="123"/>
      <c r="GPM8" s="123"/>
      <c r="GPN8" s="123"/>
      <c r="GPO8" s="123"/>
      <c r="GPP8" s="123"/>
      <c r="GPQ8" s="123"/>
      <c r="GPR8" s="123"/>
      <c r="GPS8" s="123"/>
      <c r="GPT8" s="123"/>
      <c r="GPU8" s="123"/>
      <c r="GPV8" s="123"/>
      <c r="GPW8" s="123"/>
      <c r="GPX8" s="123"/>
      <c r="GPY8" s="123"/>
      <c r="GPZ8" s="123"/>
      <c r="GQA8" s="123"/>
      <c r="GQB8" s="123"/>
      <c r="GQC8" s="123"/>
      <c r="GQD8" s="123"/>
      <c r="GQE8" s="123"/>
      <c r="GQF8" s="123"/>
      <c r="GQG8" s="123"/>
      <c r="GQH8" s="123"/>
      <c r="GQI8" s="123"/>
      <c r="GQJ8" s="123"/>
      <c r="GQK8" s="123"/>
      <c r="GQL8" s="123"/>
      <c r="GQM8" s="123"/>
      <c r="GQN8" s="123"/>
      <c r="GQO8" s="123"/>
      <c r="GQP8" s="123"/>
      <c r="GQQ8" s="123"/>
      <c r="GQR8" s="123"/>
      <c r="GQS8" s="123"/>
      <c r="GQT8" s="123"/>
      <c r="GQU8" s="123"/>
      <c r="GQV8" s="123"/>
      <c r="GQW8" s="123"/>
      <c r="GQX8" s="123"/>
      <c r="GQY8" s="123"/>
      <c r="GQZ8" s="123"/>
      <c r="GRA8" s="123"/>
      <c r="GRB8" s="123"/>
      <c r="GRC8" s="123"/>
      <c r="GRD8" s="123"/>
      <c r="GRE8" s="123"/>
      <c r="GRF8" s="123"/>
      <c r="GRG8" s="123"/>
      <c r="GRH8" s="123"/>
      <c r="GRI8" s="123"/>
      <c r="GRJ8" s="123"/>
      <c r="GRK8" s="123"/>
      <c r="GRL8" s="123"/>
      <c r="GRM8" s="123"/>
      <c r="GRN8" s="123"/>
      <c r="GRO8" s="123"/>
      <c r="GRP8" s="123"/>
      <c r="GRQ8" s="123"/>
      <c r="GRR8" s="123"/>
      <c r="GRS8" s="123"/>
      <c r="GRT8" s="123"/>
      <c r="GRU8" s="123"/>
      <c r="GRV8" s="123"/>
      <c r="GRW8" s="123"/>
      <c r="GRX8" s="123"/>
      <c r="GRY8" s="123"/>
      <c r="GRZ8" s="123"/>
      <c r="GSA8" s="123"/>
      <c r="GSB8" s="123"/>
      <c r="GSC8" s="123"/>
      <c r="GSD8" s="123"/>
      <c r="GSE8" s="123"/>
      <c r="GSF8" s="123"/>
      <c r="GSG8" s="123"/>
      <c r="GSH8" s="123"/>
      <c r="GSI8" s="123"/>
      <c r="GSJ8" s="123"/>
      <c r="GSK8" s="123"/>
      <c r="GSL8" s="123"/>
      <c r="GSM8" s="123"/>
      <c r="GSN8" s="123"/>
      <c r="GSO8" s="123"/>
      <c r="GSP8" s="123"/>
      <c r="GSQ8" s="123"/>
      <c r="GSR8" s="123"/>
      <c r="GSS8" s="123"/>
      <c r="GST8" s="123"/>
      <c r="GSU8" s="123"/>
      <c r="GSV8" s="123"/>
      <c r="GSW8" s="123"/>
      <c r="GSX8" s="123"/>
      <c r="GSY8" s="123"/>
      <c r="GSZ8" s="123"/>
      <c r="GTA8" s="123"/>
      <c r="GTB8" s="123"/>
      <c r="GTC8" s="123"/>
      <c r="GTD8" s="123"/>
      <c r="GTE8" s="123"/>
      <c r="GTF8" s="123"/>
      <c r="GTG8" s="123"/>
      <c r="GTH8" s="123"/>
      <c r="GTI8" s="123"/>
      <c r="GTJ8" s="123"/>
      <c r="GTK8" s="123"/>
      <c r="GTL8" s="123"/>
      <c r="GTM8" s="123"/>
      <c r="GTN8" s="123"/>
      <c r="GTO8" s="123"/>
      <c r="GTP8" s="123"/>
      <c r="GTQ8" s="123"/>
      <c r="GTR8" s="123"/>
      <c r="GTS8" s="123"/>
      <c r="GTT8" s="123"/>
      <c r="GTU8" s="123"/>
      <c r="GTV8" s="123"/>
      <c r="GTW8" s="123"/>
      <c r="GTX8" s="123"/>
      <c r="GTY8" s="123"/>
      <c r="GTZ8" s="123"/>
      <c r="GUA8" s="123"/>
      <c r="GUB8" s="123"/>
      <c r="GUC8" s="123"/>
      <c r="GUD8" s="123"/>
      <c r="GUE8" s="123"/>
      <c r="GUF8" s="123"/>
      <c r="GUG8" s="123"/>
      <c r="GUH8" s="123"/>
      <c r="GUI8" s="123"/>
      <c r="GUJ8" s="123"/>
      <c r="GUK8" s="123"/>
      <c r="GUL8" s="123"/>
      <c r="GUM8" s="123"/>
      <c r="GUN8" s="123"/>
      <c r="GUO8" s="123"/>
      <c r="GUP8" s="123"/>
      <c r="GUQ8" s="123"/>
      <c r="GUR8" s="123"/>
      <c r="GUS8" s="123"/>
      <c r="GUT8" s="123"/>
      <c r="GUU8" s="123"/>
      <c r="GUV8" s="123"/>
      <c r="GUW8" s="123"/>
      <c r="GUX8" s="123"/>
      <c r="GUY8" s="123"/>
      <c r="GUZ8" s="123"/>
      <c r="GVA8" s="123"/>
      <c r="GVB8" s="123"/>
      <c r="GVC8" s="123"/>
      <c r="GVD8" s="123"/>
      <c r="GVE8" s="123"/>
      <c r="GVF8" s="123"/>
      <c r="GVG8" s="123"/>
      <c r="GVH8" s="123"/>
      <c r="GVI8" s="123"/>
      <c r="GVJ8" s="123"/>
      <c r="GVK8" s="123"/>
      <c r="GVL8" s="123"/>
      <c r="GVM8" s="123"/>
      <c r="GVN8" s="123"/>
      <c r="GVO8" s="123"/>
      <c r="GVP8" s="123"/>
      <c r="GVQ8" s="123"/>
      <c r="GVR8" s="123"/>
      <c r="GVS8" s="123"/>
      <c r="GVT8" s="123"/>
      <c r="GVU8" s="123"/>
      <c r="GVV8" s="123"/>
      <c r="GVW8" s="123"/>
      <c r="GVX8" s="123"/>
      <c r="GVY8" s="123"/>
      <c r="GVZ8" s="123"/>
      <c r="GWA8" s="123"/>
      <c r="GWB8" s="123"/>
      <c r="GWC8" s="123"/>
      <c r="GWD8" s="123"/>
      <c r="GWE8" s="123"/>
      <c r="GWF8" s="123"/>
      <c r="GWG8" s="123"/>
      <c r="GWH8" s="123"/>
      <c r="GWI8" s="123"/>
      <c r="GWJ8" s="123"/>
      <c r="GWK8" s="123"/>
      <c r="GWL8" s="123"/>
      <c r="GWM8" s="123"/>
      <c r="GWN8" s="123"/>
      <c r="GWO8" s="123"/>
      <c r="GWP8" s="123"/>
      <c r="GWQ8" s="123"/>
      <c r="GWR8" s="123"/>
      <c r="GWS8" s="123"/>
      <c r="GWT8" s="123"/>
      <c r="GWU8" s="123"/>
      <c r="GWV8" s="123"/>
      <c r="GWW8" s="123"/>
      <c r="GWX8" s="123"/>
      <c r="GWY8" s="123"/>
      <c r="GWZ8" s="123"/>
      <c r="GXA8" s="123"/>
      <c r="GXB8" s="123"/>
      <c r="GXC8" s="123"/>
      <c r="GXD8" s="123"/>
      <c r="GXE8" s="123"/>
      <c r="GXF8" s="123"/>
      <c r="GXG8" s="123"/>
      <c r="GXH8" s="123"/>
      <c r="GXI8" s="123"/>
      <c r="GXJ8" s="123"/>
      <c r="GXK8" s="123"/>
      <c r="GXL8" s="123"/>
      <c r="GXM8" s="123"/>
      <c r="GXN8" s="123"/>
      <c r="GXO8" s="123"/>
      <c r="GXP8" s="123"/>
      <c r="GXQ8" s="123"/>
      <c r="GXR8" s="123"/>
      <c r="GXS8" s="123"/>
      <c r="GXT8" s="123"/>
      <c r="GXU8" s="123"/>
      <c r="GXV8" s="123"/>
      <c r="GXW8" s="123"/>
      <c r="GXX8" s="123"/>
      <c r="GXY8" s="123"/>
      <c r="GXZ8" s="123"/>
      <c r="GYA8" s="123"/>
      <c r="GYB8" s="123"/>
      <c r="GYC8" s="123"/>
      <c r="GYD8" s="123"/>
      <c r="GYE8" s="123"/>
      <c r="GYF8" s="123"/>
      <c r="GYG8" s="123"/>
      <c r="GYH8" s="123"/>
      <c r="GYI8" s="123"/>
      <c r="GYJ8" s="123"/>
      <c r="GYK8" s="123"/>
      <c r="GYL8" s="123"/>
      <c r="GYM8" s="123"/>
      <c r="GYN8" s="123"/>
      <c r="GYO8" s="123"/>
      <c r="GYP8" s="123"/>
      <c r="GYQ8" s="123"/>
      <c r="GYR8" s="123"/>
      <c r="GYS8" s="123"/>
      <c r="GYT8" s="123"/>
      <c r="GYU8" s="123"/>
      <c r="GYV8" s="123"/>
      <c r="GYW8" s="123"/>
      <c r="GYX8" s="123"/>
      <c r="GYY8" s="123"/>
      <c r="GYZ8" s="123"/>
      <c r="GZA8" s="123"/>
      <c r="GZB8" s="123"/>
      <c r="GZC8" s="123"/>
      <c r="GZD8" s="123"/>
      <c r="GZE8" s="123"/>
      <c r="GZF8" s="123"/>
      <c r="GZG8" s="123"/>
      <c r="GZH8" s="123"/>
      <c r="GZI8" s="123"/>
      <c r="GZJ8" s="123"/>
      <c r="GZK8" s="123"/>
      <c r="GZL8" s="123"/>
      <c r="GZM8" s="123"/>
      <c r="GZN8" s="123"/>
      <c r="GZO8" s="123"/>
      <c r="GZP8" s="123"/>
      <c r="GZQ8" s="123"/>
      <c r="GZR8" s="123"/>
      <c r="GZS8" s="123"/>
      <c r="GZT8" s="123"/>
      <c r="GZU8" s="123"/>
      <c r="GZV8" s="123"/>
      <c r="GZW8" s="123"/>
      <c r="GZX8" s="123"/>
      <c r="GZY8" s="123"/>
      <c r="GZZ8" s="123"/>
      <c r="HAA8" s="123"/>
      <c r="HAB8" s="123"/>
      <c r="HAC8" s="123"/>
      <c r="HAD8" s="123"/>
      <c r="HAE8" s="123"/>
      <c r="HAF8" s="123"/>
      <c r="HAG8" s="123"/>
      <c r="HAH8" s="123"/>
      <c r="HAI8" s="123"/>
      <c r="HAJ8" s="123"/>
      <c r="HAK8" s="123"/>
      <c r="HAL8" s="123"/>
      <c r="HAM8" s="123"/>
      <c r="HAN8" s="123"/>
      <c r="HAO8" s="123"/>
      <c r="HAP8" s="123"/>
      <c r="HAQ8" s="123"/>
      <c r="HAR8" s="123"/>
      <c r="HAS8" s="123"/>
      <c r="HAT8" s="123"/>
      <c r="HAU8" s="123"/>
      <c r="HAV8" s="123"/>
      <c r="HAW8" s="123"/>
      <c r="HAX8" s="123"/>
      <c r="HAY8" s="123"/>
      <c r="HAZ8" s="123"/>
      <c r="HBA8" s="123"/>
      <c r="HBB8" s="123"/>
      <c r="HBC8" s="123"/>
      <c r="HBD8" s="123"/>
      <c r="HBE8" s="123"/>
      <c r="HBF8" s="123"/>
      <c r="HBG8" s="123"/>
      <c r="HBH8" s="123"/>
      <c r="HBI8" s="123"/>
      <c r="HBJ8" s="123"/>
      <c r="HBK8" s="123"/>
      <c r="HBL8" s="123"/>
      <c r="HBM8" s="123"/>
      <c r="HBN8" s="123"/>
      <c r="HBO8" s="123"/>
      <c r="HBP8" s="123"/>
      <c r="HBQ8" s="123"/>
      <c r="HBR8" s="123"/>
      <c r="HBS8" s="123"/>
      <c r="HBT8" s="123"/>
      <c r="HBU8" s="123"/>
      <c r="HBV8" s="123"/>
      <c r="HBW8" s="123"/>
      <c r="HBX8" s="123"/>
      <c r="HBY8" s="123"/>
      <c r="HBZ8" s="123"/>
      <c r="HCA8" s="123"/>
      <c r="HCB8" s="123"/>
      <c r="HCC8" s="123"/>
      <c r="HCD8" s="123"/>
      <c r="HCE8" s="123"/>
      <c r="HCF8" s="123"/>
      <c r="HCG8" s="123"/>
      <c r="HCH8" s="123"/>
      <c r="HCI8" s="123"/>
      <c r="HCJ8" s="123"/>
      <c r="HCK8" s="123"/>
      <c r="HCL8" s="123"/>
      <c r="HCM8" s="123"/>
      <c r="HCN8" s="123"/>
      <c r="HCO8" s="123"/>
      <c r="HCP8" s="123"/>
      <c r="HCQ8" s="123"/>
      <c r="HCR8" s="123"/>
      <c r="HCS8" s="123"/>
      <c r="HCT8" s="123"/>
      <c r="HCU8" s="123"/>
      <c r="HCV8" s="123"/>
      <c r="HCW8" s="123"/>
      <c r="HCX8" s="123"/>
      <c r="HCY8" s="123"/>
      <c r="HCZ8" s="123"/>
      <c r="HDA8" s="123"/>
      <c r="HDB8" s="123"/>
      <c r="HDC8" s="123"/>
      <c r="HDD8" s="123"/>
      <c r="HDE8" s="123"/>
      <c r="HDF8" s="123"/>
      <c r="HDG8" s="123"/>
      <c r="HDH8" s="123"/>
      <c r="HDI8" s="123"/>
      <c r="HDJ8" s="123"/>
      <c r="HDK8" s="123"/>
      <c r="HDL8" s="123"/>
      <c r="HDM8" s="123"/>
      <c r="HDN8" s="123"/>
      <c r="HDO8" s="123"/>
      <c r="HDP8" s="123"/>
      <c r="HDQ8" s="123"/>
      <c r="HDR8" s="123"/>
      <c r="HDS8" s="123"/>
      <c r="HDT8" s="123"/>
      <c r="HDU8" s="123"/>
      <c r="HDV8" s="123"/>
      <c r="HDW8" s="123"/>
      <c r="HDX8" s="123"/>
      <c r="HDY8" s="123"/>
      <c r="HDZ8" s="123"/>
      <c r="HEA8" s="123"/>
      <c r="HEB8" s="123"/>
      <c r="HEC8" s="123"/>
      <c r="HED8" s="123"/>
      <c r="HEE8" s="123"/>
      <c r="HEF8" s="123"/>
      <c r="HEG8" s="123"/>
      <c r="HEH8" s="123"/>
      <c r="HEI8" s="123"/>
      <c r="HEJ8" s="123"/>
      <c r="HEK8" s="123"/>
      <c r="HEL8" s="123"/>
      <c r="HEM8" s="123"/>
      <c r="HEN8" s="123"/>
      <c r="HEO8" s="123"/>
      <c r="HEP8" s="123"/>
      <c r="HEQ8" s="123"/>
      <c r="HER8" s="123"/>
      <c r="HES8" s="123"/>
      <c r="HET8" s="123"/>
      <c r="HEU8" s="123"/>
      <c r="HEV8" s="123"/>
      <c r="HEW8" s="123"/>
      <c r="HEX8" s="123"/>
      <c r="HEY8" s="123"/>
      <c r="HEZ8" s="123"/>
      <c r="HFA8" s="123"/>
      <c r="HFB8" s="123"/>
      <c r="HFC8" s="123"/>
      <c r="HFD8" s="123"/>
      <c r="HFE8" s="123"/>
      <c r="HFF8" s="123"/>
      <c r="HFG8" s="123"/>
      <c r="HFH8" s="123"/>
      <c r="HFI8" s="123"/>
      <c r="HFJ8" s="123"/>
      <c r="HFK8" s="123"/>
      <c r="HFL8" s="123"/>
      <c r="HFM8" s="123"/>
      <c r="HFN8" s="123"/>
      <c r="HFO8" s="123"/>
      <c r="HFP8" s="123"/>
      <c r="HFQ8" s="123"/>
      <c r="HFR8" s="123"/>
      <c r="HFS8" s="123"/>
      <c r="HFT8" s="123"/>
      <c r="HFU8" s="123"/>
      <c r="HFV8" s="123"/>
      <c r="HFW8" s="123"/>
      <c r="HFX8" s="123"/>
      <c r="HFY8" s="123"/>
      <c r="HFZ8" s="123"/>
      <c r="HGA8" s="123"/>
      <c r="HGB8" s="123"/>
      <c r="HGC8" s="123"/>
      <c r="HGD8" s="123"/>
      <c r="HGE8" s="123"/>
      <c r="HGF8" s="123"/>
      <c r="HGG8" s="123"/>
      <c r="HGH8" s="123"/>
      <c r="HGI8" s="123"/>
      <c r="HGJ8" s="123"/>
      <c r="HGK8" s="123"/>
      <c r="HGL8" s="123"/>
      <c r="HGM8" s="123"/>
      <c r="HGN8" s="123"/>
      <c r="HGO8" s="123"/>
      <c r="HGP8" s="123"/>
      <c r="HGQ8" s="123"/>
      <c r="HGR8" s="123"/>
      <c r="HGS8" s="123"/>
      <c r="HGT8" s="123"/>
      <c r="HGU8" s="123"/>
      <c r="HGV8" s="123"/>
      <c r="HGW8" s="123"/>
      <c r="HGX8" s="123"/>
      <c r="HGY8" s="123"/>
      <c r="HGZ8" s="123"/>
      <c r="HHA8" s="123"/>
      <c r="HHB8" s="123"/>
      <c r="HHC8" s="123"/>
      <c r="HHD8" s="123"/>
      <c r="HHE8" s="123"/>
      <c r="HHF8" s="123"/>
      <c r="HHG8" s="123"/>
      <c r="HHH8" s="123"/>
      <c r="HHI8" s="123"/>
      <c r="HHJ8" s="123"/>
      <c r="HHK8" s="123"/>
      <c r="HHL8" s="123"/>
      <c r="HHM8" s="123"/>
      <c r="HHN8" s="123"/>
      <c r="HHO8" s="123"/>
      <c r="HHP8" s="123"/>
      <c r="HHQ8" s="123"/>
      <c r="HHR8" s="123"/>
      <c r="HHS8" s="123"/>
      <c r="HHT8" s="123"/>
      <c r="HHU8" s="123"/>
      <c r="HHV8" s="123"/>
      <c r="HHW8" s="123"/>
      <c r="HHX8" s="123"/>
      <c r="HHY8" s="123"/>
      <c r="HHZ8" s="123"/>
      <c r="HIA8" s="123"/>
      <c r="HIB8" s="123"/>
      <c r="HIC8" s="123"/>
      <c r="HID8" s="123"/>
      <c r="HIE8" s="123"/>
      <c r="HIF8" s="123"/>
      <c r="HIG8" s="123"/>
      <c r="HIH8" s="123"/>
      <c r="HII8" s="123"/>
      <c r="HIJ8" s="123"/>
      <c r="HIK8" s="123"/>
      <c r="HIL8" s="123"/>
      <c r="HIM8" s="123"/>
      <c r="HIN8" s="123"/>
      <c r="HIO8" s="123"/>
      <c r="HIP8" s="123"/>
      <c r="HIQ8" s="123"/>
      <c r="HIR8" s="123"/>
      <c r="HIS8" s="123"/>
      <c r="HIT8" s="123"/>
      <c r="HIU8" s="123"/>
      <c r="HIV8" s="123"/>
      <c r="HIW8" s="123"/>
      <c r="HIX8" s="123"/>
      <c r="HIY8" s="123"/>
      <c r="HIZ8" s="123"/>
      <c r="HJA8" s="123"/>
      <c r="HJB8" s="123"/>
      <c r="HJC8" s="123"/>
      <c r="HJD8" s="123"/>
      <c r="HJE8" s="123"/>
      <c r="HJF8" s="123"/>
      <c r="HJG8" s="123"/>
      <c r="HJH8" s="123"/>
      <c r="HJI8" s="123"/>
      <c r="HJJ8" s="123"/>
      <c r="HJK8" s="123"/>
      <c r="HJL8" s="123"/>
      <c r="HJM8" s="123"/>
      <c r="HJN8" s="123"/>
      <c r="HJO8" s="123"/>
      <c r="HJP8" s="123"/>
      <c r="HJQ8" s="123"/>
      <c r="HJR8" s="123"/>
      <c r="HJS8" s="123"/>
      <c r="HJT8" s="123"/>
      <c r="HJU8" s="123"/>
      <c r="HJV8" s="123"/>
      <c r="HJW8" s="123"/>
      <c r="HJX8" s="123"/>
      <c r="HJY8" s="123"/>
      <c r="HJZ8" s="123"/>
      <c r="HKA8" s="123"/>
      <c r="HKB8" s="123"/>
      <c r="HKC8" s="123"/>
      <c r="HKD8" s="123"/>
      <c r="HKE8" s="123"/>
      <c r="HKF8" s="123"/>
      <c r="HKG8" s="123"/>
      <c r="HKH8" s="123"/>
      <c r="HKI8" s="123"/>
      <c r="HKJ8" s="123"/>
      <c r="HKK8" s="123"/>
      <c r="HKL8" s="123"/>
      <c r="HKM8" s="123"/>
      <c r="HKN8" s="123"/>
      <c r="HKO8" s="123"/>
      <c r="HKP8" s="123"/>
      <c r="HKQ8" s="123"/>
      <c r="HKR8" s="123"/>
      <c r="HKS8" s="123"/>
      <c r="HKT8" s="123"/>
      <c r="HKU8" s="123"/>
      <c r="HKV8" s="123"/>
      <c r="HKW8" s="123"/>
      <c r="HKX8" s="123"/>
      <c r="HKY8" s="123"/>
      <c r="HKZ8" s="123"/>
      <c r="HLA8" s="123"/>
      <c r="HLB8" s="123"/>
      <c r="HLC8" s="123"/>
      <c r="HLD8" s="123"/>
      <c r="HLE8" s="123"/>
      <c r="HLF8" s="123"/>
      <c r="HLG8" s="123"/>
      <c r="HLH8" s="123"/>
      <c r="HLI8" s="123"/>
      <c r="HLJ8" s="123"/>
      <c r="HLK8" s="123"/>
      <c r="HLL8" s="123"/>
      <c r="HLM8" s="123"/>
      <c r="HLN8" s="123"/>
      <c r="HLO8" s="123"/>
      <c r="HLP8" s="123"/>
      <c r="HLQ8" s="123"/>
      <c r="HLR8" s="123"/>
      <c r="HLS8" s="123"/>
      <c r="HLT8" s="123"/>
      <c r="HLU8" s="123"/>
      <c r="HLV8" s="123"/>
      <c r="HLW8" s="123"/>
      <c r="HLX8" s="123"/>
      <c r="HLY8" s="123"/>
      <c r="HLZ8" s="123"/>
      <c r="HMA8" s="123"/>
      <c r="HMB8" s="123"/>
      <c r="HMC8" s="123"/>
      <c r="HMD8" s="123"/>
      <c r="HME8" s="123"/>
      <c r="HMF8" s="123"/>
      <c r="HMG8" s="123"/>
      <c r="HMH8" s="123"/>
      <c r="HMI8" s="123"/>
      <c r="HMJ8" s="123"/>
      <c r="HMK8" s="123"/>
      <c r="HML8" s="123"/>
      <c r="HMM8" s="123"/>
      <c r="HMN8" s="123"/>
      <c r="HMO8" s="123"/>
      <c r="HMP8" s="123"/>
      <c r="HMQ8" s="123"/>
      <c r="HMR8" s="123"/>
      <c r="HMS8" s="123"/>
      <c r="HMT8" s="123"/>
      <c r="HMU8" s="123"/>
      <c r="HMV8" s="123"/>
      <c r="HMW8" s="123"/>
      <c r="HMX8" s="123"/>
      <c r="HMY8" s="123"/>
      <c r="HMZ8" s="123"/>
      <c r="HNA8" s="123"/>
      <c r="HNB8" s="123"/>
      <c r="HNC8" s="123"/>
      <c r="HND8" s="123"/>
      <c r="HNE8" s="123"/>
      <c r="HNF8" s="123"/>
      <c r="HNG8" s="123"/>
      <c r="HNH8" s="123"/>
      <c r="HNI8" s="123"/>
      <c r="HNJ8" s="123"/>
      <c r="HNK8" s="123"/>
      <c r="HNL8" s="123"/>
      <c r="HNM8" s="123"/>
      <c r="HNN8" s="123"/>
      <c r="HNO8" s="123"/>
      <c r="HNP8" s="123"/>
      <c r="HNQ8" s="123"/>
      <c r="HNR8" s="123"/>
      <c r="HNS8" s="123"/>
      <c r="HNT8" s="123"/>
      <c r="HNU8" s="123"/>
      <c r="HNV8" s="123"/>
      <c r="HNW8" s="123"/>
      <c r="HNX8" s="123"/>
      <c r="HNY8" s="123"/>
      <c r="HNZ8" s="123"/>
      <c r="HOA8" s="123"/>
      <c r="HOB8" s="123"/>
      <c r="HOC8" s="123"/>
      <c r="HOD8" s="123"/>
      <c r="HOE8" s="123"/>
      <c r="HOF8" s="123"/>
      <c r="HOG8" s="123"/>
      <c r="HOH8" s="123"/>
      <c r="HOI8" s="123"/>
      <c r="HOJ8" s="123"/>
      <c r="HOK8" s="123"/>
      <c r="HOL8" s="123"/>
      <c r="HOM8" s="123"/>
      <c r="HON8" s="123"/>
      <c r="HOO8" s="123"/>
      <c r="HOP8" s="123"/>
      <c r="HOQ8" s="123"/>
      <c r="HOR8" s="123"/>
      <c r="HOS8" s="123"/>
      <c r="HOT8" s="123"/>
      <c r="HOU8" s="123"/>
      <c r="HOV8" s="123"/>
      <c r="HOW8" s="123"/>
      <c r="HOX8" s="123"/>
      <c r="HOY8" s="123"/>
      <c r="HOZ8" s="123"/>
      <c r="HPA8" s="123"/>
      <c r="HPB8" s="123"/>
      <c r="HPC8" s="123"/>
      <c r="HPD8" s="123"/>
      <c r="HPE8" s="123"/>
      <c r="HPF8" s="123"/>
      <c r="HPG8" s="123"/>
      <c r="HPH8" s="123"/>
      <c r="HPI8" s="123"/>
      <c r="HPJ8" s="123"/>
      <c r="HPK8" s="123"/>
      <c r="HPL8" s="123"/>
      <c r="HPM8" s="123"/>
      <c r="HPN8" s="123"/>
      <c r="HPO8" s="123"/>
      <c r="HPP8" s="123"/>
      <c r="HPQ8" s="123"/>
      <c r="HPR8" s="123"/>
      <c r="HPS8" s="123"/>
      <c r="HPT8" s="123"/>
      <c r="HPU8" s="123"/>
      <c r="HPV8" s="123"/>
      <c r="HPW8" s="123"/>
      <c r="HPX8" s="123"/>
      <c r="HPY8" s="123"/>
      <c r="HPZ8" s="123"/>
      <c r="HQA8" s="123"/>
      <c r="HQB8" s="123"/>
      <c r="HQC8" s="123"/>
      <c r="HQD8" s="123"/>
      <c r="HQE8" s="123"/>
      <c r="HQF8" s="123"/>
      <c r="HQG8" s="123"/>
      <c r="HQH8" s="123"/>
      <c r="HQI8" s="123"/>
      <c r="HQJ8" s="123"/>
      <c r="HQK8" s="123"/>
      <c r="HQL8" s="123"/>
      <c r="HQM8" s="123"/>
      <c r="HQN8" s="123"/>
      <c r="HQO8" s="123"/>
      <c r="HQP8" s="123"/>
      <c r="HQQ8" s="123"/>
      <c r="HQR8" s="123"/>
      <c r="HQS8" s="123"/>
      <c r="HQT8" s="123"/>
      <c r="HQU8" s="123"/>
      <c r="HQV8" s="123"/>
      <c r="HQW8" s="123"/>
      <c r="HQX8" s="123"/>
      <c r="HQY8" s="123"/>
      <c r="HQZ8" s="123"/>
      <c r="HRA8" s="123"/>
      <c r="HRB8" s="123"/>
      <c r="HRC8" s="123"/>
      <c r="HRD8" s="123"/>
      <c r="HRE8" s="123"/>
      <c r="HRF8" s="123"/>
      <c r="HRG8" s="123"/>
      <c r="HRH8" s="123"/>
      <c r="HRI8" s="123"/>
      <c r="HRJ8" s="123"/>
      <c r="HRK8" s="123"/>
      <c r="HRL8" s="123"/>
      <c r="HRM8" s="123"/>
      <c r="HRN8" s="123"/>
      <c r="HRO8" s="123"/>
      <c r="HRP8" s="123"/>
      <c r="HRQ8" s="123"/>
      <c r="HRR8" s="123"/>
      <c r="HRS8" s="123"/>
      <c r="HRT8" s="123"/>
      <c r="HRU8" s="123"/>
      <c r="HRV8" s="123"/>
      <c r="HRW8" s="123"/>
      <c r="HRX8" s="123"/>
      <c r="HRY8" s="123"/>
      <c r="HRZ8" s="123"/>
      <c r="HSA8" s="123"/>
      <c r="HSB8" s="123"/>
      <c r="HSC8" s="123"/>
      <c r="HSD8" s="123"/>
      <c r="HSE8" s="123"/>
      <c r="HSF8" s="123"/>
      <c r="HSG8" s="123"/>
      <c r="HSH8" s="123"/>
      <c r="HSI8" s="123"/>
      <c r="HSJ8" s="123"/>
      <c r="HSK8" s="123"/>
      <c r="HSL8" s="123"/>
      <c r="HSM8" s="123"/>
      <c r="HSN8" s="123"/>
      <c r="HSO8" s="123"/>
      <c r="HSP8" s="123"/>
      <c r="HSQ8" s="123"/>
      <c r="HSR8" s="123"/>
      <c r="HSS8" s="123"/>
      <c r="HST8" s="123"/>
      <c r="HSU8" s="123"/>
      <c r="HSV8" s="123"/>
      <c r="HSW8" s="123"/>
      <c r="HSX8" s="123"/>
      <c r="HSY8" s="123"/>
      <c r="HSZ8" s="123"/>
      <c r="HTA8" s="123"/>
      <c r="HTB8" s="123"/>
      <c r="HTC8" s="123"/>
      <c r="HTD8" s="123"/>
      <c r="HTE8" s="123"/>
      <c r="HTF8" s="123"/>
      <c r="HTG8" s="123"/>
      <c r="HTH8" s="123"/>
      <c r="HTI8" s="123"/>
      <c r="HTJ8" s="123"/>
      <c r="HTK8" s="123"/>
      <c r="HTL8" s="123"/>
      <c r="HTM8" s="123"/>
      <c r="HTN8" s="123"/>
      <c r="HTO8" s="123"/>
      <c r="HTP8" s="123"/>
      <c r="HTQ8" s="123"/>
      <c r="HTR8" s="123"/>
      <c r="HTS8" s="123"/>
      <c r="HTT8" s="123"/>
      <c r="HTU8" s="123"/>
      <c r="HTV8" s="123"/>
      <c r="HTW8" s="123"/>
      <c r="HTX8" s="123"/>
      <c r="HTY8" s="123"/>
      <c r="HTZ8" s="123"/>
      <c r="HUA8" s="123"/>
      <c r="HUB8" s="123"/>
      <c r="HUC8" s="123"/>
      <c r="HUD8" s="123"/>
      <c r="HUE8" s="123"/>
      <c r="HUF8" s="123"/>
      <c r="HUG8" s="123"/>
      <c r="HUH8" s="123"/>
      <c r="HUI8" s="123"/>
      <c r="HUJ8" s="123"/>
      <c r="HUK8" s="123"/>
      <c r="HUL8" s="123"/>
      <c r="HUM8" s="123"/>
      <c r="HUN8" s="123"/>
      <c r="HUO8" s="123"/>
      <c r="HUP8" s="123"/>
      <c r="HUQ8" s="123"/>
      <c r="HUR8" s="123"/>
      <c r="HUS8" s="123"/>
      <c r="HUT8" s="123"/>
      <c r="HUU8" s="123"/>
      <c r="HUV8" s="123"/>
      <c r="HUW8" s="123"/>
      <c r="HUX8" s="123"/>
      <c r="HUY8" s="123"/>
      <c r="HUZ8" s="123"/>
      <c r="HVA8" s="123"/>
      <c r="HVB8" s="123"/>
      <c r="HVC8" s="123"/>
      <c r="HVD8" s="123"/>
      <c r="HVE8" s="123"/>
      <c r="HVF8" s="123"/>
      <c r="HVG8" s="123"/>
      <c r="HVH8" s="123"/>
      <c r="HVI8" s="123"/>
      <c r="HVJ8" s="123"/>
      <c r="HVK8" s="123"/>
      <c r="HVL8" s="123"/>
      <c r="HVM8" s="123"/>
      <c r="HVN8" s="123"/>
      <c r="HVO8" s="123"/>
      <c r="HVP8" s="123"/>
      <c r="HVQ8" s="123"/>
      <c r="HVR8" s="123"/>
      <c r="HVS8" s="123"/>
      <c r="HVT8" s="123"/>
      <c r="HVU8" s="123"/>
      <c r="HVV8" s="123"/>
      <c r="HVW8" s="123"/>
      <c r="HVX8" s="123"/>
      <c r="HVY8" s="123"/>
      <c r="HVZ8" s="123"/>
      <c r="HWA8" s="123"/>
      <c r="HWB8" s="123"/>
      <c r="HWC8" s="123"/>
      <c r="HWD8" s="123"/>
      <c r="HWE8" s="123"/>
      <c r="HWF8" s="123"/>
      <c r="HWG8" s="123"/>
      <c r="HWH8" s="123"/>
      <c r="HWI8" s="123"/>
      <c r="HWJ8" s="123"/>
      <c r="HWK8" s="123"/>
      <c r="HWL8" s="123"/>
      <c r="HWM8" s="123"/>
      <c r="HWN8" s="123"/>
      <c r="HWO8" s="123"/>
      <c r="HWP8" s="123"/>
      <c r="HWQ8" s="123"/>
      <c r="HWR8" s="123"/>
      <c r="HWS8" s="123"/>
      <c r="HWT8" s="123"/>
      <c r="HWU8" s="123"/>
      <c r="HWV8" s="123"/>
      <c r="HWW8" s="123"/>
      <c r="HWX8" s="123"/>
      <c r="HWY8" s="123"/>
      <c r="HWZ8" s="123"/>
      <c r="HXA8" s="123"/>
      <c r="HXB8" s="123"/>
      <c r="HXC8" s="123"/>
      <c r="HXD8" s="123"/>
      <c r="HXE8" s="123"/>
      <c r="HXF8" s="123"/>
      <c r="HXG8" s="123"/>
      <c r="HXH8" s="123"/>
      <c r="HXI8" s="123"/>
      <c r="HXJ8" s="123"/>
      <c r="HXK8" s="123"/>
      <c r="HXL8" s="123"/>
      <c r="HXM8" s="123"/>
      <c r="HXN8" s="123"/>
      <c r="HXO8" s="123"/>
      <c r="HXP8" s="123"/>
      <c r="HXQ8" s="123"/>
      <c r="HXR8" s="123"/>
      <c r="HXS8" s="123"/>
      <c r="HXT8" s="123"/>
      <c r="HXU8" s="123"/>
      <c r="HXV8" s="123"/>
      <c r="HXW8" s="123"/>
      <c r="HXX8" s="123"/>
      <c r="HXY8" s="123"/>
      <c r="HXZ8" s="123"/>
      <c r="HYA8" s="123"/>
      <c r="HYB8" s="123"/>
      <c r="HYC8" s="123"/>
      <c r="HYD8" s="123"/>
      <c r="HYE8" s="123"/>
      <c r="HYF8" s="123"/>
      <c r="HYG8" s="123"/>
      <c r="HYH8" s="123"/>
      <c r="HYI8" s="123"/>
      <c r="HYJ8" s="123"/>
      <c r="HYK8" s="123"/>
      <c r="HYL8" s="123"/>
      <c r="HYM8" s="123"/>
      <c r="HYN8" s="123"/>
      <c r="HYO8" s="123"/>
      <c r="HYP8" s="123"/>
      <c r="HYQ8" s="123"/>
      <c r="HYR8" s="123"/>
      <c r="HYS8" s="123"/>
      <c r="HYT8" s="123"/>
      <c r="HYU8" s="123"/>
      <c r="HYV8" s="123"/>
      <c r="HYW8" s="123"/>
      <c r="HYX8" s="123"/>
      <c r="HYY8" s="123"/>
      <c r="HYZ8" s="123"/>
      <c r="HZA8" s="123"/>
      <c r="HZB8" s="123"/>
      <c r="HZC8" s="123"/>
      <c r="HZD8" s="123"/>
      <c r="HZE8" s="123"/>
      <c r="HZF8" s="123"/>
      <c r="HZG8" s="123"/>
      <c r="HZH8" s="123"/>
      <c r="HZI8" s="123"/>
      <c r="HZJ8" s="123"/>
      <c r="HZK8" s="123"/>
      <c r="HZL8" s="123"/>
      <c r="HZM8" s="123"/>
      <c r="HZN8" s="123"/>
      <c r="HZO8" s="123"/>
      <c r="HZP8" s="123"/>
      <c r="HZQ8" s="123"/>
      <c r="HZR8" s="123"/>
      <c r="HZS8" s="123"/>
      <c r="HZT8" s="123"/>
      <c r="HZU8" s="123"/>
      <c r="HZV8" s="123"/>
      <c r="HZW8" s="123"/>
      <c r="HZX8" s="123"/>
      <c r="HZY8" s="123"/>
      <c r="HZZ8" s="123"/>
      <c r="IAA8" s="123"/>
      <c r="IAB8" s="123"/>
      <c r="IAC8" s="123"/>
      <c r="IAD8" s="123"/>
      <c r="IAE8" s="123"/>
      <c r="IAF8" s="123"/>
      <c r="IAG8" s="123"/>
      <c r="IAH8" s="123"/>
      <c r="IAI8" s="123"/>
      <c r="IAJ8" s="123"/>
      <c r="IAK8" s="123"/>
      <c r="IAL8" s="123"/>
      <c r="IAM8" s="123"/>
      <c r="IAN8" s="123"/>
      <c r="IAO8" s="123"/>
      <c r="IAP8" s="123"/>
      <c r="IAQ8" s="123"/>
      <c r="IAR8" s="123"/>
      <c r="IAS8" s="123"/>
      <c r="IAT8" s="123"/>
      <c r="IAU8" s="123"/>
      <c r="IAV8" s="123"/>
      <c r="IAW8" s="123"/>
      <c r="IAX8" s="123"/>
      <c r="IAY8" s="123"/>
      <c r="IAZ8" s="123"/>
      <c r="IBA8" s="123"/>
      <c r="IBB8" s="123"/>
      <c r="IBC8" s="123"/>
      <c r="IBD8" s="123"/>
      <c r="IBE8" s="123"/>
      <c r="IBF8" s="123"/>
      <c r="IBG8" s="123"/>
      <c r="IBH8" s="123"/>
      <c r="IBI8" s="123"/>
      <c r="IBJ8" s="123"/>
      <c r="IBK8" s="123"/>
      <c r="IBL8" s="123"/>
      <c r="IBM8" s="123"/>
      <c r="IBN8" s="123"/>
      <c r="IBO8" s="123"/>
      <c r="IBP8" s="123"/>
      <c r="IBQ8" s="123"/>
      <c r="IBR8" s="123"/>
      <c r="IBS8" s="123"/>
      <c r="IBT8" s="123"/>
      <c r="IBU8" s="123"/>
      <c r="IBV8" s="123"/>
      <c r="IBW8" s="123"/>
      <c r="IBX8" s="123"/>
      <c r="IBY8" s="123"/>
      <c r="IBZ8" s="123"/>
      <c r="ICA8" s="123"/>
      <c r="ICB8" s="123"/>
      <c r="ICC8" s="123"/>
      <c r="ICD8" s="123"/>
      <c r="ICE8" s="123"/>
      <c r="ICF8" s="123"/>
      <c r="ICG8" s="123"/>
      <c r="ICH8" s="123"/>
      <c r="ICI8" s="123"/>
      <c r="ICJ8" s="123"/>
      <c r="ICK8" s="123"/>
      <c r="ICL8" s="123"/>
      <c r="ICM8" s="123"/>
      <c r="ICN8" s="123"/>
      <c r="ICO8" s="123"/>
      <c r="ICP8" s="123"/>
      <c r="ICQ8" s="123"/>
      <c r="ICR8" s="123"/>
      <c r="ICS8" s="123"/>
      <c r="ICT8" s="123"/>
      <c r="ICU8" s="123"/>
      <c r="ICV8" s="123"/>
      <c r="ICW8" s="123"/>
      <c r="ICX8" s="123"/>
      <c r="ICY8" s="123"/>
      <c r="ICZ8" s="123"/>
      <c r="IDA8" s="123"/>
      <c r="IDB8" s="123"/>
      <c r="IDC8" s="123"/>
      <c r="IDD8" s="123"/>
      <c r="IDE8" s="123"/>
      <c r="IDF8" s="123"/>
      <c r="IDG8" s="123"/>
      <c r="IDH8" s="123"/>
      <c r="IDI8" s="123"/>
      <c r="IDJ8" s="123"/>
      <c r="IDK8" s="123"/>
      <c r="IDL8" s="123"/>
      <c r="IDM8" s="123"/>
      <c r="IDN8" s="123"/>
      <c r="IDO8" s="123"/>
      <c r="IDP8" s="123"/>
      <c r="IDQ8" s="123"/>
      <c r="IDR8" s="123"/>
      <c r="IDS8" s="123"/>
      <c r="IDT8" s="123"/>
      <c r="IDU8" s="123"/>
      <c r="IDV8" s="123"/>
      <c r="IDW8" s="123"/>
      <c r="IDX8" s="123"/>
      <c r="IDY8" s="123"/>
      <c r="IDZ8" s="123"/>
      <c r="IEA8" s="123"/>
      <c r="IEB8" s="123"/>
      <c r="IEC8" s="123"/>
      <c r="IED8" s="123"/>
      <c r="IEE8" s="123"/>
      <c r="IEF8" s="123"/>
      <c r="IEG8" s="123"/>
      <c r="IEH8" s="123"/>
      <c r="IEI8" s="123"/>
      <c r="IEJ8" s="123"/>
      <c r="IEK8" s="123"/>
      <c r="IEL8" s="123"/>
      <c r="IEM8" s="123"/>
      <c r="IEN8" s="123"/>
      <c r="IEO8" s="123"/>
      <c r="IEP8" s="123"/>
      <c r="IEQ8" s="123"/>
      <c r="IER8" s="123"/>
      <c r="IES8" s="123"/>
      <c r="IET8" s="123"/>
      <c r="IEU8" s="123"/>
      <c r="IEV8" s="123"/>
      <c r="IEW8" s="123"/>
      <c r="IEX8" s="123"/>
      <c r="IEY8" s="123"/>
      <c r="IEZ8" s="123"/>
      <c r="IFA8" s="123"/>
      <c r="IFB8" s="123"/>
      <c r="IFC8" s="123"/>
      <c r="IFD8" s="123"/>
      <c r="IFE8" s="123"/>
      <c r="IFF8" s="123"/>
      <c r="IFG8" s="123"/>
      <c r="IFH8" s="123"/>
      <c r="IFI8" s="123"/>
      <c r="IFJ8" s="123"/>
      <c r="IFK8" s="123"/>
      <c r="IFL8" s="123"/>
      <c r="IFM8" s="123"/>
      <c r="IFN8" s="123"/>
      <c r="IFO8" s="123"/>
      <c r="IFP8" s="123"/>
      <c r="IFQ8" s="123"/>
      <c r="IFR8" s="123"/>
      <c r="IFS8" s="123"/>
      <c r="IFT8" s="123"/>
      <c r="IFU8" s="123"/>
      <c r="IFV8" s="123"/>
      <c r="IFW8" s="123"/>
      <c r="IFX8" s="123"/>
      <c r="IFY8" s="123"/>
      <c r="IFZ8" s="123"/>
      <c r="IGA8" s="123"/>
      <c r="IGB8" s="123"/>
      <c r="IGC8" s="123"/>
      <c r="IGD8" s="123"/>
      <c r="IGE8" s="123"/>
      <c r="IGF8" s="123"/>
      <c r="IGG8" s="123"/>
      <c r="IGH8" s="123"/>
      <c r="IGI8" s="123"/>
      <c r="IGJ8" s="123"/>
      <c r="IGK8" s="123"/>
      <c r="IGL8" s="123"/>
      <c r="IGM8" s="123"/>
      <c r="IGN8" s="123"/>
      <c r="IGO8" s="123"/>
      <c r="IGP8" s="123"/>
      <c r="IGQ8" s="123"/>
      <c r="IGR8" s="123"/>
      <c r="IGS8" s="123"/>
      <c r="IGT8" s="123"/>
      <c r="IGU8" s="123"/>
      <c r="IGV8" s="123"/>
      <c r="IGW8" s="123"/>
      <c r="IGX8" s="123"/>
      <c r="IGY8" s="123"/>
      <c r="IGZ8" s="123"/>
      <c r="IHA8" s="123"/>
      <c r="IHB8" s="123"/>
      <c r="IHC8" s="123"/>
      <c r="IHD8" s="123"/>
      <c r="IHE8" s="123"/>
      <c r="IHF8" s="123"/>
      <c r="IHG8" s="123"/>
      <c r="IHH8" s="123"/>
      <c r="IHI8" s="123"/>
      <c r="IHJ8" s="123"/>
      <c r="IHK8" s="123"/>
      <c r="IHL8" s="123"/>
      <c r="IHM8" s="123"/>
      <c r="IHN8" s="123"/>
      <c r="IHO8" s="123"/>
      <c r="IHP8" s="123"/>
      <c r="IHQ8" s="123"/>
      <c r="IHR8" s="123"/>
      <c r="IHS8" s="123"/>
      <c r="IHT8" s="123"/>
      <c r="IHU8" s="123"/>
      <c r="IHV8" s="123"/>
      <c r="IHW8" s="123"/>
      <c r="IHX8" s="123"/>
      <c r="IHY8" s="123"/>
      <c r="IHZ8" s="123"/>
      <c r="IIA8" s="123"/>
      <c r="IIB8" s="123"/>
      <c r="IIC8" s="123"/>
      <c r="IID8" s="123"/>
      <c r="IIE8" s="123"/>
      <c r="IIF8" s="123"/>
      <c r="IIG8" s="123"/>
      <c r="IIH8" s="123"/>
      <c r="III8" s="123"/>
      <c r="IIJ8" s="123"/>
      <c r="IIK8" s="123"/>
      <c r="IIL8" s="123"/>
      <c r="IIM8" s="123"/>
      <c r="IIN8" s="123"/>
      <c r="IIO8" s="123"/>
      <c r="IIP8" s="123"/>
      <c r="IIQ8" s="123"/>
      <c r="IIR8" s="123"/>
      <c r="IIS8" s="123"/>
      <c r="IIT8" s="123"/>
      <c r="IIU8" s="123"/>
      <c r="IIV8" s="123"/>
      <c r="IIW8" s="123"/>
      <c r="IIX8" s="123"/>
      <c r="IIY8" s="123"/>
      <c r="IIZ8" s="123"/>
      <c r="IJA8" s="123"/>
      <c r="IJB8" s="123"/>
      <c r="IJC8" s="123"/>
      <c r="IJD8" s="123"/>
      <c r="IJE8" s="123"/>
      <c r="IJF8" s="123"/>
      <c r="IJG8" s="123"/>
      <c r="IJH8" s="123"/>
      <c r="IJI8" s="123"/>
      <c r="IJJ8" s="123"/>
      <c r="IJK8" s="123"/>
      <c r="IJL8" s="123"/>
      <c r="IJM8" s="123"/>
      <c r="IJN8" s="123"/>
      <c r="IJO8" s="123"/>
      <c r="IJP8" s="123"/>
      <c r="IJQ8" s="123"/>
      <c r="IJR8" s="123"/>
      <c r="IJS8" s="123"/>
      <c r="IJT8" s="123"/>
      <c r="IJU8" s="123"/>
      <c r="IJV8" s="123"/>
      <c r="IJW8" s="123"/>
      <c r="IJX8" s="123"/>
      <c r="IJY8" s="123"/>
      <c r="IJZ8" s="123"/>
      <c r="IKA8" s="123"/>
      <c r="IKB8" s="123"/>
      <c r="IKC8" s="123"/>
      <c r="IKD8" s="123"/>
      <c r="IKE8" s="123"/>
      <c r="IKF8" s="123"/>
      <c r="IKG8" s="123"/>
      <c r="IKH8" s="123"/>
      <c r="IKI8" s="123"/>
      <c r="IKJ8" s="123"/>
      <c r="IKK8" s="123"/>
      <c r="IKL8" s="123"/>
      <c r="IKM8" s="123"/>
      <c r="IKN8" s="123"/>
      <c r="IKO8" s="123"/>
      <c r="IKP8" s="123"/>
      <c r="IKQ8" s="123"/>
      <c r="IKR8" s="123"/>
      <c r="IKS8" s="123"/>
      <c r="IKT8" s="123"/>
      <c r="IKU8" s="123"/>
      <c r="IKV8" s="123"/>
      <c r="IKW8" s="123"/>
      <c r="IKX8" s="123"/>
      <c r="IKY8" s="123"/>
      <c r="IKZ8" s="123"/>
      <c r="ILA8" s="123"/>
      <c r="ILB8" s="123"/>
      <c r="ILC8" s="123"/>
      <c r="ILD8" s="123"/>
      <c r="ILE8" s="123"/>
      <c r="ILF8" s="123"/>
      <c r="ILG8" s="123"/>
      <c r="ILH8" s="123"/>
      <c r="ILI8" s="123"/>
      <c r="ILJ8" s="123"/>
      <c r="ILK8" s="123"/>
      <c r="ILL8" s="123"/>
      <c r="ILM8" s="123"/>
      <c r="ILN8" s="123"/>
      <c r="ILO8" s="123"/>
      <c r="ILP8" s="123"/>
      <c r="ILQ8" s="123"/>
      <c r="ILR8" s="123"/>
      <c r="ILS8" s="123"/>
      <c r="ILT8" s="123"/>
      <c r="ILU8" s="123"/>
      <c r="ILV8" s="123"/>
      <c r="ILW8" s="123"/>
      <c r="ILX8" s="123"/>
      <c r="ILY8" s="123"/>
      <c r="ILZ8" s="123"/>
      <c r="IMA8" s="123"/>
      <c r="IMB8" s="123"/>
      <c r="IMC8" s="123"/>
      <c r="IMD8" s="123"/>
      <c r="IME8" s="123"/>
      <c r="IMF8" s="123"/>
      <c r="IMG8" s="123"/>
      <c r="IMH8" s="123"/>
      <c r="IMI8" s="123"/>
      <c r="IMJ8" s="123"/>
      <c r="IMK8" s="123"/>
      <c r="IML8" s="123"/>
      <c r="IMM8" s="123"/>
      <c r="IMN8" s="123"/>
      <c r="IMO8" s="123"/>
      <c r="IMP8" s="123"/>
      <c r="IMQ8" s="123"/>
      <c r="IMR8" s="123"/>
      <c r="IMS8" s="123"/>
      <c r="IMT8" s="123"/>
      <c r="IMU8" s="123"/>
      <c r="IMV8" s="123"/>
      <c r="IMW8" s="123"/>
      <c r="IMX8" s="123"/>
      <c r="IMY8" s="123"/>
      <c r="IMZ8" s="123"/>
      <c r="INA8" s="123"/>
      <c r="INB8" s="123"/>
      <c r="INC8" s="123"/>
      <c r="IND8" s="123"/>
      <c r="INE8" s="123"/>
      <c r="INF8" s="123"/>
      <c r="ING8" s="123"/>
      <c r="INH8" s="123"/>
      <c r="INI8" s="123"/>
      <c r="INJ8" s="123"/>
      <c r="INK8" s="123"/>
      <c r="INL8" s="123"/>
      <c r="INM8" s="123"/>
      <c r="INN8" s="123"/>
      <c r="INO8" s="123"/>
      <c r="INP8" s="123"/>
      <c r="INQ8" s="123"/>
      <c r="INR8" s="123"/>
      <c r="INS8" s="123"/>
      <c r="INT8" s="123"/>
      <c r="INU8" s="123"/>
      <c r="INV8" s="123"/>
      <c r="INW8" s="123"/>
      <c r="INX8" s="123"/>
      <c r="INY8" s="123"/>
      <c r="INZ8" s="123"/>
      <c r="IOA8" s="123"/>
      <c r="IOB8" s="123"/>
      <c r="IOC8" s="123"/>
      <c r="IOD8" s="123"/>
      <c r="IOE8" s="123"/>
      <c r="IOF8" s="123"/>
      <c r="IOG8" s="123"/>
      <c r="IOH8" s="123"/>
      <c r="IOI8" s="123"/>
      <c r="IOJ8" s="123"/>
      <c r="IOK8" s="123"/>
      <c r="IOL8" s="123"/>
      <c r="IOM8" s="123"/>
      <c r="ION8" s="123"/>
      <c r="IOO8" s="123"/>
      <c r="IOP8" s="123"/>
      <c r="IOQ8" s="123"/>
      <c r="IOR8" s="123"/>
      <c r="IOS8" s="123"/>
      <c r="IOT8" s="123"/>
      <c r="IOU8" s="123"/>
      <c r="IOV8" s="123"/>
      <c r="IOW8" s="123"/>
      <c r="IOX8" s="123"/>
      <c r="IOY8" s="123"/>
      <c r="IOZ8" s="123"/>
      <c r="IPA8" s="123"/>
      <c r="IPB8" s="123"/>
      <c r="IPC8" s="123"/>
      <c r="IPD8" s="123"/>
      <c r="IPE8" s="123"/>
      <c r="IPF8" s="123"/>
      <c r="IPG8" s="123"/>
      <c r="IPH8" s="123"/>
      <c r="IPI8" s="123"/>
      <c r="IPJ8" s="123"/>
      <c r="IPK8" s="123"/>
      <c r="IPL8" s="123"/>
      <c r="IPM8" s="123"/>
      <c r="IPN8" s="123"/>
      <c r="IPO8" s="123"/>
      <c r="IPP8" s="123"/>
      <c r="IPQ8" s="123"/>
      <c r="IPR8" s="123"/>
      <c r="IPS8" s="123"/>
      <c r="IPT8" s="123"/>
      <c r="IPU8" s="123"/>
      <c r="IPV8" s="123"/>
      <c r="IPW8" s="123"/>
      <c r="IPX8" s="123"/>
      <c r="IPY8" s="123"/>
      <c r="IPZ8" s="123"/>
      <c r="IQA8" s="123"/>
      <c r="IQB8" s="123"/>
      <c r="IQC8" s="123"/>
      <c r="IQD8" s="123"/>
      <c r="IQE8" s="123"/>
      <c r="IQF8" s="123"/>
      <c r="IQG8" s="123"/>
      <c r="IQH8" s="123"/>
      <c r="IQI8" s="123"/>
      <c r="IQJ8" s="123"/>
      <c r="IQK8" s="123"/>
      <c r="IQL8" s="123"/>
      <c r="IQM8" s="123"/>
      <c r="IQN8" s="123"/>
      <c r="IQO8" s="123"/>
      <c r="IQP8" s="123"/>
      <c r="IQQ8" s="123"/>
      <c r="IQR8" s="123"/>
      <c r="IQS8" s="123"/>
      <c r="IQT8" s="123"/>
      <c r="IQU8" s="123"/>
      <c r="IQV8" s="123"/>
      <c r="IQW8" s="123"/>
      <c r="IQX8" s="123"/>
      <c r="IQY8" s="123"/>
      <c r="IQZ8" s="123"/>
      <c r="IRA8" s="123"/>
      <c r="IRB8" s="123"/>
      <c r="IRC8" s="123"/>
      <c r="IRD8" s="123"/>
      <c r="IRE8" s="123"/>
      <c r="IRF8" s="123"/>
      <c r="IRG8" s="123"/>
      <c r="IRH8" s="123"/>
      <c r="IRI8" s="123"/>
      <c r="IRJ8" s="123"/>
      <c r="IRK8" s="123"/>
      <c r="IRL8" s="123"/>
      <c r="IRM8" s="123"/>
      <c r="IRN8" s="123"/>
      <c r="IRO8" s="123"/>
      <c r="IRP8" s="123"/>
      <c r="IRQ8" s="123"/>
      <c r="IRR8" s="123"/>
      <c r="IRS8" s="123"/>
      <c r="IRT8" s="123"/>
      <c r="IRU8" s="123"/>
      <c r="IRV8" s="123"/>
      <c r="IRW8" s="123"/>
      <c r="IRX8" s="123"/>
      <c r="IRY8" s="123"/>
      <c r="IRZ8" s="123"/>
      <c r="ISA8" s="123"/>
      <c r="ISB8" s="123"/>
      <c r="ISC8" s="123"/>
      <c r="ISD8" s="123"/>
      <c r="ISE8" s="123"/>
      <c r="ISF8" s="123"/>
      <c r="ISG8" s="123"/>
      <c r="ISH8" s="123"/>
      <c r="ISI8" s="123"/>
      <c r="ISJ8" s="123"/>
      <c r="ISK8" s="123"/>
      <c r="ISL8" s="123"/>
      <c r="ISM8" s="123"/>
      <c r="ISN8" s="123"/>
      <c r="ISO8" s="123"/>
      <c r="ISP8" s="123"/>
      <c r="ISQ8" s="123"/>
      <c r="ISR8" s="123"/>
      <c r="ISS8" s="123"/>
      <c r="IST8" s="123"/>
      <c r="ISU8" s="123"/>
      <c r="ISV8" s="123"/>
      <c r="ISW8" s="123"/>
      <c r="ISX8" s="123"/>
      <c r="ISY8" s="123"/>
      <c r="ISZ8" s="123"/>
      <c r="ITA8" s="123"/>
      <c r="ITB8" s="123"/>
      <c r="ITC8" s="123"/>
      <c r="ITD8" s="123"/>
      <c r="ITE8" s="123"/>
      <c r="ITF8" s="123"/>
      <c r="ITG8" s="123"/>
      <c r="ITH8" s="123"/>
      <c r="ITI8" s="123"/>
      <c r="ITJ8" s="123"/>
      <c r="ITK8" s="123"/>
      <c r="ITL8" s="123"/>
      <c r="ITM8" s="123"/>
      <c r="ITN8" s="123"/>
      <c r="ITO8" s="123"/>
      <c r="ITP8" s="123"/>
      <c r="ITQ8" s="123"/>
      <c r="ITR8" s="123"/>
      <c r="ITS8" s="123"/>
      <c r="ITT8" s="123"/>
      <c r="ITU8" s="123"/>
      <c r="ITV8" s="123"/>
      <c r="ITW8" s="123"/>
      <c r="ITX8" s="123"/>
      <c r="ITY8" s="123"/>
      <c r="ITZ8" s="123"/>
      <c r="IUA8" s="123"/>
      <c r="IUB8" s="123"/>
      <c r="IUC8" s="123"/>
      <c r="IUD8" s="123"/>
      <c r="IUE8" s="123"/>
      <c r="IUF8" s="123"/>
      <c r="IUG8" s="123"/>
      <c r="IUH8" s="123"/>
      <c r="IUI8" s="123"/>
      <c r="IUJ8" s="123"/>
      <c r="IUK8" s="123"/>
      <c r="IUL8" s="123"/>
      <c r="IUM8" s="123"/>
      <c r="IUN8" s="123"/>
      <c r="IUO8" s="123"/>
      <c r="IUP8" s="123"/>
      <c r="IUQ8" s="123"/>
      <c r="IUR8" s="123"/>
      <c r="IUS8" s="123"/>
      <c r="IUT8" s="123"/>
      <c r="IUU8" s="123"/>
      <c r="IUV8" s="123"/>
      <c r="IUW8" s="123"/>
      <c r="IUX8" s="123"/>
      <c r="IUY8" s="123"/>
      <c r="IUZ8" s="123"/>
      <c r="IVA8" s="123"/>
      <c r="IVB8" s="123"/>
      <c r="IVC8" s="123"/>
      <c r="IVD8" s="123"/>
      <c r="IVE8" s="123"/>
      <c r="IVF8" s="123"/>
      <c r="IVG8" s="123"/>
      <c r="IVH8" s="123"/>
      <c r="IVI8" s="123"/>
      <c r="IVJ8" s="123"/>
      <c r="IVK8" s="123"/>
      <c r="IVL8" s="123"/>
      <c r="IVM8" s="123"/>
      <c r="IVN8" s="123"/>
      <c r="IVO8" s="123"/>
      <c r="IVP8" s="123"/>
      <c r="IVQ8" s="123"/>
      <c r="IVR8" s="123"/>
      <c r="IVS8" s="123"/>
      <c r="IVT8" s="123"/>
      <c r="IVU8" s="123"/>
      <c r="IVV8" s="123"/>
      <c r="IVW8" s="123"/>
      <c r="IVX8" s="123"/>
      <c r="IVY8" s="123"/>
      <c r="IVZ8" s="123"/>
      <c r="IWA8" s="123"/>
      <c r="IWB8" s="123"/>
      <c r="IWC8" s="123"/>
      <c r="IWD8" s="123"/>
      <c r="IWE8" s="123"/>
      <c r="IWF8" s="123"/>
      <c r="IWG8" s="123"/>
      <c r="IWH8" s="123"/>
      <c r="IWI8" s="123"/>
      <c r="IWJ8" s="123"/>
      <c r="IWK8" s="123"/>
      <c r="IWL8" s="123"/>
      <c r="IWM8" s="123"/>
      <c r="IWN8" s="123"/>
      <c r="IWO8" s="123"/>
      <c r="IWP8" s="123"/>
      <c r="IWQ8" s="123"/>
      <c r="IWR8" s="123"/>
      <c r="IWS8" s="123"/>
      <c r="IWT8" s="123"/>
      <c r="IWU8" s="123"/>
      <c r="IWV8" s="123"/>
      <c r="IWW8" s="123"/>
      <c r="IWX8" s="123"/>
      <c r="IWY8" s="123"/>
      <c r="IWZ8" s="123"/>
      <c r="IXA8" s="123"/>
      <c r="IXB8" s="123"/>
      <c r="IXC8" s="123"/>
      <c r="IXD8" s="123"/>
      <c r="IXE8" s="123"/>
      <c r="IXF8" s="123"/>
      <c r="IXG8" s="123"/>
      <c r="IXH8" s="123"/>
      <c r="IXI8" s="123"/>
      <c r="IXJ8" s="123"/>
      <c r="IXK8" s="123"/>
      <c r="IXL8" s="123"/>
      <c r="IXM8" s="123"/>
      <c r="IXN8" s="123"/>
      <c r="IXO8" s="123"/>
      <c r="IXP8" s="123"/>
      <c r="IXQ8" s="123"/>
      <c r="IXR8" s="123"/>
      <c r="IXS8" s="123"/>
      <c r="IXT8" s="123"/>
      <c r="IXU8" s="123"/>
      <c r="IXV8" s="123"/>
      <c r="IXW8" s="123"/>
      <c r="IXX8" s="123"/>
      <c r="IXY8" s="123"/>
      <c r="IXZ8" s="123"/>
      <c r="IYA8" s="123"/>
      <c r="IYB8" s="123"/>
      <c r="IYC8" s="123"/>
      <c r="IYD8" s="123"/>
      <c r="IYE8" s="123"/>
      <c r="IYF8" s="123"/>
      <c r="IYG8" s="123"/>
      <c r="IYH8" s="123"/>
      <c r="IYI8" s="123"/>
      <c r="IYJ8" s="123"/>
      <c r="IYK8" s="123"/>
      <c r="IYL8" s="123"/>
      <c r="IYM8" s="123"/>
      <c r="IYN8" s="123"/>
      <c r="IYO8" s="123"/>
      <c r="IYP8" s="123"/>
      <c r="IYQ8" s="123"/>
      <c r="IYR8" s="123"/>
      <c r="IYS8" s="123"/>
      <c r="IYT8" s="123"/>
      <c r="IYU8" s="123"/>
      <c r="IYV8" s="123"/>
      <c r="IYW8" s="123"/>
      <c r="IYX8" s="123"/>
      <c r="IYY8" s="123"/>
      <c r="IYZ8" s="123"/>
      <c r="IZA8" s="123"/>
      <c r="IZB8" s="123"/>
      <c r="IZC8" s="123"/>
      <c r="IZD8" s="123"/>
      <c r="IZE8" s="123"/>
      <c r="IZF8" s="123"/>
      <c r="IZG8" s="123"/>
      <c r="IZH8" s="123"/>
      <c r="IZI8" s="123"/>
      <c r="IZJ8" s="123"/>
      <c r="IZK8" s="123"/>
      <c r="IZL8" s="123"/>
      <c r="IZM8" s="123"/>
      <c r="IZN8" s="123"/>
      <c r="IZO8" s="123"/>
      <c r="IZP8" s="123"/>
      <c r="IZQ8" s="123"/>
      <c r="IZR8" s="123"/>
      <c r="IZS8" s="123"/>
      <c r="IZT8" s="123"/>
      <c r="IZU8" s="123"/>
      <c r="IZV8" s="123"/>
      <c r="IZW8" s="123"/>
      <c r="IZX8" s="123"/>
      <c r="IZY8" s="123"/>
      <c r="IZZ8" s="123"/>
      <c r="JAA8" s="123"/>
      <c r="JAB8" s="123"/>
      <c r="JAC8" s="123"/>
      <c r="JAD8" s="123"/>
      <c r="JAE8" s="123"/>
      <c r="JAF8" s="123"/>
      <c r="JAG8" s="123"/>
      <c r="JAH8" s="123"/>
      <c r="JAI8" s="123"/>
      <c r="JAJ8" s="123"/>
      <c r="JAK8" s="123"/>
      <c r="JAL8" s="123"/>
      <c r="JAM8" s="123"/>
      <c r="JAN8" s="123"/>
      <c r="JAO8" s="123"/>
      <c r="JAP8" s="123"/>
      <c r="JAQ8" s="123"/>
      <c r="JAR8" s="123"/>
      <c r="JAS8" s="123"/>
      <c r="JAT8" s="123"/>
      <c r="JAU8" s="123"/>
      <c r="JAV8" s="123"/>
      <c r="JAW8" s="123"/>
      <c r="JAX8" s="123"/>
      <c r="JAY8" s="123"/>
      <c r="JAZ8" s="123"/>
      <c r="JBA8" s="123"/>
      <c r="JBB8" s="123"/>
      <c r="JBC8" s="123"/>
      <c r="JBD8" s="123"/>
      <c r="JBE8" s="123"/>
      <c r="JBF8" s="123"/>
      <c r="JBG8" s="123"/>
      <c r="JBH8" s="123"/>
      <c r="JBI8" s="123"/>
      <c r="JBJ8" s="123"/>
      <c r="JBK8" s="123"/>
      <c r="JBL8" s="123"/>
      <c r="JBM8" s="123"/>
      <c r="JBN8" s="123"/>
      <c r="JBO8" s="123"/>
      <c r="JBP8" s="123"/>
      <c r="JBQ8" s="123"/>
      <c r="JBR8" s="123"/>
      <c r="JBS8" s="123"/>
      <c r="JBT8" s="123"/>
      <c r="JBU8" s="123"/>
      <c r="JBV8" s="123"/>
      <c r="JBW8" s="123"/>
      <c r="JBX8" s="123"/>
      <c r="JBY8" s="123"/>
      <c r="JBZ8" s="123"/>
      <c r="JCA8" s="123"/>
      <c r="JCB8" s="123"/>
      <c r="JCC8" s="123"/>
      <c r="JCD8" s="123"/>
      <c r="JCE8" s="123"/>
      <c r="JCF8" s="123"/>
      <c r="JCG8" s="123"/>
      <c r="JCH8" s="123"/>
      <c r="JCI8" s="123"/>
      <c r="JCJ8" s="123"/>
      <c r="JCK8" s="123"/>
      <c r="JCL8" s="123"/>
      <c r="JCM8" s="123"/>
      <c r="JCN8" s="123"/>
      <c r="JCO8" s="123"/>
      <c r="JCP8" s="123"/>
      <c r="JCQ8" s="123"/>
      <c r="JCR8" s="123"/>
      <c r="JCS8" s="123"/>
      <c r="JCT8" s="123"/>
      <c r="JCU8" s="123"/>
      <c r="JCV8" s="123"/>
      <c r="JCW8" s="123"/>
      <c r="JCX8" s="123"/>
      <c r="JCY8" s="123"/>
      <c r="JCZ8" s="123"/>
      <c r="JDA8" s="123"/>
      <c r="JDB8" s="123"/>
      <c r="JDC8" s="123"/>
      <c r="JDD8" s="123"/>
      <c r="JDE8" s="123"/>
      <c r="JDF8" s="123"/>
      <c r="JDG8" s="123"/>
      <c r="JDH8" s="123"/>
      <c r="JDI8" s="123"/>
      <c r="JDJ8" s="123"/>
      <c r="JDK8" s="123"/>
      <c r="JDL8" s="123"/>
      <c r="JDM8" s="123"/>
      <c r="JDN8" s="123"/>
      <c r="JDO8" s="123"/>
      <c r="JDP8" s="123"/>
      <c r="JDQ8" s="123"/>
      <c r="JDR8" s="123"/>
      <c r="JDS8" s="123"/>
      <c r="JDT8" s="123"/>
      <c r="JDU8" s="123"/>
      <c r="JDV8" s="123"/>
      <c r="JDW8" s="123"/>
      <c r="JDX8" s="123"/>
      <c r="JDY8" s="123"/>
      <c r="JDZ8" s="123"/>
      <c r="JEA8" s="123"/>
      <c r="JEB8" s="123"/>
      <c r="JEC8" s="123"/>
      <c r="JED8" s="123"/>
      <c r="JEE8" s="123"/>
      <c r="JEF8" s="123"/>
      <c r="JEG8" s="123"/>
      <c r="JEH8" s="123"/>
      <c r="JEI8" s="123"/>
      <c r="JEJ8" s="123"/>
      <c r="JEK8" s="123"/>
      <c r="JEL8" s="123"/>
      <c r="JEM8" s="123"/>
      <c r="JEN8" s="123"/>
      <c r="JEO8" s="123"/>
      <c r="JEP8" s="123"/>
      <c r="JEQ8" s="123"/>
      <c r="JER8" s="123"/>
      <c r="JES8" s="123"/>
      <c r="JET8" s="123"/>
      <c r="JEU8" s="123"/>
      <c r="JEV8" s="123"/>
      <c r="JEW8" s="123"/>
      <c r="JEX8" s="123"/>
      <c r="JEY8" s="123"/>
      <c r="JEZ8" s="123"/>
      <c r="JFA8" s="123"/>
      <c r="JFB8" s="123"/>
      <c r="JFC8" s="123"/>
      <c r="JFD8" s="123"/>
      <c r="JFE8" s="123"/>
      <c r="JFF8" s="123"/>
      <c r="JFG8" s="123"/>
      <c r="JFH8" s="123"/>
      <c r="JFI8" s="123"/>
      <c r="JFJ8" s="123"/>
      <c r="JFK8" s="123"/>
      <c r="JFL8" s="123"/>
      <c r="JFM8" s="123"/>
      <c r="JFN8" s="123"/>
      <c r="JFO8" s="123"/>
      <c r="JFP8" s="123"/>
      <c r="JFQ8" s="123"/>
      <c r="JFR8" s="123"/>
      <c r="JFS8" s="123"/>
      <c r="JFT8" s="123"/>
      <c r="JFU8" s="123"/>
      <c r="JFV8" s="123"/>
      <c r="JFW8" s="123"/>
      <c r="JFX8" s="123"/>
      <c r="JFY8" s="123"/>
      <c r="JFZ8" s="123"/>
      <c r="JGA8" s="123"/>
      <c r="JGB8" s="123"/>
      <c r="JGC8" s="123"/>
      <c r="JGD8" s="123"/>
      <c r="JGE8" s="123"/>
      <c r="JGF8" s="123"/>
      <c r="JGG8" s="123"/>
      <c r="JGH8" s="123"/>
      <c r="JGI8" s="123"/>
      <c r="JGJ8" s="123"/>
      <c r="JGK8" s="123"/>
      <c r="JGL8" s="123"/>
      <c r="JGM8" s="123"/>
      <c r="JGN8" s="123"/>
      <c r="JGO8" s="123"/>
      <c r="JGP8" s="123"/>
      <c r="JGQ8" s="123"/>
      <c r="JGR8" s="123"/>
      <c r="JGS8" s="123"/>
      <c r="JGT8" s="123"/>
      <c r="JGU8" s="123"/>
      <c r="JGV8" s="123"/>
      <c r="JGW8" s="123"/>
      <c r="JGX8" s="123"/>
      <c r="JGY8" s="123"/>
      <c r="JGZ8" s="123"/>
      <c r="JHA8" s="123"/>
      <c r="JHB8" s="123"/>
      <c r="JHC8" s="123"/>
      <c r="JHD8" s="123"/>
      <c r="JHE8" s="123"/>
      <c r="JHF8" s="123"/>
      <c r="JHG8" s="123"/>
      <c r="JHH8" s="123"/>
      <c r="JHI8" s="123"/>
      <c r="JHJ8" s="123"/>
      <c r="JHK8" s="123"/>
      <c r="JHL8" s="123"/>
      <c r="JHM8" s="123"/>
      <c r="JHN8" s="123"/>
      <c r="JHO8" s="123"/>
      <c r="JHP8" s="123"/>
      <c r="JHQ8" s="123"/>
      <c r="JHR8" s="123"/>
      <c r="JHS8" s="123"/>
      <c r="JHT8" s="123"/>
      <c r="JHU8" s="123"/>
      <c r="JHV8" s="123"/>
      <c r="JHW8" s="123"/>
      <c r="JHX8" s="123"/>
      <c r="JHY8" s="123"/>
      <c r="JHZ8" s="123"/>
      <c r="JIA8" s="123"/>
      <c r="JIB8" s="123"/>
      <c r="JIC8" s="123"/>
      <c r="JID8" s="123"/>
      <c r="JIE8" s="123"/>
      <c r="JIF8" s="123"/>
      <c r="JIG8" s="123"/>
      <c r="JIH8" s="123"/>
      <c r="JII8" s="123"/>
      <c r="JIJ8" s="123"/>
      <c r="JIK8" s="123"/>
      <c r="JIL8" s="123"/>
      <c r="JIM8" s="123"/>
      <c r="JIN8" s="123"/>
      <c r="JIO8" s="123"/>
      <c r="JIP8" s="123"/>
      <c r="JIQ8" s="123"/>
      <c r="JIR8" s="123"/>
      <c r="JIS8" s="123"/>
      <c r="JIT8" s="123"/>
      <c r="JIU8" s="123"/>
      <c r="JIV8" s="123"/>
      <c r="JIW8" s="123"/>
      <c r="JIX8" s="123"/>
      <c r="JIY8" s="123"/>
      <c r="JIZ8" s="123"/>
      <c r="JJA8" s="123"/>
      <c r="JJB8" s="123"/>
      <c r="JJC8" s="123"/>
      <c r="JJD8" s="123"/>
      <c r="JJE8" s="123"/>
      <c r="JJF8" s="123"/>
      <c r="JJG8" s="123"/>
      <c r="JJH8" s="123"/>
      <c r="JJI8" s="123"/>
      <c r="JJJ8" s="123"/>
      <c r="JJK8" s="123"/>
      <c r="JJL8" s="123"/>
      <c r="JJM8" s="123"/>
      <c r="JJN8" s="123"/>
      <c r="JJO8" s="123"/>
      <c r="JJP8" s="123"/>
      <c r="JJQ8" s="123"/>
      <c r="JJR8" s="123"/>
      <c r="JJS8" s="123"/>
      <c r="JJT8" s="123"/>
      <c r="JJU8" s="123"/>
      <c r="JJV8" s="123"/>
      <c r="JJW8" s="123"/>
      <c r="JJX8" s="123"/>
      <c r="JJY8" s="123"/>
      <c r="JJZ8" s="123"/>
      <c r="JKA8" s="123"/>
      <c r="JKB8" s="123"/>
      <c r="JKC8" s="123"/>
      <c r="JKD8" s="123"/>
      <c r="JKE8" s="123"/>
      <c r="JKF8" s="123"/>
      <c r="JKG8" s="123"/>
      <c r="JKH8" s="123"/>
      <c r="JKI8" s="123"/>
      <c r="JKJ8" s="123"/>
      <c r="JKK8" s="123"/>
      <c r="JKL8" s="123"/>
      <c r="JKM8" s="123"/>
      <c r="JKN8" s="123"/>
      <c r="JKO8" s="123"/>
      <c r="JKP8" s="123"/>
      <c r="JKQ8" s="123"/>
      <c r="JKR8" s="123"/>
      <c r="JKS8" s="123"/>
      <c r="JKT8" s="123"/>
      <c r="JKU8" s="123"/>
      <c r="JKV8" s="123"/>
      <c r="JKW8" s="123"/>
      <c r="JKX8" s="123"/>
      <c r="JKY8" s="123"/>
      <c r="JKZ8" s="123"/>
      <c r="JLA8" s="123"/>
      <c r="JLB8" s="123"/>
      <c r="JLC8" s="123"/>
      <c r="JLD8" s="123"/>
      <c r="JLE8" s="123"/>
      <c r="JLF8" s="123"/>
      <c r="JLG8" s="123"/>
      <c r="JLH8" s="123"/>
      <c r="JLI8" s="123"/>
      <c r="JLJ8" s="123"/>
      <c r="JLK8" s="123"/>
      <c r="JLL8" s="123"/>
      <c r="JLM8" s="123"/>
      <c r="JLN8" s="123"/>
      <c r="JLO8" s="123"/>
      <c r="JLP8" s="123"/>
      <c r="JLQ8" s="123"/>
      <c r="JLR8" s="123"/>
      <c r="JLS8" s="123"/>
      <c r="JLT8" s="123"/>
      <c r="JLU8" s="123"/>
      <c r="JLV8" s="123"/>
      <c r="JLW8" s="123"/>
      <c r="JLX8" s="123"/>
      <c r="JLY8" s="123"/>
      <c r="JLZ8" s="123"/>
      <c r="JMA8" s="123"/>
      <c r="JMB8" s="123"/>
      <c r="JMC8" s="123"/>
      <c r="JMD8" s="123"/>
      <c r="JME8" s="123"/>
      <c r="JMF8" s="123"/>
      <c r="JMG8" s="123"/>
      <c r="JMH8" s="123"/>
      <c r="JMI8" s="123"/>
      <c r="JMJ8" s="123"/>
      <c r="JMK8" s="123"/>
      <c r="JML8" s="123"/>
      <c r="JMM8" s="123"/>
      <c r="JMN8" s="123"/>
      <c r="JMO8" s="123"/>
      <c r="JMP8" s="123"/>
      <c r="JMQ8" s="123"/>
      <c r="JMR8" s="123"/>
      <c r="JMS8" s="123"/>
      <c r="JMT8" s="123"/>
      <c r="JMU8" s="123"/>
      <c r="JMV8" s="123"/>
      <c r="JMW8" s="123"/>
      <c r="JMX8" s="123"/>
      <c r="JMY8" s="123"/>
      <c r="JMZ8" s="123"/>
      <c r="JNA8" s="123"/>
      <c r="JNB8" s="123"/>
      <c r="JNC8" s="123"/>
      <c r="JND8" s="123"/>
      <c r="JNE8" s="123"/>
      <c r="JNF8" s="123"/>
      <c r="JNG8" s="123"/>
      <c r="JNH8" s="123"/>
      <c r="JNI8" s="123"/>
      <c r="JNJ8" s="123"/>
      <c r="JNK8" s="123"/>
      <c r="JNL8" s="123"/>
      <c r="JNM8" s="123"/>
      <c r="JNN8" s="123"/>
      <c r="JNO8" s="123"/>
      <c r="JNP8" s="123"/>
      <c r="JNQ8" s="123"/>
      <c r="JNR8" s="123"/>
      <c r="JNS8" s="123"/>
      <c r="JNT8" s="123"/>
      <c r="JNU8" s="123"/>
      <c r="JNV8" s="123"/>
      <c r="JNW8" s="123"/>
      <c r="JNX8" s="123"/>
      <c r="JNY8" s="123"/>
      <c r="JNZ8" s="123"/>
      <c r="JOA8" s="123"/>
      <c r="JOB8" s="123"/>
      <c r="JOC8" s="123"/>
      <c r="JOD8" s="123"/>
      <c r="JOE8" s="123"/>
      <c r="JOF8" s="123"/>
      <c r="JOG8" s="123"/>
      <c r="JOH8" s="123"/>
      <c r="JOI8" s="123"/>
      <c r="JOJ8" s="123"/>
      <c r="JOK8" s="123"/>
      <c r="JOL8" s="123"/>
      <c r="JOM8" s="123"/>
      <c r="JON8" s="123"/>
      <c r="JOO8" s="123"/>
      <c r="JOP8" s="123"/>
      <c r="JOQ8" s="123"/>
      <c r="JOR8" s="123"/>
      <c r="JOS8" s="123"/>
      <c r="JOT8" s="123"/>
      <c r="JOU8" s="123"/>
      <c r="JOV8" s="123"/>
      <c r="JOW8" s="123"/>
      <c r="JOX8" s="123"/>
      <c r="JOY8" s="123"/>
      <c r="JOZ8" s="123"/>
      <c r="JPA8" s="123"/>
      <c r="JPB8" s="123"/>
      <c r="JPC8" s="123"/>
      <c r="JPD8" s="123"/>
      <c r="JPE8" s="123"/>
      <c r="JPF8" s="123"/>
      <c r="JPG8" s="123"/>
      <c r="JPH8" s="123"/>
      <c r="JPI8" s="123"/>
      <c r="JPJ8" s="123"/>
      <c r="JPK8" s="123"/>
      <c r="JPL8" s="123"/>
      <c r="JPM8" s="123"/>
      <c r="JPN8" s="123"/>
      <c r="JPO8" s="123"/>
      <c r="JPP8" s="123"/>
      <c r="JPQ8" s="123"/>
      <c r="JPR8" s="123"/>
      <c r="JPS8" s="123"/>
      <c r="JPT8" s="123"/>
      <c r="JPU8" s="123"/>
      <c r="JPV8" s="123"/>
      <c r="JPW8" s="123"/>
      <c r="JPX8" s="123"/>
      <c r="JPY8" s="123"/>
      <c r="JPZ8" s="123"/>
      <c r="JQA8" s="123"/>
      <c r="JQB8" s="123"/>
      <c r="JQC8" s="123"/>
      <c r="JQD8" s="123"/>
      <c r="JQE8" s="123"/>
      <c r="JQF8" s="123"/>
      <c r="JQG8" s="123"/>
      <c r="JQH8" s="123"/>
      <c r="JQI8" s="123"/>
      <c r="JQJ8" s="123"/>
      <c r="JQK8" s="123"/>
      <c r="JQL8" s="123"/>
      <c r="JQM8" s="123"/>
      <c r="JQN8" s="123"/>
      <c r="JQO8" s="123"/>
      <c r="JQP8" s="123"/>
      <c r="JQQ8" s="123"/>
      <c r="JQR8" s="123"/>
      <c r="JQS8" s="123"/>
      <c r="JQT8" s="123"/>
      <c r="JQU8" s="123"/>
      <c r="JQV8" s="123"/>
      <c r="JQW8" s="123"/>
      <c r="JQX8" s="123"/>
      <c r="JQY8" s="123"/>
      <c r="JQZ8" s="123"/>
      <c r="JRA8" s="123"/>
      <c r="JRB8" s="123"/>
      <c r="JRC8" s="123"/>
      <c r="JRD8" s="123"/>
      <c r="JRE8" s="123"/>
      <c r="JRF8" s="123"/>
      <c r="JRG8" s="123"/>
      <c r="JRH8" s="123"/>
      <c r="JRI8" s="123"/>
      <c r="JRJ8" s="123"/>
      <c r="JRK8" s="123"/>
      <c r="JRL8" s="123"/>
      <c r="JRM8" s="123"/>
      <c r="JRN8" s="123"/>
      <c r="JRO8" s="123"/>
      <c r="JRP8" s="123"/>
      <c r="JRQ8" s="123"/>
      <c r="JRR8" s="123"/>
      <c r="JRS8" s="123"/>
      <c r="JRT8" s="123"/>
      <c r="JRU8" s="123"/>
      <c r="JRV8" s="123"/>
      <c r="JRW8" s="123"/>
      <c r="JRX8" s="123"/>
      <c r="JRY8" s="123"/>
      <c r="JRZ8" s="123"/>
      <c r="JSA8" s="123"/>
      <c r="JSB8" s="123"/>
      <c r="JSC8" s="123"/>
      <c r="JSD8" s="123"/>
      <c r="JSE8" s="123"/>
      <c r="JSF8" s="123"/>
      <c r="JSG8" s="123"/>
      <c r="JSH8" s="123"/>
      <c r="JSI8" s="123"/>
      <c r="JSJ8" s="123"/>
      <c r="JSK8" s="123"/>
      <c r="JSL8" s="123"/>
      <c r="JSM8" s="123"/>
      <c r="JSN8" s="123"/>
      <c r="JSO8" s="123"/>
      <c r="JSP8" s="123"/>
      <c r="JSQ8" s="123"/>
      <c r="JSR8" s="123"/>
      <c r="JSS8" s="123"/>
      <c r="JST8" s="123"/>
      <c r="JSU8" s="123"/>
      <c r="JSV8" s="123"/>
      <c r="JSW8" s="123"/>
      <c r="JSX8" s="123"/>
      <c r="JSY8" s="123"/>
      <c r="JSZ8" s="123"/>
      <c r="JTA8" s="123"/>
      <c r="JTB8" s="123"/>
      <c r="JTC8" s="123"/>
      <c r="JTD8" s="123"/>
      <c r="JTE8" s="123"/>
      <c r="JTF8" s="123"/>
      <c r="JTG8" s="123"/>
      <c r="JTH8" s="123"/>
      <c r="JTI8" s="123"/>
      <c r="JTJ8" s="123"/>
      <c r="JTK8" s="123"/>
      <c r="JTL8" s="123"/>
      <c r="JTM8" s="123"/>
      <c r="JTN8" s="123"/>
      <c r="JTO8" s="123"/>
      <c r="JTP8" s="123"/>
      <c r="JTQ8" s="123"/>
      <c r="JTR8" s="123"/>
      <c r="JTS8" s="123"/>
      <c r="JTT8" s="123"/>
      <c r="JTU8" s="123"/>
      <c r="JTV8" s="123"/>
      <c r="JTW8" s="123"/>
      <c r="JTX8" s="123"/>
      <c r="JTY8" s="123"/>
      <c r="JTZ8" s="123"/>
      <c r="JUA8" s="123"/>
      <c r="JUB8" s="123"/>
      <c r="JUC8" s="123"/>
      <c r="JUD8" s="123"/>
      <c r="JUE8" s="123"/>
      <c r="JUF8" s="123"/>
      <c r="JUG8" s="123"/>
      <c r="JUH8" s="123"/>
      <c r="JUI8" s="123"/>
      <c r="JUJ8" s="123"/>
      <c r="JUK8" s="123"/>
      <c r="JUL8" s="123"/>
      <c r="JUM8" s="123"/>
      <c r="JUN8" s="123"/>
      <c r="JUO8" s="123"/>
      <c r="JUP8" s="123"/>
      <c r="JUQ8" s="123"/>
      <c r="JUR8" s="123"/>
      <c r="JUS8" s="123"/>
      <c r="JUT8" s="123"/>
      <c r="JUU8" s="123"/>
      <c r="JUV8" s="123"/>
      <c r="JUW8" s="123"/>
      <c r="JUX8" s="123"/>
      <c r="JUY8" s="123"/>
      <c r="JUZ8" s="123"/>
      <c r="JVA8" s="123"/>
      <c r="JVB8" s="123"/>
      <c r="JVC8" s="123"/>
      <c r="JVD8" s="123"/>
      <c r="JVE8" s="123"/>
      <c r="JVF8" s="123"/>
      <c r="JVG8" s="123"/>
      <c r="JVH8" s="123"/>
      <c r="JVI8" s="123"/>
      <c r="JVJ8" s="123"/>
      <c r="JVK8" s="123"/>
      <c r="JVL8" s="123"/>
      <c r="JVM8" s="123"/>
      <c r="JVN8" s="123"/>
      <c r="JVO8" s="123"/>
      <c r="JVP8" s="123"/>
      <c r="JVQ8" s="123"/>
      <c r="JVR8" s="123"/>
      <c r="JVS8" s="123"/>
      <c r="JVT8" s="123"/>
      <c r="JVU8" s="123"/>
      <c r="JVV8" s="123"/>
      <c r="JVW8" s="123"/>
      <c r="JVX8" s="123"/>
      <c r="JVY8" s="123"/>
      <c r="JVZ8" s="123"/>
      <c r="JWA8" s="123"/>
      <c r="JWB8" s="123"/>
      <c r="JWC8" s="123"/>
      <c r="JWD8" s="123"/>
      <c r="JWE8" s="123"/>
      <c r="JWF8" s="123"/>
      <c r="JWG8" s="123"/>
      <c r="JWH8" s="123"/>
      <c r="JWI8" s="123"/>
      <c r="JWJ8" s="123"/>
      <c r="JWK8" s="123"/>
      <c r="JWL8" s="123"/>
      <c r="JWM8" s="123"/>
      <c r="JWN8" s="123"/>
      <c r="JWO8" s="123"/>
      <c r="JWP8" s="123"/>
      <c r="JWQ8" s="123"/>
      <c r="JWR8" s="123"/>
      <c r="JWS8" s="123"/>
      <c r="JWT8" s="123"/>
      <c r="JWU8" s="123"/>
      <c r="JWV8" s="123"/>
      <c r="JWW8" s="123"/>
      <c r="JWX8" s="123"/>
      <c r="JWY8" s="123"/>
      <c r="JWZ8" s="123"/>
      <c r="JXA8" s="123"/>
      <c r="JXB8" s="123"/>
      <c r="JXC8" s="123"/>
      <c r="JXD8" s="123"/>
      <c r="JXE8" s="123"/>
      <c r="JXF8" s="123"/>
      <c r="JXG8" s="123"/>
      <c r="JXH8" s="123"/>
      <c r="JXI8" s="123"/>
      <c r="JXJ8" s="123"/>
      <c r="JXK8" s="123"/>
      <c r="JXL8" s="123"/>
      <c r="JXM8" s="123"/>
      <c r="JXN8" s="123"/>
      <c r="JXO8" s="123"/>
      <c r="JXP8" s="123"/>
      <c r="JXQ8" s="123"/>
      <c r="JXR8" s="123"/>
      <c r="JXS8" s="123"/>
      <c r="JXT8" s="123"/>
      <c r="JXU8" s="123"/>
      <c r="JXV8" s="123"/>
      <c r="JXW8" s="123"/>
      <c r="JXX8" s="123"/>
      <c r="JXY8" s="123"/>
      <c r="JXZ8" s="123"/>
      <c r="JYA8" s="123"/>
      <c r="JYB8" s="123"/>
      <c r="JYC8" s="123"/>
      <c r="JYD8" s="123"/>
      <c r="JYE8" s="123"/>
      <c r="JYF8" s="123"/>
      <c r="JYG8" s="123"/>
      <c r="JYH8" s="123"/>
      <c r="JYI8" s="123"/>
      <c r="JYJ8" s="123"/>
      <c r="JYK8" s="123"/>
      <c r="JYL8" s="123"/>
      <c r="JYM8" s="123"/>
      <c r="JYN8" s="123"/>
      <c r="JYO8" s="123"/>
      <c r="JYP8" s="123"/>
      <c r="JYQ8" s="123"/>
      <c r="JYR8" s="123"/>
      <c r="JYS8" s="123"/>
      <c r="JYT8" s="123"/>
      <c r="JYU8" s="123"/>
      <c r="JYV8" s="123"/>
      <c r="JYW8" s="123"/>
      <c r="JYX8" s="123"/>
      <c r="JYY8" s="123"/>
      <c r="JYZ8" s="123"/>
      <c r="JZA8" s="123"/>
      <c r="JZB8" s="123"/>
      <c r="JZC8" s="123"/>
      <c r="JZD8" s="123"/>
      <c r="JZE8" s="123"/>
      <c r="JZF8" s="123"/>
      <c r="JZG8" s="123"/>
      <c r="JZH8" s="123"/>
      <c r="JZI8" s="123"/>
      <c r="JZJ8" s="123"/>
      <c r="JZK8" s="123"/>
      <c r="JZL8" s="123"/>
      <c r="JZM8" s="123"/>
      <c r="JZN8" s="123"/>
      <c r="JZO8" s="123"/>
      <c r="JZP8" s="123"/>
      <c r="JZQ8" s="123"/>
      <c r="JZR8" s="123"/>
      <c r="JZS8" s="123"/>
      <c r="JZT8" s="123"/>
      <c r="JZU8" s="123"/>
      <c r="JZV8" s="123"/>
      <c r="JZW8" s="123"/>
      <c r="JZX8" s="123"/>
      <c r="JZY8" s="123"/>
      <c r="JZZ8" s="123"/>
      <c r="KAA8" s="123"/>
      <c r="KAB8" s="123"/>
      <c r="KAC8" s="123"/>
      <c r="KAD8" s="123"/>
      <c r="KAE8" s="123"/>
      <c r="KAF8" s="123"/>
      <c r="KAG8" s="123"/>
      <c r="KAH8" s="123"/>
      <c r="KAI8" s="123"/>
      <c r="KAJ8" s="123"/>
      <c r="KAK8" s="123"/>
      <c r="KAL8" s="123"/>
      <c r="KAM8" s="123"/>
      <c r="KAN8" s="123"/>
      <c r="KAO8" s="123"/>
      <c r="KAP8" s="123"/>
      <c r="KAQ8" s="123"/>
      <c r="KAR8" s="123"/>
      <c r="KAS8" s="123"/>
      <c r="KAT8" s="123"/>
      <c r="KAU8" s="123"/>
      <c r="KAV8" s="123"/>
      <c r="KAW8" s="123"/>
      <c r="KAX8" s="123"/>
      <c r="KAY8" s="123"/>
      <c r="KAZ8" s="123"/>
      <c r="KBA8" s="123"/>
      <c r="KBB8" s="123"/>
      <c r="KBC8" s="123"/>
      <c r="KBD8" s="123"/>
      <c r="KBE8" s="123"/>
      <c r="KBF8" s="123"/>
      <c r="KBG8" s="123"/>
      <c r="KBH8" s="123"/>
      <c r="KBI8" s="123"/>
      <c r="KBJ8" s="123"/>
      <c r="KBK8" s="123"/>
      <c r="KBL8" s="123"/>
      <c r="KBM8" s="123"/>
      <c r="KBN8" s="123"/>
      <c r="KBO8" s="123"/>
      <c r="KBP8" s="123"/>
      <c r="KBQ8" s="123"/>
      <c r="KBR8" s="123"/>
      <c r="KBS8" s="123"/>
      <c r="KBT8" s="123"/>
      <c r="KBU8" s="123"/>
      <c r="KBV8" s="123"/>
      <c r="KBW8" s="123"/>
      <c r="KBX8" s="123"/>
      <c r="KBY8" s="123"/>
      <c r="KBZ8" s="123"/>
      <c r="KCA8" s="123"/>
      <c r="KCB8" s="123"/>
      <c r="KCC8" s="123"/>
      <c r="KCD8" s="123"/>
      <c r="KCE8" s="123"/>
      <c r="KCF8" s="123"/>
      <c r="KCG8" s="123"/>
      <c r="KCH8" s="123"/>
      <c r="KCI8" s="123"/>
      <c r="KCJ8" s="123"/>
      <c r="KCK8" s="123"/>
      <c r="KCL8" s="123"/>
      <c r="KCM8" s="123"/>
      <c r="KCN8" s="123"/>
      <c r="KCO8" s="123"/>
      <c r="KCP8" s="123"/>
      <c r="KCQ8" s="123"/>
      <c r="KCR8" s="123"/>
      <c r="KCS8" s="123"/>
      <c r="KCT8" s="123"/>
      <c r="KCU8" s="123"/>
      <c r="KCV8" s="123"/>
      <c r="KCW8" s="123"/>
      <c r="KCX8" s="123"/>
      <c r="KCY8" s="123"/>
      <c r="KCZ8" s="123"/>
      <c r="KDA8" s="123"/>
      <c r="KDB8" s="123"/>
      <c r="KDC8" s="123"/>
      <c r="KDD8" s="123"/>
      <c r="KDE8" s="123"/>
      <c r="KDF8" s="123"/>
      <c r="KDG8" s="123"/>
      <c r="KDH8" s="123"/>
      <c r="KDI8" s="123"/>
      <c r="KDJ8" s="123"/>
      <c r="KDK8" s="123"/>
      <c r="KDL8" s="123"/>
      <c r="KDM8" s="123"/>
      <c r="KDN8" s="123"/>
      <c r="KDO8" s="123"/>
      <c r="KDP8" s="123"/>
      <c r="KDQ8" s="123"/>
      <c r="KDR8" s="123"/>
      <c r="KDS8" s="123"/>
      <c r="KDT8" s="123"/>
      <c r="KDU8" s="123"/>
      <c r="KDV8" s="123"/>
      <c r="KDW8" s="123"/>
      <c r="KDX8" s="123"/>
      <c r="KDY8" s="123"/>
      <c r="KDZ8" s="123"/>
      <c r="KEA8" s="123"/>
      <c r="KEB8" s="123"/>
      <c r="KEC8" s="123"/>
      <c r="KED8" s="123"/>
      <c r="KEE8" s="123"/>
      <c r="KEF8" s="123"/>
      <c r="KEG8" s="123"/>
      <c r="KEH8" s="123"/>
      <c r="KEI8" s="123"/>
      <c r="KEJ8" s="123"/>
      <c r="KEK8" s="123"/>
      <c r="KEL8" s="123"/>
      <c r="KEM8" s="123"/>
      <c r="KEN8" s="123"/>
      <c r="KEO8" s="123"/>
      <c r="KEP8" s="123"/>
      <c r="KEQ8" s="123"/>
      <c r="KER8" s="123"/>
      <c r="KES8" s="123"/>
      <c r="KET8" s="123"/>
      <c r="KEU8" s="123"/>
      <c r="KEV8" s="123"/>
      <c r="KEW8" s="123"/>
      <c r="KEX8" s="123"/>
      <c r="KEY8" s="123"/>
      <c r="KEZ8" s="123"/>
      <c r="KFA8" s="123"/>
      <c r="KFB8" s="123"/>
      <c r="KFC8" s="123"/>
      <c r="KFD8" s="123"/>
      <c r="KFE8" s="123"/>
      <c r="KFF8" s="123"/>
      <c r="KFG8" s="123"/>
      <c r="KFH8" s="123"/>
      <c r="KFI8" s="123"/>
      <c r="KFJ8" s="123"/>
      <c r="KFK8" s="123"/>
      <c r="KFL8" s="123"/>
      <c r="KFM8" s="123"/>
      <c r="KFN8" s="123"/>
      <c r="KFO8" s="123"/>
      <c r="KFP8" s="123"/>
      <c r="KFQ8" s="123"/>
      <c r="KFR8" s="123"/>
      <c r="KFS8" s="123"/>
      <c r="KFT8" s="123"/>
      <c r="KFU8" s="123"/>
      <c r="KFV8" s="123"/>
      <c r="KFW8" s="123"/>
      <c r="KFX8" s="123"/>
      <c r="KFY8" s="123"/>
      <c r="KFZ8" s="123"/>
      <c r="KGA8" s="123"/>
      <c r="KGB8" s="123"/>
      <c r="KGC8" s="123"/>
      <c r="KGD8" s="123"/>
      <c r="KGE8" s="123"/>
      <c r="KGF8" s="123"/>
      <c r="KGG8" s="123"/>
      <c r="KGH8" s="123"/>
      <c r="KGI8" s="123"/>
      <c r="KGJ8" s="123"/>
      <c r="KGK8" s="123"/>
      <c r="KGL8" s="123"/>
      <c r="KGM8" s="123"/>
      <c r="KGN8" s="123"/>
      <c r="KGO8" s="123"/>
      <c r="KGP8" s="123"/>
      <c r="KGQ8" s="123"/>
      <c r="KGR8" s="123"/>
      <c r="KGS8" s="123"/>
      <c r="KGT8" s="123"/>
      <c r="KGU8" s="123"/>
      <c r="KGV8" s="123"/>
      <c r="KGW8" s="123"/>
      <c r="KGX8" s="123"/>
      <c r="KGY8" s="123"/>
      <c r="KGZ8" s="123"/>
      <c r="KHA8" s="123"/>
      <c r="KHB8" s="123"/>
      <c r="KHC8" s="123"/>
      <c r="KHD8" s="123"/>
      <c r="KHE8" s="123"/>
      <c r="KHF8" s="123"/>
      <c r="KHG8" s="123"/>
      <c r="KHH8" s="123"/>
      <c r="KHI8" s="123"/>
      <c r="KHJ8" s="123"/>
      <c r="KHK8" s="123"/>
      <c r="KHL8" s="123"/>
      <c r="KHM8" s="123"/>
      <c r="KHN8" s="123"/>
      <c r="KHO8" s="123"/>
      <c r="KHP8" s="123"/>
      <c r="KHQ8" s="123"/>
      <c r="KHR8" s="123"/>
      <c r="KHS8" s="123"/>
      <c r="KHT8" s="123"/>
      <c r="KHU8" s="123"/>
      <c r="KHV8" s="123"/>
      <c r="KHW8" s="123"/>
      <c r="KHX8" s="123"/>
      <c r="KHY8" s="123"/>
      <c r="KHZ8" s="123"/>
      <c r="KIA8" s="123"/>
      <c r="KIB8" s="123"/>
      <c r="KIC8" s="123"/>
      <c r="KID8" s="123"/>
      <c r="KIE8" s="123"/>
      <c r="KIF8" s="123"/>
      <c r="KIG8" s="123"/>
      <c r="KIH8" s="123"/>
      <c r="KII8" s="123"/>
      <c r="KIJ8" s="123"/>
      <c r="KIK8" s="123"/>
      <c r="KIL8" s="123"/>
      <c r="KIM8" s="123"/>
      <c r="KIN8" s="123"/>
      <c r="KIO8" s="123"/>
      <c r="KIP8" s="123"/>
      <c r="KIQ8" s="123"/>
      <c r="KIR8" s="123"/>
      <c r="KIS8" s="123"/>
      <c r="KIT8" s="123"/>
      <c r="KIU8" s="123"/>
      <c r="KIV8" s="123"/>
      <c r="KIW8" s="123"/>
      <c r="KIX8" s="123"/>
      <c r="KIY8" s="123"/>
      <c r="KIZ8" s="123"/>
      <c r="KJA8" s="123"/>
      <c r="KJB8" s="123"/>
      <c r="KJC8" s="123"/>
      <c r="KJD8" s="123"/>
      <c r="KJE8" s="123"/>
      <c r="KJF8" s="123"/>
      <c r="KJG8" s="123"/>
      <c r="KJH8" s="123"/>
      <c r="KJI8" s="123"/>
      <c r="KJJ8" s="123"/>
      <c r="KJK8" s="123"/>
      <c r="KJL8" s="123"/>
      <c r="KJM8" s="123"/>
      <c r="KJN8" s="123"/>
      <c r="KJO8" s="123"/>
      <c r="KJP8" s="123"/>
      <c r="KJQ8" s="123"/>
      <c r="KJR8" s="123"/>
      <c r="KJS8" s="123"/>
      <c r="KJT8" s="123"/>
      <c r="KJU8" s="123"/>
      <c r="KJV8" s="123"/>
      <c r="KJW8" s="123"/>
      <c r="KJX8" s="123"/>
      <c r="KJY8" s="123"/>
      <c r="KJZ8" s="123"/>
      <c r="KKA8" s="123"/>
      <c r="KKB8" s="123"/>
      <c r="KKC8" s="123"/>
      <c r="KKD8" s="123"/>
      <c r="KKE8" s="123"/>
      <c r="KKF8" s="123"/>
      <c r="KKG8" s="123"/>
      <c r="KKH8" s="123"/>
      <c r="KKI8" s="123"/>
      <c r="KKJ8" s="123"/>
      <c r="KKK8" s="123"/>
      <c r="KKL8" s="123"/>
      <c r="KKM8" s="123"/>
      <c r="KKN8" s="123"/>
      <c r="KKO8" s="123"/>
      <c r="KKP8" s="123"/>
      <c r="KKQ8" s="123"/>
      <c r="KKR8" s="123"/>
      <c r="KKS8" s="123"/>
      <c r="KKT8" s="123"/>
      <c r="KKU8" s="123"/>
      <c r="KKV8" s="123"/>
      <c r="KKW8" s="123"/>
      <c r="KKX8" s="123"/>
      <c r="KKY8" s="123"/>
      <c r="KKZ8" s="123"/>
      <c r="KLA8" s="123"/>
      <c r="KLB8" s="123"/>
      <c r="KLC8" s="123"/>
      <c r="KLD8" s="123"/>
      <c r="KLE8" s="123"/>
      <c r="KLF8" s="123"/>
      <c r="KLG8" s="123"/>
      <c r="KLH8" s="123"/>
      <c r="KLI8" s="123"/>
      <c r="KLJ8" s="123"/>
      <c r="KLK8" s="123"/>
      <c r="KLL8" s="123"/>
      <c r="KLM8" s="123"/>
      <c r="KLN8" s="123"/>
      <c r="KLO8" s="123"/>
      <c r="KLP8" s="123"/>
      <c r="KLQ8" s="123"/>
      <c r="KLR8" s="123"/>
      <c r="KLS8" s="123"/>
      <c r="KLT8" s="123"/>
      <c r="KLU8" s="123"/>
      <c r="KLV8" s="123"/>
      <c r="KLW8" s="123"/>
      <c r="KLX8" s="123"/>
      <c r="KLY8" s="123"/>
      <c r="KLZ8" s="123"/>
      <c r="KMA8" s="123"/>
      <c r="KMB8" s="123"/>
      <c r="KMC8" s="123"/>
      <c r="KMD8" s="123"/>
      <c r="KME8" s="123"/>
      <c r="KMF8" s="123"/>
      <c r="KMG8" s="123"/>
      <c r="KMH8" s="123"/>
      <c r="KMI8" s="123"/>
      <c r="KMJ8" s="123"/>
      <c r="KMK8" s="123"/>
      <c r="KML8" s="123"/>
      <c r="KMM8" s="123"/>
      <c r="KMN8" s="123"/>
      <c r="KMO8" s="123"/>
      <c r="KMP8" s="123"/>
      <c r="KMQ8" s="123"/>
      <c r="KMR8" s="123"/>
      <c r="KMS8" s="123"/>
      <c r="KMT8" s="123"/>
      <c r="KMU8" s="123"/>
      <c r="KMV8" s="123"/>
      <c r="KMW8" s="123"/>
      <c r="KMX8" s="123"/>
      <c r="KMY8" s="123"/>
      <c r="KMZ8" s="123"/>
      <c r="KNA8" s="123"/>
      <c r="KNB8" s="123"/>
      <c r="KNC8" s="123"/>
      <c r="KND8" s="123"/>
      <c r="KNE8" s="123"/>
      <c r="KNF8" s="123"/>
      <c r="KNG8" s="123"/>
      <c r="KNH8" s="123"/>
      <c r="KNI8" s="123"/>
      <c r="KNJ8" s="123"/>
      <c r="KNK8" s="123"/>
      <c r="KNL8" s="123"/>
      <c r="KNM8" s="123"/>
      <c r="KNN8" s="123"/>
      <c r="KNO8" s="123"/>
      <c r="KNP8" s="123"/>
      <c r="KNQ8" s="123"/>
      <c r="KNR8" s="123"/>
      <c r="KNS8" s="123"/>
      <c r="KNT8" s="123"/>
      <c r="KNU8" s="123"/>
      <c r="KNV8" s="123"/>
      <c r="KNW8" s="123"/>
      <c r="KNX8" s="123"/>
      <c r="KNY8" s="123"/>
      <c r="KNZ8" s="123"/>
      <c r="KOA8" s="123"/>
      <c r="KOB8" s="123"/>
      <c r="KOC8" s="123"/>
      <c r="KOD8" s="123"/>
      <c r="KOE8" s="123"/>
      <c r="KOF8" s="123"/>
      <c r="KOG8" s="123"/>
      <c r="KOH8" s="123"/>
      <c r="KOI8" s="123"/>
      <c r="KOJ8" s="123"/>
      <c r="KOK8" s="123"/>
      <c r="KOL8" s="123"/>
      <c r="KOM8" s="123"/>
      <c r="KON8" s="123"/>
      <c r="KOO8" s="123"/>
      <c r="KOP8" s="123"/>
      <c r="KOQ8" s="123"/>
      <c r="KOR8" s="123"/>
      <c r="KOS8" s="123"/>
      <c r="KOT8" s="123"/>
      <c r="KOU8" s="123"/>
      <c r="KOV8" s="123"/>
      <c r="KOW8" s="123"/>
      <c r="KOX8" s="123"/>
      <c r="KOY8" s="123"/>
      <c r="KOZ8" s="123"/>
      <c r="KPA8" s="123"/>
      <c r="KPB8" s="123"/>
      <c r="KPC8" s="123"/>
      <c r="KPD8" s="123"/>
      <c r="KPE8" s="123"/>
      <c r="KPF8" s="123"/>
      <c r="KPG8" s="123"/>
      <c r="KPH8" s="123"/>
      <c r="KPI8" s="123"/>
      <c r="KPJ8" s="123"/>
      <c r="KPK8" s="123"/>
      <c r="KPL8" s="123"/>
      <c r="KPM8" s="123"/>
      <c r="KPN8" s="123"/>
      <c r="KPO8" s="123"/>
      <c r="KPP8" s="123"/>
      <c r="KPQ8" s="123"/>
      <c r="KPR8" s="123"/>
      <c r="KPS8" s="123"/>
      <c r="KPT8" s="123"/>
      <c r="KPU8" s="123"/>
      <c r="KPV8" s="123"/>
      <c r="KPW8" s="123"/>
      <c r="KPX8" s="123"/>
      <c r="KPY8" s="123"/>
      <c r="KPZ8" s="123"/>
      <c r="KQA8" s="123"/>
      <c r="KQB8" s="123"/>
      <c r="KQC8" s="123"/>
      <c r="KQD8" s="123"/>
      <c r="KQE8" s="123"/>
      <c r="KQF8" s="123"/>
      <c r="KQG8" s="123"/>
      <c r="KQH8" s="123"/>
      <c r="KQI8" s="123"/>
      <c r="KQJ8" s="123"/>
      <c r="KQK8" s="123"/>
      <c r="KQL8" s="123"/>
      <c r="KQM8" s="123"/>
      <c r="KQN8" s="123"/>
      <c r="KQO8" s="123"/>
      <c r="KQP8" s="123"/>
      <c r="KQQ8" s="123"/>
      <c r="KQR8" s="123"/>
      <c r="KQS8" s="123"/>
      <c r="KQT8" s="123"/>
      <c r="KQU8" s="123"/>
      <c r="KQV8" s="123"/>
      <c r="KQW8" s="123"/>
      <c r="KQX8" s="123"/>
      <c r="KQY8" s="123"/>
      <c r="KQZ8" s="123"/>
      <c r="KRA8" s="123"/>
      <c r="KRB8" s="123"/>
      <c r="KRC8" s="123"/>
      <c r="KRD8" s="123"/>
      <c r="KRE8" s="123"/>
      <c r="KRF8" s="123"/>
      <c r="KRG8" s="123"/>
      <c r="KRH8" s="123"/>
      <c r="KRI8" s="123"/>
      <c r="KRJ8" s="123"/>
      <c r="KRK8" s="123"/>
      <c r="KRL8" s="123"/>
      <c r="KRM8" s="123"/>
      <c r="KRN8" s="123"/>
      <c r="KRO8" s="123"/>
      <c r="KRP8" s="123"/>
      <c r="KRQ8" s="123"/>
      <c r="KRR8" s="123"/>
      <c r="KRS8" s="123"/>
      <c r="KRT8" s="123"/>
      <c r="KRU8" s="123"/>
      <c r="KRV8" s="123"/>
      <c r="KRW8" s="123"/>
      <c r="KRX8" s="123"/>
      <c r="KRY8" s="123"/>
      <c r="KRZ8" s="123"/>
      <c r="KSA8" s="123"/>
      <c r="KSB8" s="123"/>
      <c r="KSC8" s="123"/>
      <c r="KSD8" s="123"/>
      <c r="KSE8" s="123"/>
      <c r="KSF8" s="123"/>
      <c r="KSG8" s="123"/>
      <c r="KSH8" s="123"/>
      <c r="KSI8" s="123"/>
      <c r="KSJ8" s="123"/>
      <c r="KSK8" s="123"/>
      <c r="KSL8" s="123"/>
      <c r="KSM8" s="123"/>
      <c r="KSN8" s="123"/>
      <c r="KSO8" s="123"/>
      <c r="KSP8" s="123"/>
      <c r="KSQ8" s="123"/>
      <c r="KSR8" s="123"/>
      <c r="KSS8" s="123"/>
      <c r="KST8" s="123"/>
      <c r="KSU8" s="123"/>
      <c r="KSV8" s="123"/>
      <c r="KSW8" s="123"/>
      <c r="KSX8" s="123"/>
      <c r="KSY8" s="123"/>
      <c r="KSZ8" s="123"/>
      <c r="KTA8" s="123"/>
      <c r="KTB8" s="123"/>
      <c r="KTC8" s="123"/>
      <c r="KTD8" s="123"/>
      <c r="KTE8" s="123"/>
      <c r="KTF8" s="123"/>
      <c r="KTG8" s="123"/>
      <c r="KTH8" s="123"/>
      <c r="KTI8" s="123"/>
      <c r="KTJ8" s="123"/>
      <c r="KTK8" s="123"/>
      <c r="KTL8" s="123"/>
      <c r="KTM8" s="123"/>
      <c r="KTN8" s="123"/>
      <c r="KTO8" s="123"/>
      <c r="KTP8" s="123"/>
      <c r="KTQ8" s="123"/>
      <c r="KTR8" s="123"/>
      <c r="KTS8" s="123"/>
      <c r="KTT8" s="123"/>
      <c r="KTU8" s="123"/>
      <c r="KTV8" s="123"/>
      <c r="KTW8" s="123"/>
      <c r="KTX8" s="123"/>
      <c r="KTY8" s="123"/>
      <c r="KTZ8" s="123"/>
      <c r="KUA8" s="123"/>
      <c r="KUB8" s="123"/>
      <c r="KUC8" s="123"/>
      <c r="KUD8" s="123"/>
      <c r="KUE8" s="123"/>
      <c r="KUF8" s="123"/>
      <c r="KUG8" s="123"/>
      <c r="KUH8" s="123"/>
      <c r="KUI8" s="123"/>
      <c r="KUJ8" s="123"/>
      <c r="KUK8" s="123"/>
      <c r="KUL8" s="123"/>
      <c r="KUM8" s="123"/>
      <c r="KUN8" s="123"/>
      <c r="KUO8" s="123"/>
      <c r="KUP8" s="123"/>
      <c r="KUQ8" s="123"/>
      <c r="KUR8" s="123"/>
      <c r="KUS8" s="123"/>
      <c r="KUT8" s="123"/>
      <c r="KUU8" s="123"/>
      <c r="KUV8" s="123"/>
      <c r="KUW8" s="123"/>
      <c r="KUX8" s="123"/>
      <c r="KUY8" s="123"/>
      <c r="KUZ8" s="123"/>
      <c r="KVA8" s="123"/>
      <c r="KVB8" s="123"/>
      <c r="KVC8" s="123"/>
      <c r="KVD8" s="123"/>
      <c r="KVE8" s="123"/>
      <c r="KVF8" s="123"/>
      <c r="KVG8" s="123"/>
      <c r="KVH8" s="123"/>
      <c r="KVI8" s="123"/>
      <c r="KVJ8" s="123"/>
      <c r="KVK8" s="123"/>
      <c r="KVL8" s="123"/>
      <c r="KVM8" s="123"/>
      <c r="KVN8" s="123"/>
      <c r="KVO8" s="123"/>
      <c r="KVP8" s="123"/>
      <c r="KVQ8" s="123"/>
      <c r="KVR8" s="123"/>
      <c r="KVS8" s="123"/>
      <c r="KVT8" s="123"/>
      <c r="KVU8" s="123"/>
      <c r="KVV8" s="123"/>
      <c r="KVW8" s="123"/>
      <c r="KVX8" s="123"/>
      <c r="KVY8" s="123"/>
      <c r="KVZ8" s="123"/>
      <c r="KWA8" s="123"/>
      <c r="KWB8" s="123"/>
      <c r="KWC8" s="123"/>
      <c r="KWD8" s="123"/>
      <c r="KWE8" s="123"/>
      <c r="KWF8" s="123"/>
      <c r="KWG8" s="123"/>
      <c r="KWH8" s="123"/>
      <c r="KWI8" s="123"/>
      <c r="KWJ8" s="123"/>
      <c r="KWK8" s="123"/>
      <c r="KWL8" s="123"/>
      <c r="KWM8" s="123"/>
      <c r="KWN8" s="123"/>
      <c r="KWO8" s="123"/>
      <c r="KWP8" s="123"/>
      <c r="KWQ8" s="123"/>
      <c r="KWR8" s="123"/>
      <c r="KWS8" s="123"/>
      <c r="KWT8" s="123"/>
      <c r="KWU8" s="123"/>
      <c r="KWV8" s="123"/>
      <c r="KWW8" s="123"/>
      <c r="KWX8" s="123"/>
      <c r="KWY8" s="123"/>
      <c r="KWZ8" s="123"/>
      <c r="KXA8" s="123"/>
      <c r="KXB8" s="123"/>
      <c r="KXC8" s="123"/>
      <c r="KXD8" s="123"/>
      <c r="KXE8" s="123"/>
      <c r="KXF8" s="123"/>
      <c r="KXG8" s="123"/>
      <c r="KXH8" s="123"/>
      <c r="KXI8" s="123"/>
      <c r="KXJ8" s="123"/>
      <c r="KXK8" s="123"/>
      <c r="KXL8" s="123"/>
      <c r="KXM8" s="123"/>
      <c r="KXN8" s="123"/>
      <c r="KXO8" s="123"/>
      <c r="KXP8" s="123"/>
      <c r="KXQ8" s="123"/>
      <c r="KXR8" s="123"/>
      <c r="KXS8" s="123"/>
      <c r="KXT8" s="123"/>
      <c r="KXU8" s="123"/>
      <c r="KXV8" s="123"/>
      <c r="KXW8" s="123"/>
      <c r="KXX8" s="123"/>
      <c r="KXY8" s="123"/>
      <c r="KXZ8" s="123"/>
      <c r="KYA8" s="123"/>
      <c r="KYB8" s="123"/>
      <c r="KYC8" s="123"/>
      <c r="KYD8" s="123"/>
      <c r="KYE8" s="123"/>
      <c r="KYF8" s="123"/>
      <c r="KYG8" s="123"/>
      <c r="KYH8" s="123"/>
      <c r="KYI8" s="123"/>
      <c r="KYJ8" s="123"/>
      <c r="KYK8" s="123"/>
      <c r="KYL8" s="123"/>
      <c r="KYM8" s="123"/>
      <c r="KYN8" s="123"/>
      <c r="KYO8" s="123"/>
      <c r="KYP8" s="123"/>
      <c r="KYQ8" s="123"/>
      <c r="KYR8" s="123"/>
      <c r="KYS8" s="123"/>
      <c r="KYT8" s="123"/>
      <c r="KYU8" s="123"/>
      <c r="KYV8" s="123"/>
      <c r="KYW8" s="123"/>
      <c r="KYX8" s="123"/>
      <c r="KYY8" s="123"/>
      <c r="KYZ8" s="123"/>
      <c r="KZA8" s="123"/>
      <c r="KZB8" s="123"/>
      <c r="KZC8" s="123"/>
      <c r="KZD8" s="123"/>
      <c r="KZE8" s="123"/>
      <c r="KZF8" s="123"/>
      <c r="KZG8" s="123"/>
      <c r="KZH8" s="123"/>
      <c r="KZI8" s="123"/>
      <c r="KZJ8" s="123"/>
      <c r="KZK8" s="123"/>
      <c r="KZL8" s="123"/>
      <c r="KZM8" s="123"/>
      <c r="KZN8" s="123"/>
      <c r="KZO8" s="123"/>
      <c r="KZP8" s="123"/>
      <c r="KZQ8" s="123"/>
      <c r="KZR8" s="123"/>
      <c r="KZS8" s="123"/>
      <c r="KZT8" s="123"/>
      <c r="KZU8" s="123"/>
      <c r="KZV8" s="123"/>
      <c r="KZW8" s="123"/>
      <c r="KZX8" s="123"/>
      <c r="KZY8" s="123"/>
      <c r="KZZ8" s="123"/>
      <c r="LAA8" s="123"/>
      <c r="LAB8" s="123"/>
      <c r="LAC8" s="123"/>
      <c r="LAD8" s="123"/>
      <c r="LAE8" s="123"/>
      <c r="LAF8" s="123"/>
      <c r="LAG8" s="123"/>
      <c r="LAH8" s="123"/>
      <c r="LAI8" s="123"/>
      <c r="LAJ8" s="123"/>
      <c r="LAK8" s="123"/>
      <c r="LAL8" s="123"/>
      <c r="LAM8" s="123"/>
      <c r="LAN8" s="123"/>
      <c r="LAO8" s="123"/>
      <c r="LAP8" s="123"/>
      <c r="LAQ8" s="123"/>
      <c r="LAR8" s="123"/>
      <c r="LAS8" s="123"/>
      <c r="LAT8" s="123"/>
      <c r="LAU8" s="123"/>
      <c r="LAV8" s="123"/>
      <c r="LAW8" s="123"/>
      <c r="LAX8" s="123"/>
      <c r="LAY8" s="123"/>
      <c r="LAZ8" s="123"/>
      <c r="LBA8" s="123"/>
      <c r="LBB8" s="123"/>
      <c r="LBC8" s="123"/>
      <c r="LBD8" s="123"/>
      <c r="LBE8" s="123"/>
      <c r="LBF8" s="123"/>
      <c r="LBG8" s="123"/>
      <c r="LBH8" s="123"/>
      <c r="LBI8" s="123"/>
      <c r="LBJ8" s="123"/>
      <c r="LBK8" s="123"/>
      <c r="LBL8" s="123"/>
      <c r="LBM8" s="123"/>
      <c r="LBN8" s="123"/>
      <c r="LBO8" s="123"/>
      <c r="LBP8" s="123"/>
      <c r="LBQ8" s="123"/>
      <c r="LBR8" s="123"/>
      <c r="LBS8" s="123"/>
      <c r="LBT8" s="123"/>
      <c r="LBU8" s="123"/>
      <c r="LBV8" s="123"/>
      <c r="LBW8" s="123"/>
      <c r="LBX8" s="123"/>
      <c r="LBY8" s="123"/>
      <c r="LBZ8" s="123"/>
      <c r="LCA8" s="123"/>
      <c r="LCB8" s="123"/>
      <c r="LCC8" s="123"/>
      <c r="LCD8" s="123"/>
      <c r="LCE8" s="123"/>
      <c r="LCF8" s="123"/>
      <c r="LCG8" s="123"/>
      <c r="LCH8" s="123"/>
      <c r="LCI8" s="123"/>
      <c r="LCJ8" s="123"/>
      <c r="LCK8" s="123"/>
      <c r="LCL8" s="123"/>
      <c r="LCM8" s="123"/>
      <c r="LCN8" s="123"/>
      <c r="LCO8" s="123"/>
      <c r="LCP8" s="123"/>
      <c r="LCQ8" s="123"/>
      <c r="LCR8" s="123"/>
      <c r="LCS8" s="123"/>
      <c r="LCT8" s="123"/>
      <c r="LCU8" s="123"/>
      <c r="LCV8" s="123"/>
      <c r="LCW8" s="123"/>
      <c r="LCX8" s="123"/>
      <c r="LCY8" s="123"/>
      <c r="LCZ8" s="123"/>
      <c r="LDA8" s="123"/>
      <c r="LDB8" s="123"/>
      <c r="LDC8" s="123"/>
      <c r="LDD8" s="123"/>
      <c r="LDE8" s="123"/>
      <c r="LDF8" s="123"/>
      <c r="LDG8" s="123"/>
      <c r="LDH8" s="123"/>
      <c r="LDI8" s="123"/>
      <c r="LDJ8" s="123"/>
      <c r="LDK8" s="123"/>
      <c r="LDL8" s="123"/>
      <c r="LDM8" s="123"/>
      <c r="LDN8" s="123"/>
      <c r="LDO8" s="123"/>
      <c r="LDP8" s="123"/>
      <c r="LDQ8" s="123"/>
      <c r="LDR8" s="123"/>
      <c r="LDS8" s="123"/>
      <c r="LDT8" s="123"/>
      <c r="LDU8" s="123"/>
      <c r="LDV8" s="123"/>
      <c r="LDW8" s="123"/>
      <c r="LDX8" s="123"/>
      <c r="LDY8" s="123"/>
      <c r="LDZ8" s="123"/>
      <c r="LEA8" s="123"/>
      <c r="LEB8" s="123"/>
      <c r="LEC8" s="123"/>
      <c r="LED8" s="123"/>
      <c r="LEE8" s="123"/>
      <c r="LEF8" s="123"/>
      <c r="LEG8" s="123"/>
      <c r="LEH8" s="123"/>
      <c r="LEI8" s="123"/>
      <c r="LEJ8" s="123"/>
      <c r="LEK8" s="123"/>
      <c r="LEL8" s="123"/>
      <c r="LEM8" s="123"/>
      <c r="LEN8" s="123"/>
      <c r="LEO8" s="123"/>
      <c r="LEP8" s="123"/>
      <c r="LEQ8" s="123"/>
      <c r="LER8" s="123"/>
      <c r="LES8" s="123"/>
      <c r="LET8" s="123"/>
      <c r="LEU8" s="123"/>
      <c r="LEV8" s="123"/>
      <c r="LEW8" s="123"/>
      <c r="LEX8" s="123"/>
      <c r="LEY8" s="123"/>
      <c r="LEZ8" s="123"/>
      <c r="LFA8" s="123"/>
      <c r="LFB8" s="123"/>
      <c r="LFC8" s="123"/>
      <c r="LFD8" s="123"/>
      <c r="LFE8" s="123"/>
      <c r="LFF8" s="123"/>
      <c r="LFG8" s="123"/>
      <c r="LFH8" s="123"/>
      <c r="LFI8" s="123"/>
      <c r="LFJ8" s="123"/>
      <c r="LFK8" s="123"/>
      <c r="LFL8" s="123"/>
      <c r="LFM8" s="123"/>
      <c r="LFN8" s="123"/>
      <c r="LFO8" s="123"/>
      <c r="LFP8" s="123"/>
      <c r="LFQ8" s="123"/>
      <c r="LFR8" s="123"/>
      <c r="LFS8" s="123"/>
      <c r="LFT8" s="123"/>
      <c r="LFU8" s="123"/>
      <c r="LFV8" s="123"/>
      <c r="LFW8" s="123"/>
      <c r="LFX8" s="123"/>
      <c r="LFY8" s="123"/>
      <c r="LFZ8" s="123"/>
      <c r="LGA8" s="123"/>
      <c r="LGB8" s="123"/>
      <c r="LGC8" s="123"/>
      <c r="LGD8" s="123"/>
      <c r="LGE8" s="123"/>
      <c r="LGF8" s="123"/>
      <c r="LGG8" s="123"/>
      <c r="LGH8" s="123"/>
      <c r="LGI8" s="123"/>
      <c r="LGJ8" s="123"/>
      <c r="LGK8" s="123"/>
      <c r="LGL8" s="123"/>
      <c r="LGM8" s="123"/>
      <c r="LGN8" s="123"/>
      <c r="LGO8" s="123"/>
      <c r="LGP8" s="123"/>
      <c r="LGQ8" s="123"/>
      <c r="LGR8" s="123"/>
      <c r="LGS8" s="123"/>
      <c r="LGT8" s="123"/>
      <c r="LGU8" s="123"/>
      <c r="LGV8" s="123"/>
      <c r="LGW8" s="123"/>
      <c r="LGX8" s="123"/>
      <c r="LGY8" s="123"/>
      <c r="LGZ8" s="123"/>
      <c r="LHA8" s="123"/>
      <c r="LHB8" s="123"/>
      <c r="LHC8" s="123"/>
      <c r="LHD8" s="123"/>
      <c r="LHE8" s="123"/>
      <c r="LHF8" s="123"/>
      <c r="LHG8" s="123"/>
      <c r="LHH8" s="123"/>
      <c r="LHI8" s="123"/>
      <c r="LHJ8" s="123"/>
      <c r="LHK8" s="123"/>
      <c r="LHL8" s="123"/>
      <c r="LHM8" s="123"/>
      <c r="LHN8" s="123"/>
      <c r="LHO8" s="123"/>
      <c r="LHP8" s="123"/>
      <c r="LHQ8" s="123"/>
      <c r="LHR8" s="123"/>
      <c r="LHS8" s="123"/>
      <c r="LHT8" s="123"/>
      <c r="LHU8" s="123"/>
      <c r="LHV8" s="123"/>
      <c r="LHW8" s="123"/>
      <c r="LHX8" s="123"/>
      <c r="LHY8" s="123"/>
      <c r="LHZ8" s="123"/>
      <c r="LIA8" s="123"/>
      <c r="LIB8" s="123"/>
      <c r="LIC8" s="123"/>
      <c r="LID8" s="123"/>
      <c r="LIE8" s="123"/>
      <c r="LIF8" s="123"/>
      <c r="LIG8" s="123"/>
      <c r="LIH8" s="123"/>
      <c r="LII8" s="123"/>
      <c r="LIJ8" s="123"/>
      <c r="LIK8" s="123"/>
      <c r="LIL8" s="123"/>
      <c r="LIM8" s="123"/>
      <c r="LIN8" s="123"/>
      <c r="LIO8" s="123"/>
      <c r="LIP8" s="123"/>
      <c r="LIQ8" s="123"/>
      <c r="LIR8" s="123"/>
      <c r="LIS8" s="123"/>
      <c r="LIT8" s="123"/>
      <c r="LIU8" s="123"/>
      <c r="LIV8" s="123"/>
      <c r="LIW8" s="123"/>
      <c r="LIX8" s="123"/>
      <c r="LIY8" s="123"/>
      <c r="LIZ8" s="123"/>
      <c r="LJA8" s="123"/>
      <c r="LJB8" s="123"/>
      <c r="LJC8" s="123"/>
      <c r="LJD8" s="123"/>
      <c r="LJE8" s="123"/>
      <c r="LJF8" s="123"/>
      <c r="LJG8" s="123"/>
      <c r="LJH8" s="123"/>
      <c r="LJI8" s="123"/>
      <c r="LJJ8" s="123"/>
      <c r="LJK8" s="123"/>
      <c r="LJL8" s="123"/>
      <c r="LJM8" s="123"/>
      <c r="LJN8" s="123"/>
      <c r="LJO8" s="123"/>
      <c r="LJP8" s="123"/>
      <c r="LJQ8" s="123"/>
      <c r="LJR8" s="123"/>
      <c r="LJS8" s="123"/>
      <c r="LJT8" s="123"/>
      <c r="LJU8" s="123"/>
      <c r="LJV8" s="123"/>
      <c r="LJW8" s="123"/>
      <c r="LJX8" s="123"/>
      <c r="LJY8" s="123"/>
      <c r="LJZ8" s="123"/>
      <c r="LKA8" s="123"/>
      <c r="LKB8" s="123"/>
      <c r="LKC8" s="123"/>
      <c r="LKD8" s="123"/>
      <c r="LKE8" s="123"/>
      <c r="LKF8" s="123"/>
      <c r="LKG8" s="123"/>
      <c r="LKH8" s="123"/>
      <c r="LKI8" s="123"/>
      <c r="LKJ8" s="123"/>
      <c r="LKK8" s="123"/>
      <c r="LKL8" s="123"/>
      <c r="LKM8" s="123"/>
      <c r="LKN8" s="123"/>
      <c r="LKO8" s="123"/>
      <c r="LKP8" s="123"/>
      <c r="LKQ8" s="123"/>
      <c r="LKR8" s="123"/>
      <c r="LKS8" s="123"/>
      <c r="LKT8" s="123"/>
      <c r="LKU8" s="123"/>
      <c r="LKV8" s="123"/>
      <c r="LKW8" s="123"/>
      <c r="LKX8" s="123"/>
      <c r="LKY8" s="123"/>
      <c r="LKZ8" s="123"/>
      <c r="LLA8" s="123"/>
      <c r="LLB8" s="123"/>
      <c r="LLC8" s="123"/>
      <c r="LLD8" s="123"/>
      <c r="LLE8" s="123"/>
      <c r="LLF8" s="123"/>
      <c r="LLG8" s="123"/>
      <c r="LLH8" s="123"/>
      <c r="LLI8" s="123"/>
      <c r="LLJ8" s="123"/>
      <c r="LLK8" s="123"/>
      <c r="LLL8" s="123"/>
      <c r="LLM8" s="123"/>
      <c r="LLN8" s="123"/>
      <c r="LLO8" s="123"/>
      <c r="LLP8" s="123"/>
      <c r="LLQ8" s="123"/>
      <c r="LLR8" s="123"/>
      <c r="LLS8" s="123"/>
      <c r="LLT8" s="123"/>
      <c r="LLU8" s="123"/>
      <c r="LLV8" s="123"/>
      <c r="LLW8" s="123"/>
      <c r="LLX8" s="123"/>
      <c r="LLY8" s="123"/>
      <c r="LLZ8" s="123"/>
      <c r="LMA8" s="123"/>
      <c r="LMB8" s="123"/>
      <c r="LMC8" s="123"/>
      <c r="LMD8" s="123"/>
      <c r="LME8" s="123"/>
      <c r="LMF8" s="123"/>
      <c r="LMG8" s="123"/>
      <c r="LMH8" s="123"/>
      <c r="LMI8" s="123"/>
      <c r="LMJ8" s="123"/>
      <c r="LMK8" s="123"/>
      <c r="LML8" s="123"/>
      <c r="LMM8" s="123"/>
      <c r="LMN8" s="123"/>
      <c r="LMO8" s="123"/>
      <c r="LMP8" s="123"/>
      <c r="LMQ8" s="123"/>
      <c r="LMR8" s="123"/>
      <c r="LMS8" s="123"/>
      <c r="LMT8" s="123"/>
      <c r="LMU8" s="123"/>
      <c r="LMV8" s="123"/>
      <c r="LMW8" s="123"/>
      <c r="LMX8" s="123"/>
      <c r="LMY8" s="123"/>
      <c r="LMZ8" s="123"/>
      <c r="LNA8" s="123"/>
      <c r="LNB8" s="123"/>
      <c r="LNC8" s="123"/>
      <c r="LND8" s="123"/>
      <c r="LNE8" s="123"/>
      <c r="LNF8" s="123"/>
      <c r="LNG8" s="123"/>
      <c r="LNH8" s="123"/>
      <c r="LNI8" s="123"/>
      <c r="LNJ8" s="123"/>
      <c r="LNK8" s="123"/>
      <c r="LNL8" s="123"/>
      <c r="LNM8" s="123"/>
      <c r="LNN8" s="123"/>
      <c r="LNO8" s="123"/>
      <c r="LNP8" s="123"/>
      <c r="LNQ8" s="123"/>
      <c r="LNR8" s="123"/>
      <c r="LNS8" s="123"/>
      <c r="LNT8" s="123"/>
      <c r="LNU8" s="123"/>
      <c r="LNV8" s="123"/>
      <c r="LNW8" s="123"/>
      <c r="LNX8" s="123"/>
      <c r="LNY8" s="123"/>
      <c r="LNZ8" s="123"/>
      <c r="LOA8" s="123"/>
      <c r="LOB8" s="123"/>
      <c r="LOC8" s="123"/>
      <c r="LOD8" s="123"/>
      <c r="LOE8" s="123"/>
      <c r="LOF8" s="123"/>
      <c r="LOG8" s="123"/>
      <c r="LOH8" s="123"/>
      <c r="LOI8" s="123"/>
      <c r="LOJ8" s="123"/>
      <c r="LOK8" s="123"/>
      <c r="LOL8" s="123"/>
      <c r="LOM8" s="123"/>
      <c r="LON8" s="123"/>
      <c r="LOO8" s="123"/>
      <c r="LOP8" s="123"/>
      <c r="LOQ8" s="123"/>
      <c r="LOR8" s="123"/>
      <c r="LOS8" s="123"/>
      <c r="LOT8" s="123"/>
      <c r="LOU8" s="123"/>
      <c r="LOV8" s="123"/>
      <c r="LOW8" s="123"/>
      <c r="LOX8" s="123"/>
      <c r="LOY8" s="123"/>
      <c r="LOZ8" s="123"/>
      <c r="LPA8" s="123"/>
      <c r="LPB8" s="123"/>
      <c r="LPC8" s="123"/>
      <c r="LPD8" s="123"/>
      <c r="LPE8" s="123"/>
      <c r="LPF8" s="123"/>
      <c r="LPG8" s="123"/>
      <c r="LPH8" s="123"/>
      <c r="LPI8" s="123"/>
      <c r="LPJ8" s="123"/>
      <c r="LPK8" s="123"/>
      <c r="LPL8" s="123"/>
      <c r="LPM8" s="123"/>
      <c r="LPN8" s="123"/>
      <c r="LPO8" s="123"/>
      <c r="LPP8" s="123"/>
      <c r="LPQ8" s="123"/>
      <c r="LPR8" s="123"/>
      <c r="LPS8" s="123"/>
      <c r="LPT8" s="123"/>
      <c r="LPU8" s="123"/>
      <c r="LPV8" s="123"/>
      <c r="LPW8" s="123"/>
      <c r="LPX8" s="123"/>
      <c r="LPY8" s="123"/>
      <c r="LPZ8" s="123"/>
      <c r="LQA8" s="123"/>
      <c r="LQB8" s="123"/>
      <c r="LQC8" s="123"/>
      <c r="LQD8" s="123"/>
      <c r="LQE8" s="123"/>
      <c r="LQF8" s="123"/>
      <c r="LQG8" s="123"/>
      <c r="LQH8" s="123"/>
      <c r="LQI8" s="123"/>
      <c r="LQJ8" s="123"/>
      <c r="LQK8" s="123"/>
      <c r="LQL8" s="123"/>
      <c r="LQM8" s="123"/>
      <c r="LQN8" s="123"/>
      <c r="LQO8" s="123"/>
      <c r="LQP8" s="123"/>
      <c r="LQQ8" s="123"/>
      <c r="LQR8" s="123"/>
      <c r="LQS8" s="123"/>
      <c r="LQT8" s="123"/>
      <c r="LQU8" s="123"/>
      <c r="LQV8" s="123"/>
      <c r="LQW8" s="123"/>
      <c r="LQX8" s="123"/>
      <c r="LQY8" s="123"/>
      <c r="LQZ8" s="123"/>
      <c r="LRA8" s="123"/>
      <c r="LRB8" s="123"/>
      <c r="LRC8" s="123"/>
      <c r="LRD8" s="123"/>
      <c r="LRE8" s="123"/>
      <c r="LRF8" s="123"/>
      <c r="LRG8" s="123"/>
      <c r="LRH8" s="123"/>
      <c r="LRI8" s="123"/>
      <c r="LRJ8" s="123"/>
      <c r="LRK8" s="123"/>
      <c r="LRL8" s="123"/>
      <c r="LRM8" s="123"/>
      <c r="LRN8" s="123"/>
      <c r="LRO8" s="123"/>
      <c r="LRP8" s="123"/>
      <c r="LRQ8" s="123"/>
      <c r="LRR8" s="123"/>
      <c r="LRS8" s="123"/>
      <c r="LRT8" s="123"/>
      <c r="LRU8" s="123"/>
      <c r="LRV8" s="123"/>
      <c r="LRW8" s="123"/>
      <c r="LRX8" s="123"/>
      <c r="LRY8" s="123"/>
      <c r="LRZ8" s="123"/>
      <c r="LSA8" s="123"/>
      <c r="LSB8" s="123"/>
      <c r="LSC8" s="123"/>
      <c r="LSD8" s="123"/>
      <c r="LSE8" s="123"/>
      <c r="LSF8" s="123"/>
      <c r="LSG8" s="123"/>
      <c r="LSH8" s="123"/>
      <c r="LSI8" s="123"/>
      <c r="LSJ8" s="123"/>
      <c r="LSK8" s="123"/>
      <c r="LSL8" s="123"/>
      <c r="LSM8" s="123"/>
      <c r="LSN8" s="123"/>
      <c r="LSO8" s="123"/>
      <c r="LSP8" s="123"/>
      <c r="LSQ8" s="123"/>
      <c r="LSR8" s="123"/>
      <c r="LSS8" s="123"/>
      <c r="LST8" s="123"/>
      <c r="LSU8" s="123"/>
      <c r="LSV8" s="123"/>
      <c r="LSW8" s="123"/>
      <c r="LSX8" s="123"/>
      <c r="LSY8" s="123"/>
      <c r="LSZ8" s="123"/>
      <c r="LTA8" s="123"/>
      <c r="LTB8" s="123"/>
      <c r="LTC8" s="123"/>
      <c r="LTD8" s="123"/>
      <c r="LTE8" s="123"/>
      <c r="LTF8" s="123"/>
      <c r="LTG8" s="123"/>
      <c r="LTH8" s="123"/>
      <c r="LTI8" s="123"/>
      <c r="LTJ8" s="123"/>
      <c r="LTK8" s="123"/>
      <c r="LTL8" s="123"/>
      <c r="LTM8" s="123"/>
      <c r="LTN8" s="123"/>
      <c r="LTO8" s="123"/>
      <c r="LTP8" s="123"/>
      <c r="LTQ8" s="123"/>
      <c r="LTR8" s="123"/>
      <c r="LTS8" s="123"/>
      <c r="LTT8" s="123"/>
      <c r="LTU8" s="123"/>
      <c r="LTV8" s="123"/>
      <c r="LTW8" s="123"/>
      <c r="LTX8" s="123"/>
      <c r="LTY8" s="123"/>
      <c r="LTZ8" s="123"/>
      <c r="LUA8" s="123"/>
      <c r="LUB8" s="123"/>
      <c r="LUC8" s="123"/>
      <c r="LUD8" s="123"/>
      <c r="LUE8" s="123"/>
      <c r="LUF8" s="123"/>
      <c r="LUG8" s="123"/>
      <c r="LUH8" s="123"/>
      <c r="LUI8" s="123"/>
      <c r="LUJ8" s="123"/>
      <c r="LUK8" s="123"/>
      <c r="LUL8" s="123"/>
      <c r="LUM8" s="123"/>
      <c r="LUN8" s="123"/>
      <c r="LUO8" s="123"/>
      <c r="LUP8" s="123"/>
      <c r="LUQ8" s="123"/>
      <c r="LUR8" s="123"/>
      <c r="LUS8" s="123"/>
      <c r="LUT8" s="123"/>
      <c r="LUU8" s="123"/>
      <c r="LUV8" s="123"/>
      <c r="LUW8" s="123"/>
      <c r="LUX8" s="123"/>
      <c r="LUY8" s="123"/>
      <c r="LUZ8" s="123"/>
      <c r="LVA8" s="123"/>
      <c r="LVB8" s="123"/>
      <c r="LVC8" s="123"/>
      <c r="LVD8" s="123"/>
      <c r="LVE8" s="123"/>
      <c r="LVF8" s="123"/>
      <c r="LVG8" s="123"/>
      <c r="LVH8" s="123"/>
      <c r="LVI8" s="123"/>
      <c r="LVJ8" s="123"/>
      <c r="LVK8" s="123"/>
      <c r="LVL8" s="123"/>
      <c r="LVM8" s="123"/>
      <c r="LVN8" s="123"/>
      <c r="LVO8" s="123"/>
      <c r="LVP8" s="123"/>
      <c r="LVQ8" s="123"/>
      <c r="LVR8" s="123"/>
      <c r="LVS8" s="123"/>
      <c r="LVT8" s="123"/>
      <c r="LVU8" s="123"/>
      <c r="LVV8" s="123"/>
      <c r="LVW8" s="123"/>
      <c r="LVX8" s="123"/>
      <c r="LVY8" s="123"/>
      <c r="LVZ8" s="123"/>
      <c r="LWA8" s="123"/>
      <c r="LWB8" s="123"/>
      <c r="LWC8" s="123"/>
      <c r="LWD8" s="123"/>
      <c r="LWE8" s="123"/>
      <c r="LWF8" s="123"/>
      <c r="LWG8" s="123"/>
      <c r="LWH8" s="123"/>
      <c r="LWI8" s="123"/>
      <c r="LWJ8" s="123"/>
      <c r="LWK8" s="123"/>
      <c r="LWL8" s="123"/>
      <c r="LWM8" s="123"/>
      <c r="LWN8" s="123"/>
      <c r="LWO8" s="123"/>
      <c r="LWP8" s="123"/>
      <c r="LWQ8" s="123"/>
      <c r="LWR8" s="123"/>
      <c r="LWS8" s="123"/>
      <c r="LWT8" s="123"/>
      <c r="LWU8" s="123"/>
      <c r="LWV8" s="123"/>
      <c r="LWW8" s="123"/>
      <c r="LWX8" s="123"/>
      <c r="LWY8" s="123"/>
      <c r="LWZ8" s="123"/>
      <c r="LXA8" s="123"/>
      <c r="LXB8" s="123"/>
      <c r="LXC8" s="123"/>
      <c r="LXD8" s="123"/>
      <c r="LXE8" s="123"/>
      <c r="LXF8" s="123"/>
      <c r="LXG8" s="123"/>
      <c r="LXH8" s="123"/>
      <c r="LXI8" s="123"/>
      <c r="LXJ8" s="123"/>
      <c r="LXK8" s="123"/>
      <c r="LXL8" s="123"/>
      <c r="LXM8" s="123"/>
      <c r="LXN8" s="123"/>
      <c r="LXO8" s="123"/>
      <c r="LXP8" s="123"/>
      <c r="LXQ8" s="123"/>
      <c r="LXR8" s="123"/>
      <c r="LXS8" s="123"/>
      <c r="LXT8" s="123"/>
      <c r="LXU8" s="123"/>
      <c r="LXV8" s="123"/>
      <c r="LXW8" s="123"/>
      <c r="LXX8" s="123"/>
      <c r="LXY8" s="123"/>
      <c r="LXZ8" s="123"/>
      <c r="LYA8" s="123"/>
      <c r="LYB8" s="123"/>
      <c r="LYC8" s="123"/>
      <c r="LYD8" s="123"/>
      <c r="LYE8" s="123"/>
      <c r="LYF8" s="123"/>
      <c r="LYG8" s="123"/>
      <c r="LYH8" s="123"/>
      <c r="LYI8" s="123"/>
      <c r="LYJ8" s="123"/>
      <c r="LYK8" s="123"/>
      <c r="LYL8" s="123"/>
      <c r="LYM8" s="123"/>
      <c r="LYN8" s="123"/>
      <c r="LYO8" s="123"/>
      <c r="LYP8" s="123"/>
      <c r="LYQ8" s="123"/>
      <c r="LYR8" s="123"/>
      <c r="LYS8" s="123"/>
      <c r="LYT8" s="123"/>
      <c r="LYU8" s="123"/>
      <c r="LYV8" s="123"/>
      <c r="LYW8" s="123"/>
      <c r="LYX8" s="123"/>
      <c r="LYY8" s="123"/>
      <c r="LYZ8" s="123"/>
      <c r="LZA8" s="123"/>
      <c r="LZB8" s="123"/>
      <c r="LZC8" s="123"/>
      <c r="LZD8" s="123"/>
      <c r="LZE8" s="123"/>
      <c r="LZF8" s="123"/>
      <c r="LZG8" s="123"/>
      <c r="LZH8" s="123"/>
      <c r="LZI8" s="123"/>
      <c r="LZJ8" s="123"/>
      <c r="LZK8" s="123"/>
      <c r="LZL8" s="123"/>
      <c r="LZM8" s="123"/>
      <c r="LZN8" s="123"/>
      <c r="LZO8" s="123"/>
      <c r="LZP8" s="123"/>
      <c r="LZQ8" s="123"/>
      <c r="LZR8" s="123"/>
      <c r="LZS8" s="123"/>
      <c r="LZT8" s="123"/>
      <c r="LZU8" s="123"/>
      <c r="LZV8" s="123"/>
      <c r="LZW8" s="123"/>
      <c r="LZX8" s="123"/>
      <c r="LZY8" s="123"/>
      <c r="LZZ8" s="123"/>
      <c r="MAA8" s="123"/>
      <c r="MAB8" s="123"/>
      <c r="MAC8" s="123"/>
      <c r="MAD8" s="123"/>
      <c r="MAE8" s="123"/>
      <c r="MAF8" s="123"/>
      <c r="MAG8" s="123"/>
      <c r="MAH8" s="123"/>
      <c r="MAI8" s="123"/>
      <c r="MAJ8" s="123"/>
      <c r="MAK8" s="123"/>
      <c r="MAL8" s="123"/>
      <c r="MAM8" s="123"/>
      <c r="MAN8" s="123"/>
      <c r="MAO8" s="123"/>
      <c r="MAP8" s="123"/>
      <c r="MAQ8" s="123"/>
      <c r="MAR8" s="123"/>
      <c r="MAS8" s="123"/>
      <c r="MAT8" s="123"/>
      <c r="MAU8" s="123"/>
      <c r="MAV8" s="123"/>
      <c r="MAW8" s="123"/>
      <c r="MAX8" s="123"/>
      <c r="MAY8" s="123"/>
      <c r="MAZ8" s="123"/>
      <c r="MBA8" s="123"/>
      <c r="MBB8" s="123"/>
      <c r="MBC8" s="123"/>
      <c r="MBD8" s="123"/>
      <c r="MBE8" s="123"/>
      <c r="MBF8" s="123"/>
      <c r="MBG8" s="123"/>
      <c r="MBH8" s="123"/>
      <c r="MBI8" s="123"/>
      <c r="MBJ8" s="123"/>
      <c r="MBK8" s="123"/>
      <c r="MBL8" s="123"/>
      <c r="MBM8" s="123"/>
      <c r="MBN8" s="123"/>
      <c r="MBO8" s="123"/>
      <c r="MBP8" s="123"/>
      <c r="MBQ8" s="123"/>
      <c r="MBR8" s="123"/>
      <c r="MBS8" s="123"/>
      <c r="MBT8" s="123"/>
      <c r="MBU8" s="123"/>
      <c r="MBV8" s="123"/>
      <c r="MBW8" s="123"/>
      <c r="MBX8" s="123"/>
      <c r="MBY8" s="123"/>
      <c r="MBZ8" s="123"/>
      <c r="MCA8" s="123"/>
      <c r="MCB8" s="123"/>
      <c r="MCC8" s="123"/>
      <c r="MCD8" s="123"/>
      <c r="MCE8" s="123"/>
      <c r="MCF8" s="123"/>
      <c r="MCG8" s="123"/>
      <c r="MCH8" s="123"/>
      <c r="MCI8" s="123"/>
      <c r="MCJ8" s="123"/>
      <c r="MCK8" s="123"/>
      <c r="MCL8" s="123"/>
      <c r="MCM8" s="123"/>
      <c r="MCN8" s="123"/>
      <c r="MCO8" s="123"/>
      <c r="MCP8" s="123"/>
      <c r="MCQ8" s="123"/>
      <c r="MCR8" s="123"/>
      <c r="MCS8" s="123"/>
      <c r="MCT8" s="123"/>
      <c r="MCU8" s="123"/>
      <c r="MCV8" s="123"/>
      <c r="MCW8" s="123"/>
      <c r="MCX8" s="123"/>
      <c r="MCY8" s="123"/>
      <c r="MCZ8" s="123"/>
      <c r="MDA8" s="123"/>
      <c r="MDB8" s="123"/>
      <c r="MDC8" s="123"/>
      <c r="MDD8" s="123"/>
      <c r="MDE8" s="123"/>
      <c r="MDF8" s="123"/>
      <c r="MDG8" s="123"/>
      <c r="MDH8" s="123"/>
      <c r="MDI8" s="123"/>
      <c r="MDJ8" s="123"/>
      <c r="MDK8" s="123"/>
      <c r="MDL8" s="123"/>
      <c r="MDM8" s="123"/>
      <c r="MDN8" s="123"/>
      <c r="MDO8" s="123"/>
      <c r="MDP8" s="123"/>
      <c r="MDQ8" s="123"/>
      <c r="MDR8" s="123"/>
      <c r="MDS8" s="123"/>
      <c r="MDT8" s="123"/>
      <c r="MDU8" s="123"/>
      <c r="MDV8" s="123"/>
      <c r="MDW8" s="123"/>
      <c r="MDX8" s="123"/>
      <c r="MDY8" s="123"/>
      <c r="MDZ8" s="123"/>
      <c r="MEA8" s="123"/>
      <c r="MEB8" s="123"/>
      <c r="MEC8" s="123"/>
      <c r="MED8" s="123"/>
      <c r="MEE8" s="123"/>
      <c r="MEF8" s="123"/>
      <c r="MEG8" s="123"/>
      <c r="MEH8" s="123"/>
      <c r="MEI8" s="123"/>
      <c r="MEJ8" s="123"/>
      <c r="MEK8" s="123"/>
      <c r="MEL8" s="123"/>
      <c r="MEM8" s="123"/>
      <c r="MEN8" s="123"/>
      <c r="MEO8" s="123"/>
      <c r="MEP8" s="123"/>
      <c r="MEQ8" s="123"/>
      <c r="MER8" s="123"/>
      <c r="MES8" s="123"/>
      <c r="MET8" s="123"/>
      <c r="MEU8" s="123"/>
      <c r="MEV8" s="123"/>
      <c r="MEW8" s="123"/>
      <c r="MEX8" s="123"/>
      <c r="MEY8" s="123"/>
      <c r="MEZ8" s="123"/>
      <c r="MFA8" s="123"/>
      <c r="MFB8" s="123"/>
      <c r="MFC8" s="123"/>
      <c r="MFD8" s="123"/>
      <c r="MFE8" s="123"/>
      <c r="MFF8" s="123"/>
      <c r="MFG8" s="123"/>
      <c r="MFH8" s="123"/>
      <c r="MFI8" s="123"/>
      <c r="MFJ8" s="123"/>
      <c r="MFK8" s="123"/>
      <c r="MFL8" s="123"/>
      <c r="MFM8" s="123"/>
      <c r="MFN8" s="123"/>
      <c r="MFO8" s="123"/>
      <c r="MFP8" s="123"/>
      <c r="MFQ8" s="123"/>
      <c r="MFR8" s="123"/>
      <c r="MFS8" s="123"/>
      <c r="MFT8" s="123"/>
      <c r="MFU8" s="123"/>
      <c r="MFV8" s="123"/>
      <c r="MFW8" s="123"/>
      <c r="MFX8" s="123"/>
      <c r="MFY8" s="123"/>
      <c r="MFZ8" s="123"/>
      <c r="MGA8" s="123"/>
      <c r="MGB8" s="123"/>
      <c r="MGC8" s="123"/>
      <c r="MGD8" s="123"/>
      <c r="MGE8" s="123"/>
      <c r="MGF8" s="123"/>
      <c r="MGG8" s="123"/>
      <c r="MGH8" s="123"/>
      <c r="MGI8" s="123"/>
      <c r="MGJ8" s="123"/>
      <c r="MGK8" s="123"/>
      <c r="MGL8" s="123"/>
      <c r="MGM8" s="123"/>
      <c r="MGN8" s="123"/>
      <c r="MGO8" s="123"/>
      <c r="MGP8" s="123"/>
      <c r="MGQ8" s="123"/>
      <c r="MGR8" s="123"/>
      <c r="MGS8" s="123"/>
      <c r="MGT8" s="123"/>
      <c r="MGU8" s="123"/>
      <c r="MGV8" s="123"/>
      <c r="MGW8" s="123"/>
      <c r="MGX8" s="123"/>
      <c r="MGY8" s="123"/>
      <c r="MGZ8" s="123"/>
      <c r="MHA8" s="123"/>
      <c r="MHB8" s="123"/>
      <c r="MHC8" s="123"/>
      <c r="MHD8" s="123"/>
      <c r="MHE8" s="123"/>
      <c r="MHF8" s="123"/>
      <c r="MHG8" s="123"/>
      <c r="MHH8" s="123"/>
      <c r="MHI8" s="123"/>
      <c r="MHJ8" s="123"/>
      <c r="MHK8" s="123"/>
      <c r="MHL8" s="123"/>
      <c r="MHM8" s="123"/>
      <c r="MHN8" s="123"/>
      <c r="MHO8" s="123"/>
      <c r="MHP8" s="123"/>
      <c r="MHQ8" s="123"/>
      <c r="MHR8" s="123"/>
      <c r="MHS8" s="123"/>
      <c r="MHT8" s="123"/>
      <c r="MHU8" s="123"/>
      <c r="MHV8" s="123"/>
      <c r="MHW8" s="123"/>
      <c r="MHX8" s="123"/>
      <c r="MHY8" s="123"/>
      <c r="MHZ8" s="123"/>
      <c r="MIA8" s="123"/>
      <c r="MIB8" s="123"/>
      <c r="MIC8" s="123"/>
      <c r="MID8" s="123"/>
      <c r="MIE8" s="123"/>
      <c r="MIF8" s="123"/>
      <c r="MIG8" s="123"/>
      <c r="MIH8" s="123"/>
      <c r="MII8" s="123"/>
      <c r="MIJ8" s="123"/>
      <c r="MIK8" s="123"/>
      <c r="MIL8" s="123"/>
      <c r="MIM8" s="123"/>
      <c r="MIN8" s="123"/>
      <c r="MIO8" s="123"/>
      <c r="MIP8" s="123"/>
      <c r="MIQ8" s="123"/>
      <c r="MIR8" s="123"/>
      <c r="MIS8" s="123"/>
      <c r="MIT8" s="123"/>
      <c r="MIU8" s="123"/>
      <c r="MIV8" s="123"/>
      <c r="MIW8" s="123"/>
      <c r="MIX8" s="123"/>
      <c r="MIY8" s="123"/>
      <c r="MIZ8" s="123"/>
      <c r="MJA8" s="123"/>
      <c r="MJB8" s="123"/>
      <c r="MJC8" s="123"/>
      <c r="MJD8" s="123"/>
      <c r="MJE8" s="123"/>
      <c r="MJF8" s="123"/>
      <c r="MJG8" s="123"/>
      <c r="MJH8" s="123"/>
      <c r="MJI8" s="123"/>
      <c r="MJJ8" s="123"/>
      <c r="MJK8" s="123"/>
      <c r="MJL8" s="123"/>
      <c r="MJM8" s="123"/>
      <c r="MJN8" s="123"/>
      <c r="MJO8" s="123"/>
      <c r="MJP8" s="123"/>
      <c r="MJQ8" s="123"/>
      <c r="MJR8" s="123"/>
      <c r="MJS8" s="123"/>
      <c r="MJT8" s="123"/>
      <c r="MJU8" s="123"/>
      <c r="MJV8" s="123"/>
      <c r="MJW8" s="123"/>
      <c r="MJX8" s="123"/>
      <c r="MJY8" s="123"/>
      <c r="MJZ8" s="123"/>
      <c r="MKA8" s="123"/>
      <c r="MKB8" s="123"/>
      <c r="MKC8" s="123"/>
      <c r="MKD8" s="123"/>
      <c r="MKE8" s="123"/>
      <c r="MKF8" s="123"/>
      <c r="MKG8" s="123"/>
      <c r="MKH8" s="123"/>
      <c r="MKI8" s="123"/>
      <c r="MKJ8" s="123"/>
      <c r="MKK8" s="123"/>
      <c r="MKL8" s="123"/>
      <c r="MKM8" s="123"/>
      <c r="MKN8" s="123"/>
      <c r="MKO8" s="123"/>
      <c r="MKP8" s="123"/>
      <c r="MKQ8" s="123"/>
      <c r="MKR8" s="123"/>
      <c r="MKS8" s="123"/>
      <c r="MKT8" s="123"/>
      <c r="MKU8" s="123"/>
      <c r="MKV8" s="123"/>
      <c r="MKW8" s="123"/>
      <c r="MKX8" s="123"/>
      <c r="MKY8" s="123"/>
      <c r="MKZ8" s="123"/>
      <c r="MLA8" s="123"/>
      <c r="MLB8" s="123"/>
      <c r="MLC8" s="123"/>
      <c r="MLD8" s="123"/>
      <c r="MLE8" s="123"/>
      <c r="MLF8" s="123"/>
      <c r="MLG8" s="123"/>
      <c r="MLH8" s="123"/>
      <c r="MLI8" s="123"/>
      <c r="MLJ8" s="123"/>
      <c r="MLK8" s="123"/>
      <c r="MLL8" s="123"/>
      <c r="MLM8" s="123"/>
      <c r="MLN8" s="123"/>
      <c r="MLO8" s="123"/>
      <c r="MLP8" s="123"/>
      <c r="MLQ8" s="123"/>
      <c r="MLR8" s="123"/>
      <c r="MLS8" s="123"/>
      <c r="MLT8" s="123"/>
      <c r="MLU8" s="123"/>
      <c r="MLV8" s="123"/>
      <c r="MLW8" s="123"/>
      <c r="MLX8" s="123"/>
      <c r="MLY8" s="123"/>
      <c r="MLZ8" s="123"/>
      <c r="MMA8" s="123"/>
      <c r="MMB8" s="123"/>
      <c r="MMC8" s="123"/>
      <c r="MMD8" s="123"/>
      <c r="MME8" s="123"/>
      <c r="MMF8" s="123"/>
      <c r="MMG8" s="123"/>
      <c r="MMH8" s="123"/>
      <c r="MMI8" s="123"/>
      <c r="MMJ8" s="123"/>
      <c r="MMK8" s="123"/>
      <c r="MML8" s="123"/>
      <c r="MMM8" s="123"/>
      <c r="MMN8" s="123"/>
      <c r="MMO8" s="123"/>
      <c r="MMP8" s="123"/>
      <c r="MMQ8" s="123"/>
      <c r="MMR8" s="123"/>
      <c r="MMS8" s="123"/>
      <c r="MMT8" s="123"/>
      <c r="MMU8" s="123"/>
      <c r="MMV8" s="123"/>
      <c r="MMW8" s="123"/>
      <c r="MMX8" s="123"/>
      <c r="MMY8" s="123"/>
      <c r="MMZ8" s="123"/>
      <c r="MNA8" s="123"/>
      <c r="MNB8" s="123"/>
      <c r="MNC8" s="123"/>
      <c r="MND8" s="123"/>
      <c r="MNE8" s="123"/>
      <c r="MNF8" s="123"/>
      <c r="MNG8" s="123"/>
      <c r="MNH8" s="123"/>
      <c r="MNI8" s="123"/>
      <c r="MNJ8" s="123"/>
      <c r="MNK8" s="123"/>
      <c r="MNL8" s="123"/>
      <c r="MNM8" s="123"/>
      <c r="MNN8" s="123"/>
      <c r="MNO8" s="123"/>
      <c r="MNP8" s="123"/>
      <c r="MNQ8" s="123"/>
      <c r="MNR8" s="123"/>
      <c r="MNS8" s="123"/>
      <c r="MNT8" s="123"/>
      <c r="MNU8" s="123"/>
      <c r="MNV8" s="123"/>
      <c r="MNW8" s="123"/>
      <c r="MNX8" s="123"/>
      <c r="MNY8" s="123"/>
      <c r="MNZ8" s="123"/>
      <c r="MOA8" s="123"/>
      <c r="MOB8" s="123"/>
      <c r="MOC8" s="123"/>
      <c r="MOD8" s="123"/>
      <c r="MOE8" s="123"/>
      <c r="MOF8" s="123"/>
      <c r="MOG8" s="123"/>
      <c r="MOH8" s="123"/>
      <c r="MOI8" s="123"/>
      <c r="MOJ8" s="123"/>
      <c r="MOK8" s="123"/>
      <c r="MOL8" s="123"/>
      <c r="MOM8" s="123"/>
      <c r="MON8" s="123"/>
      <c r="MOO8" s="123"/>
      <c r="MOP8" s="123"/>
      <c r="MOQ8" s="123"/>
      <c r="MOR8" s="123"/>
      <c r="MOS8" s="123"/>
      <c r="MOT8" s="123"/>
      <c r="MOU8" s="123"/>
      <c r="MOV8" s="123"/>
      <c r="MOW8" s="123"/>
      <c r="MOX8" s="123"/>
      <c r="MOY8" s="123"/>
      <c r="MOZ8" s="123"/>
      <c r="MPA8" s="123"/>
      <c r="MPB8" s="123"/>
      <c r="MPC8" s="123"/>
      <c r="MPD8" s="123"/>
      <c r="MPE8" s="123"/>
      <c r="MPF8" s="123"/>
      <c r="MPG8" s="123"/>
      <c r="MPH8" s="123"/>
      <c r="MPI8" s="123"/>
      <c r="MPJ8" s="123"/>
      <c r="MPK8" s="123"/>
      <c r="MPL8" s="123"/>
      <c r="MPM8" s="123"/>
      <c r="MPN8" s="123"/>
      <c r="MPO8" s="123"/>
      <c r="MPP8" s="123"/>
      <c r="MPQ8" s="123"/>
      <c r="MPR8" s="123"/>
      <c r="MPS8" s="123"/>
      <c r="MPT8" s="123"/>
      <c r="MPU8" s="123"/>
      <c r="MPV8" s="123"/>
      <c r="MPW8" s="123"/>
      <c r="MPX8" s="123"/>
      <c r="MPY8" s="123"/>
      <c r="MPZ8" s="123"/>
      <c r="MQA8" s="123"/>
      <c r="MQB8" s="123"/>
      <c r="MQC8" s="123"/>
      <c r="MQD8" s="123"/>
      <c r="MQE8" s="123"/>
      <c r="MQF8" s="123"/>
      <c r="MQG8" s="123"/>
      <c r="MQH8" s="123"/>
      <c r="MQI8" s="123"/>
      <c r="MQJ8" s="123"/>
      <c r="MQK8" s="123"/>
      <c r="MQL8" s="123"/>
      <c r="MQM8" s="123"/>
      <c r="MQN8" s="123"/>
      <c r="MQO8" s="123"/>
      <c r="MQP8" s="123"/>
      <c r="MQQ8" s="123"/>
      <c r="MQR8" s="123"/>
      <c r="MQS8" s="123"/>
      <c r="MQT8" s="123"/>
      <c r="MQU8" s="123"/>
      <c r="MQV8" s="123"/>
      <c r="MQW8" s="123"/>
      <c r="MQX8" s="123"/>
      <c r="MQY8" s="123"/>
      <c r="MQZ8" s="123"/>
      <c r="MRA8" s="123"/>
      <c r="MRB8" s="123"/>
      <c r="MRC8" s="123"/>
      <c r="MRD8" s="123"/>
      <c r="MRE8" s="123"/>
      <c r="MRF8" s="123"/>
      <c r="MRG8" s="123"/>
      <c r="MRH8" s="123"/>
      <c r="MRI8" s="123"/>
      <c r="MRJ8" s="123"/>
      <c r="MRK8" s="123"/>
      <c r="MRL8" s="123"/>
      <c r="MRM8" s="123"/>
      <c r="MRN8" s="123"/>
      <c r="MRO8" s="123"/>
      <c r="MRP8" s="123"/>
      <c r="MRQ8" s="123"/>
      <c r="MRR8" s="123"/>
      <c r="MRS8" s="123"/>
      <c r="MRT8" s="123"/>
      <c r="MRU8" s="123"/>
      <c r="MRV8" s="123"/>
      <c r="MRW8" s="123"/>
      <c r="MRX8" s="123"/>
      <c r="MRY8" s="123"/>
      <c r="MRZ8" s="123"/>
      <c r="MSA8" s="123"/>
      <c r="MSB8" s="123"/>
      <c r="MSC8" s="123"/>
      <c r="MSD8" s="123"/>
      <c r="MSE8" s="123"/>
      <c r="MSF8" s="123"/>
      <c r="MSG8" s="123"/>
      <c r="MSH8" s="123"/>
      <c r="MSI8" s="123"/>
      <c r="MSJ8" s="123"/>
      <c r="MSK8" s="123"/>
      <c r="MSL8" s="123"/>
      <c r="MSM8" s="123"/>
      <c r="MSN8" s="123"/>
      <c r="MSO8" s="123"/>
      <c r="MSP8" s="123"/>
      <c r="MSQ8" s="123"/>
      <c r="MSR8" s="123"/>
      <c r="MSS8" s="123"/>
      <c r="MST8" s="123"/>
      <c r="MSU8" s="123"/>
      <c r="MSV8" s="123"/>
      <c r="MSW8" s="123"/>
      <c r="MSX8" s="123"/>
      <c r="MSY8" s="123"/>
      <c r="MSZ8" s="123"/>
      <c r="MTA8" s="123"/>
      <c r="MTB8" s="123"/>
      <c r="MTC8" s="123"/>
      <c r="MTD8" s="123"/>
      <c r="MTE8" s="123"/>
      <c r="MTF8" s="123"/>
      <c r="MTG8" s="123"/>
      <c r="MTH8" s="123"/>
      <c r="MTI8" s="123"/>
      <c r="MTJ8" s="123"/>
      <c r="MTK8" s="123"/>
      <c r="MTL8" s="123"/>
      <c r="MTM8" s="123"/>
      <c r="MTN8" s="123"/>
      <c r="MTO8" s="123"/>
      <c r="MTP8" s="123"/>
      <c r="MTQ8" s="123"/>
      <c r="MTR8" s="123"/>
      <c r="MTS8" s="123"/>
      <c r="MTT8" s="123"/>
      <c r="MTU8" s="123"/>
      <c r="MTV8" s="123"/>
      <c r="MTW8" s="123"/>
      <c r="MTX8" s="123"/>
      <c r="MTY8" s="123"/>
      <c r="MTZ8" s="123"/>
      <c r="MUA8" s="123"/>
      <c r="MUB8" s="123"/>
      <c r="MUC8" s="123"/>
      <c r="MUD8" s="123"/>
      <c r="MUE8" s="123"/>
      <c r="MUF8" s="123"/>
      <c r="MUG8" s="123"/>
      <c r="MUH8" s="123"/>
      <c r="MUI8" s="123"/>
      <c r="MUJ8" s="123"/>
      <c r="MUK8" s="123"/>
      <c r="MUL8" s="123"/>
      <c r="MUM8" s="123"/>
      <c r="MUN8" s="123"/>
      <c r="MUO8" s="123"/>
      <c r="MUP8" s="123"/>
      <c r="MUQ8" s="123"/>
      <c r="MUR8" s="123"/>
      <c r="MUS8" s="123"/>
      <c r="MUT8" s="123"/>
      <c r="MUU8" s="123"/>
      <c r="MUV8" s="123"/>
      <c r="MUW8" s="123"/>
      <c r="MUX8" s="123"/>
      <c r="MUY8" s="123"/>
      <c r="MUZ8" s="123"/>
      <c r="MVA8" s="123"/>
      <c r="MVB8" s="123"/>
      <c r="MVC8" s="123"/>
      <c r="MVD8" s="123"/>
      <c r="MVE8" s="123"/>
      <c r="MVF8" s="123"/>
      <c r="MVG8" s="123"/>
      <c r="MVH8" s="123"/>
      <c r="MVI8" s="123"/>
      <c r="MVJ8" s="123"/>
      <c r="MVK8" s="123"/>
      <c r="MVL8" s="123"/>
      <c r="MVM8" s="123"/>
      <c r="MVN8" s="123"/>
      <c r="MVO8" s="123"/>
      <c r="MVP8" s="123"/>
      <c r="MVQ8" s="123"/>
      <c r="MVR8" s="123"/>
      <c r="MVS8" s="123"/>
      <c r="MVT8" s="123"/>
      <c r="MVU8" s="123"/>
      <c r="MVV8" s="123"/>
      <c r="MVW8" s="123"/>
      <c r="MVX8" s="123"/>
      <c r="MVY8" s="123"/>
      <c r="MVZ8" s="123"/>
      <c r="MWA8" s="123"/>
      <c r="MWB8" s="123"/>
      <c r="MWC8" s="123"/>
      <c r="MWD8" s="123"/>
      <c r="MWE8" s="123"/>
      <c r="MWF8" s="123"/>
      <c r="MWG8" s="123"/>
      <c r="MWH8" s="123"/>
      <c r="MWI8" s="123"/>
      <c r="MWJ8" s="123"/>
      <c r="MWK8" s="123"/>
      <c r="MWL8" s="123"/>
      <c r="MWM8" s="123"/>
      <c r="MWN8" s="123"/>
      <c r="MWO8" s="123"/>
      <c r="MWP8" s="123"/>
      <c r="MWQ8" s="123"/>
      <c r="MWR8" s="123"/>
      <c r="MWS8" s="123"/>
      <c r="MWT8" s="123"/>
      <c r="MWU8" s="123"/>
      <c r="MWV8" s="123"/>
      <c r="MWW8" s="123"/>
      <c r="MWX8" s="123"/>
      <c r="MWY8" s="123"/>
      <c r="MWZ8" s="123"/>
      <c r="MXA8" s="123"/>
      <c r="MXB8" s="123"/>
      <c r="MXC8" s="123"/>
      <c r="MXD8" s="123"/>
      <c r="MXE8" s="123"/>
      <c r="MXF8" s="123"/>
      <c r="MXG8" s="123"/>
      <c r="MXH8" s="123"/>
      <c r="MXI8" s="123"/>
      <c r="MXJ8" s="123"/>
      <c r="MXK8" s="123"/>
      <c r="MXL8" s="123"/>
      <c r="MXM8" s="123"/>
      <c r="MXN8" s="123"/>
      <c r="MXO8" s="123"/>
      <c r="MXP8" s="123"/>
      <c r="MXQ8" s="123"/>
      <c r="MXR8" s="123"/>
      <c r="MXS8" s="123"/>
      <c r="MXT8" s="123"/>
      <c r="MXU8" s="123"/>
      <c r="MXV8" s="123"/>
      <c r="MXW8" s="123"/>
      <c r="MXX8" s="123"/>
      <c r="MXY8" s="123"/>
      <c r="MXZ8" s="123"/>
      <c r="MYA8" s="123"/>
      <c r="MYB8" s="123"/>
      <c r="MYC8" s="123"/>
      <c r="MYD8" s="123"/>
      <c r="MYE8" s="123"/>
      <c r="MYF8" s="123"/>
      <c r="MYG8" s="123"/>
      <c r="MYH8" s="123"/>
      <c r="MYI8" s="123"/>
      <c r="MYJ8" s="123"/>
      <c r="MYK8" s="123"/>
      <c r="MYL8" s="123"/>
      <c r="MYM8" s="123"/>
      <c r="MYN8" s="123"/>
      <c r="MYO8" s="123"/>
      <c r="MYP8" s="123"/>
      <c r="MYQ8" s="123"/>
      <c r="MYR8" s="123"/>
      <c r="MYS8" s="123"/>
      <c r="MYT8" s="123"/>
      <c r="MYU8" s="123"/>
      <c r="MYV8" s="123"/>
      <c r="MYW8" s="123"/>
      <c r="MYX8" s="123"/>
      <c r="MYY8" s="123"/>
      <c r="MYZ8" s="123"/>
      <c r="MZA8" s="123"/>
      <c r="MZB8" s="123"/>
      <c r="MZC8" s="123"/>
      <c r="MZD8" s="123"/>
      <c r="MZE8" s="123"/>
      <c r="MZF8" s="123"/>
      <c r="MZG8" s="123"/>
      <c r="MZH8" s="123"/>
      <c r="MZI8" s="123"/>
      <c r="MZJ8" s="123"/>
      <c r="MZK8" s="123"/>
      <c r="MZL8" s="123"/>
      <c r="MZM8" s="123"/>
      <c r="MZN8" s="123"/>
      <c r="MZO8" s="123"/>
      <c r="MZP8" s="123"/>
      <c r="MZQ8" s="123"/>
      <c r="MZR8" s="123"/>
      <c r="MZS8" s="123"/>
      <c r="MZT8" s="123"/>
      <c r="MZU8" s="123"/>
      <c r="MZV8" s="123"/>
      <c r="MZW8" s="123"/>
      <c r="MZX8" s="123"/>
      <c r="MZY8" s="123"/>
      <c r="MZZ8" s="123"/>
      <c r="NAA8" s="123"/>
      <c r="NAB8" s="123"/>
      <c r="NAC8" s="123"/>
      <c r="NAD8" s="123"/>
      <c r="NAE8" s="123"/>
      <c r="NAF8" s="123"/>
      <c r="NAG8" s="123"/>
      <c r="NAH8" s="123"/>
      <c r="NAI8" s="123"/>
      <c r="NAJ8" s="123"/>
      <c r="NAK8" s="123"/>
      <c r="NAL8" s="123"/>
      <c r="NAM8" s="123"/>
      <c r="NAN8" s="123"/>
      <c r="NAO8" s="123"/>
      <c r="NAP8" s="123"/>
      <c r="NAQ8" s="123"/>
      <c r="NAR8" s="123"/>
      <c r="NAS8" s="123"/>
      <c r="NAT8" s="123"/>
      <c r="NAU8" s="123"/>
      <c r="NAV8" s="123"/>
      <c r="NAW8" s="123"/>
      <c r="NAX8" s="123"/>
      <c r="NAY8" s="123"/>
      <c r="NAZ8" s="123"/>
      <c r="NBA8" s="123"/>
      <c r="NBB8" s="123"/>
      <c r="NBC8" s="123"/>
      <c r="NBD8" s="123"/>
      <c r="NBE8" s="123"/>
      <c r="NBF8" s="123"/>
      <c r="NBG8" s="123"/>
      <c r="NBH8" s="123"/>
      <c r="NBI8" s="123"/>
      <c r="NBJ8" s="123"/>
      <c r="NBK8" s="123"/>
      <c r="NBL8" s="123"/>
      <c r="NBM8" s="123"/>
      <c r="NBN8" s="123"/>
      <c r="NBO8" s="123"/>
      <c r="NBP8" s="123"/>
      <c r="NBQ8" s="123"/>
      <c r="NBR8" s="123"/>
      <c r="NBS8" s="123"/>
      <c r="NBT8" s="123"/>
      <c r="NBU8" s="123"/>
      <c r="NBV8" s="123"/>
      <c r="NBW8" s="123"/>
      <c r="NBX8" s="123"/>
      <c r="NBY8" s="123"/>
      <c r="NBZ8" s="123"/>
      <c r="NCA8" s="123"/>
      <c r="NCB8" s="123"/>
      <c r="NCC8" s="123"/>
      <c r="NCD8" s="123"/>
      <c r="NCE8" s="123"/>
      <c r="NCF8" s="123"/>
      <c r="NCG8" s="123"/>
      <c r="NCH8" s="123"/>
      <c r="NCI8" s="123"/>
      <c r="NCJ8" s="123"/>
      <c r="NCK8" s="123"/>
      <c r="NCL8" s="123"/>
      <c r="NCM8" s="123"/>
      <c r="NCN8" s="123"/>
      <c r="NCO8" s="123"/>
      <c r="NCP8" s="123"/>
      <c r="NCQ8" s="123"/>
      <c r="NCR8" s="123"/>
      <c r="NCS8" s="123"/>
      <c r="NCT8" s="123"/>
      <c r="NCU8" s="123"/>
      <c r="NCV8" s="123"/>
      <c r="NCW8" s="123"/>
      <c r="NCX8" s="123"/>
      <c r="NCY8" s="123"/>
      <c r="NCZ8" s="123"/>
      <c r="NDA8" s="123"/>
      <c r="NDB8" s="123"/>
      <c r="NDC8" s="123"/>
      <c r="NDD8" s="123"/>
      <c r="NDE8" s="123"/>
      <c r="NDF8" s="123"/>
      <c r="NDG8" s="123"/>
      <c r="NDH8" s="123"/>
      <c r="NDI8" s="123"/>
      <c r="NDJ8" s="123"/>
      <c r="NDK8" s="123"/>
      <c r="NDL8" s="123"/>
      <c r="NDM8" s="123"/>
      <c r="NDN8" s="123"/>
      <c r="NDO8" s="123"/>
      <c r="NDP8" s="123"/>
      <c r="NDQ8" s="123"/>
      <c r="NDR8" s="123"/>
      <c r="NDS8" s="123"/>
      <c r="NDT8" s="123"/>
      <c r="NDU8" s="123"/>
      <c r="NDV8" s="123"/>
      <c r="NDW8" s="123"/>
      <c r="NDX8" s="123"/>
      <c r="NDY8" s="123"/>
      <c r="NDZ8" s="123"/>
      <c r="NEA8" s="123"/>
      <c r="NEB8" s="123"/>
      <c r="NEC8" s="123"/>
      <c r="NED8" s="123"/>
      <c r="NEE8" s="123"/>
      <c r="NEF8" s="123"/>
      <c r="NEG8" s="123"/>
      <c r="NEH8" s="123"/>
      <c r="NEI8" s="123"/>
      <c r="NEJ8" s="123"/>
      <c r="NEK8" s="123"/>
      <c r="NEL8" s="123"/>
      <c r="NEM8" s="123"/>
      <c r="NEN8" s="123"/>
      <c r="NEO8" s="123"/>
      <c r="NEP8" s="123"/>
      <c r="NEQ8" s="123"/>
      <c r="NER8" s="123"/>
      <c r="NES8" s="123"/>
      <c r="NET8" s="123"/>
      <c r="NEU8" s="123"/>
      <c r="NEV8" s="123"/>
      <c r="NEW8" s="123"/>
      <c r="NEX8" s="123"/>
      <c r="NEY8" s="123"/>
      <c r="NEZ8" s="123"/>
      <c r="NFA8" s="123"/>
      <c r="NFB8" s="123"/>
      <c r="NFC8" s="123"/>
      <c r="NFD8" s="123"/>
      <c r="NFE8" s="123"/>
      <c r="NFF8" s="123"/>
      <c r="NFG8" s="123"/>
      <c r="NFH8" s="123"/>
      <c r="NFI8" s="123"/>
      <c r="NFJ8" s="123"/>
      <c r="NFK8" s="123"/>
      <c r="NFL8" s="123"/>
      <c r="NFM8" s="123"/>
      <c r="NFN8" s="123"/>
      <c r="NFO8" s="123"/>
      <c r="NFP8" s="123"/>
      <c r="NFQ8" s="123"/>
      <c r="NFR8" s="123"/>
      <c r="NFS8" s="123"/>
      <c r="NFT8" s="123"/>
      <c r="NFU8" s="123"/>
      <c r="NFV8" s="123"/>
      <c r="NFW8" s="123"/>
      <c r="NFX8" s="123"/>
      <c r="NFY8" s="123"/>
      <c r="NFZ8" s="123"/>
      <c r="NGA8" s="123"/>
      <c r="NGB8" s="123"/>
      <c r="NGC8" s="123"/>
      <c r="NGD8" s="123"/>
      <c r="NGE8" s="123"/>
      <c r="NGF8" s="123"/>
      <c r="NGG8" s="123"/>
      <c r="NGH8" s="123"/>
      <c r="NGI8" s="123"/>
      <c r="NGJ8" s="123"/>
      <c r="NGK8" s="123"/>
      <c r="NGL8" s="123"/>
      <c r="NGM8" s="123"/>
      <c r="NGN8" s="123"/>
      <c r="NGO8" s="123"/>
      <c r="NGP8" s="123"/>
      <c r="NGQ8" s="123"/>
      <c r="NGR8" s="123"/>
      <c r="NGS8" s="123"/>
      <c r="NGT8" s="123"/>
      <c r="NGU8" s="123"/>
      <c r="NGV8" s="123"/>
      <c r="NGW8" s="123"/>
      <c r="NGX8" s="123"/>
      <c r="NGY8" s="123"/>
      <c r="NGZ8" s="123"/>
      <c r="NHA8" s="123"/>
      <c r="NHB8" s="123"/>
      <c r="NHC8" s="123"/>
      <c r="NHD8" s="123"/>
      <c r="NHE8" s="123"/>
      <c r="NHF8" s="123"/>
      <c r="NHG8" s="123"/>
      <c r="NHH8" s="123"/>
      <c r="NHI8" s="123"/>
      <c r="NHJ8" s="123"/>
      <c r="NHK8" s="123"/>
      <c r="NHL8" s="123"/>
      <c r="NHM8" s="123"/>
      <c r="NHN8" s="123"/>
      <c r="NHO8" s="123"/>
      <c r="NHP8" s="123"/>
      <c r="NHQ8" s="123"/>
      <c r="NHR8" s="123"/>
      <c r="NHS8" s="123"/>
      <c r="NHT8" s="123"/>
      <c r="NHU8" s="123"/>
      <c r="NHV8" s="123"/>
      <c r="NHW8" s="123"/>
      <c r="NHX8" s="123"/>
      <c r="NHY8" s="123"/>
      <c r="NHZ8" s="123"/>
      <c r="NIA8" s="123"/>
      <c r="NIB8" s="123"/>
      <c r="NIC8" s="123"/>
      <c r="NID8" s="123"/>
      <c r="NIE8" s="123"/>
      <c r="NIF8" s="123"/>
      <c r="NIG8" s="123"/>
      <c r="NIH8" s="123"/>
      <c r="NII8" s="123"/>
      <c r="NIJ8" s="123"/>
      <c r="NIK8" s="123"/>
      <c r="NIL8" s="123"/>
      <c r="NIM8" s="123"/>
      <c r="NIN8" s="123"/>
      <c r="NIO8" s="123"/>
      <c r="NIP8" s="123"/>
      <c r="NIQ8" s="123"/>
      <c r="NIR8" s="123"/>
      <c r="NIS8" s="123"/>
      <c r="NIT8" s="123"/>
      <c r="NIU8" s="123"/>
      <c r="NIV8" s="123"/>
      <c r="NIW8" s="123"/>
      <c r="NIX8" s="123"/>
      <c r="NIY8" s="123"/>
      <c r="NIZ8" s="123"/>
      <c r="NJA8" s="123"/>
      <c r="NJB8" s="123"/>
      <c r="NJC8" s="123"/>
      <c r="NJD8" s="123"/>
      <c r="NJE8" s="123"/>
      <c r="NJF8" s="123"/>
      <c r="NJG8" s="123"/>
      <c r="NJH8" s="123"/>
      <c r="NJI8" s="123"/>
      <c r="NJJ8" s="123"/>
      <c r="NJK8" s="123"/>
      <c r="NJL8" s="123"/>
      <c r="NJM8" s="123"/>
      <c r="NJN8" s="123"/>
      <c r="NJO8" s="123"/>
      <c r="NJP8" s="123"/>
      <c r="NJQ8" s="123"/>
      <c r="NJR8" s="123"/>
      <c r="NJS8" s="123"/>
      <c r="NJT8" s="123"/>
      <c r="NJU8" s="123"/>
      <c r="NJV8" s="123"/>
      <c r="NJW8" s="123"/>
      <c r="NJX8" s="123"/>
      <c r="NJY8" s="123"/>
      <c r="NJZ8" s="123"/>
      <c r="NKA8" s="123"/>
      <c r="NKB8" s="123"/>
      <c r="NKC8" s="123"/>
      <c r="NKD8" s="123"/>
      <c r="NKE8" s="123"/>
      <c r="NKF8" s="123"/>
      <c r="NKG8" s="123"/>
      <c r="NKH8" s="123"/>
      <c r="NKI8" s="123"/>
      <c r="NKJ8" s="123"/>
      <c r="NKK8" s="123"/>
      <c r="NKL8" s="123"/>
      <c r="NKM8" s="123"/>
      <c r="NKN8" s="123"/>
      <c r="NKO8" s="123"/>
      <c r="NKP8" s="123"/>
      <c r="NKQ8" s="123"/>
      <c r="NKR8" s="123"/>
      <c r="NKS8" s="123"/>
      <c r="NKT8" s="123"/>
      <c r="NKU8" s="123"/>
      <c r="NKV8" s="123"/>
      <c r="NKW8" s="123"/>
      <c r="NKX8" s="123"/>
      <c r="NKY8" s="123"/>
      <c r="NKZ8" s="123"/>
      <c r="NLA8" s="123"/>
      <c r="NLB8" s="123"/>
      <c r="NLC8" s="123"/>
      <c r="NLD8" s="123"/>
      <c r="NLE8" s="123"/>
      <c r="NLF8" s="123"/>
      <c r="NLG8" s="123"/>
      <c r="NLH8" s="123"/>
      <c r="NLI8" s="123"/>
      <c r="NLJ8" s="123"/>
      <c r="NLK8" s="123"/>
      <c r="NLL8" s="123"/>
      <c r="NLM8" s="123"/>
      <c r="NLN8" s="123"/>
      <c r="NLO8" s="123"/>
      <c r="NLP8" s="123"/>
      <c r="NLQ8" s="123"/>
      <c r="NLR8" s="123"/>
      <c r="NLS8" s="123"/>
      <c r="NLT8" s="123"/>
      <c r="NLU8" s="123"/>
      <c r="NLV8" s="123"/>
      <c r="NLW8" s="123"/>
      <c r="NLX8" s="123"/>
      <c r="NLY8" s="123"/>
      <c r="NLZ8" s="123"/>
      <c r="NMA8" s="123"/>
      <c r="NMB8" s="123"/>
      <c r="NMC8" s="123"/>
      <c r="NMD8" s="123"/>
      <c r="NME8" s="123"/>
      <c r="NMF8" s="123"/>
      <c r="NMG8" s="123"/>
      <c r="NMH8" s="123"/>
      <c r="NMI8" s="123"/>
      <c r="NMJ8" s="123"/>
      <c r="NMK8" s="123"/>
      <c r="NML8" s="123"/>
      <c r="NMM8" s="123"/>
      <c r="NMN8" s="123"/>
      <c r="NMO8" s="123"/>
      <c r="NMP8" s="123"/>
      <c r="NMQ8" s="123"/>
      <c r="NMR8" s="123"/>
      <c r="NMS8" s="123"/>
      <c r="NMT8" s="123"/>
      <c r="NMU8" s="123"/>
      <c r="NMV8" s="123"/>
      <c r="NMW8" s="123"/>
      <c r="NMX8" s="123"/>
      <c r="NMY8" s="123"/>
      <c r="NMZ8" s="123"/>
      <c r="NNA8" s="123"/>
      <c r="NNB8" s="123"/>
      <c r="NNC8" s="123"/>
      <c r="NND8" s="123"/>
      <c r="NNE8" s="123"/>
      <c r="NNF8" s="123"/>
      <c r="NNG8" s="123"/>
      <c r="NNH8" s="123"/>
      <c r="NNI8" s="123"/>
      <c r="NNJ8" s="123"/>
      <c r="NNK8" s="123"/>
      <c r="NNL8" s="123"/>
      <c r="NNM8" s="123"/>
      <c r="NNN8" s="123"/>
      <c r="NNO8" s="123"/>
      <c r="NNP8" s="123"/>
      <c r="NNQ8" s="123"/>
      <c r="NNR8" s="123"/>
      <c r="NNS8" s="123"/>
      <c r="NNT8" s="123"/>
      <c r="NNU8" s="123"/>
      <c r="NNV8" s="123"/>
      <c r="NNW8" s="123"/>
      <c r="NNX8" s="123"/>
      <c r="NNY8" s="123"/>
      <c r="NNZ8" s="123"/>
      <c r="NOA8" s="123"/>
      <c r="NOB8" s="123"/>
      <c r="NOC8" s="123"/>
      <c r="NOD8" s="123"/>
      <c r="NOE8" s="123"/>
      <c r="NOF8" s="123"/>
      <c r="NOG8" s="123"/>
      <c r="NOH8" s="123"/>
      <c r="NOI8" s="123"/>
      <c r="NOJ8" s="123"/>
      <c r="NOK8" s="123"/>
      <c r="NOL8" s="123"/>
      <c r="NOM8" s="123"/>
      <c r="NON8" s="123"/>
      <c r="NOO8" s="123"/>
      <c r="NOP8" s="123"/>
      <c r="NOQ8" s="123"/>
      <c r="NOR8" s="123"/>
      <c r="NOS8" s="123"/>
      <c r="NOT8" s="123"/>
      <c r="NOU8" s="123"/>
      <c r="NOV8" s="123"/>
      <c r="NOW8" s="123"/>
      <c r="NOX8" s="123"/>
      <c r="NOY8" s="123"/>
      <c r="NOZ8" s="123"/>
      <c r="NPA8" s="123"/>
      <c r="NPB8" s="123"/>
      <c r="NPC8" s="123"/>
      <c r="NPD8" s="123"/>
      <c r="NPE8" s="123"/>
      <c r="NPF8" s="123"/>
      <c r="NPG8" s="123"/>
      <c r="NPH8" s="123"/>
      <c r="NPI8" s="123"/>
      <c r="NPJ8" s="123"/>
      <c r="NPK8" s="123"/>
      <c r="NPL8" s="123"/>
      <c r="NPM8" s="123"/>
      <c r="NPN8" s="123"/>
      <c r="NPO8" s="123"/>
      <c r="NPP8" s="123"/>
      <c r="NPQ8" s="123"/>
      <c r="NPR8" s="123"/>
      <c r="NPS8" s="123"/>
      <c r="NPT8" s="123"/>
      <c r="NPU8" s="123"/>
      <c r="NPV8" s="123"/>
      <c r="NPW8" s="123"/>
      <c r="NPX8" s="123"/>
      <c r="NPY8" s="123"/>
      <c r="NPZ8" s="123"/>
      <c r="NQA8" s="123"/>
      <c r="NQB8" s="123"/>
      <c r="NQC8" s="123"/>
      <c r="NQD8" s="123"/>
      <c r="NQE8" s="123"/>
      <c r="NQF8" s="123"/>
      <c r="NQG8" s="123"/>
      <c r="NQH8" s="123"/>
      <c r="NQI8" s="123"/>
      <c r="NQJ8" s="123"/>
      <c r="NQK8" s="123"/>
      <c r="NQL8" s="123"/>
      <c r="NQM8" s="123"/>
      <c r="NQN8" s="123"/>
      <c r="NQO8" s="123"/>
      <c r="NQP8" s="123"/>
      <c r="NQQ8" s="123"/>
      <c r="NQR8" s="123"/>
      <c r="NQS8" s="123"/>
      <c r="NQT8" s="123"/>
      <c r="NQU8" s="123"/>
      <c r="NQV8" s="123"/>
      <c r="NQW8" s="123"/>
      <c r="NQX8" s="123"/>
      <c r="NQY8" s="123"/>
      <c r="NQZ8" s="123"/>
      <c r="NRA8" s="123"/>
      <c r="NRB8" s="123"/>
      <c r="NRC8" s="123"/>
      <c r="NRD8" s="123"/>
      <c r="NRE8" s="123"/>
      <c r="NRF8" s="123"/>
      <c r="NRG8" s="123"/>
      <c r="NRH8" s="123"/>
      <c r="NRI8" s="123"/>
      <c r="NRJ8" s="123"/>
      <c r="NRK8" s="123"/>
      <c r="NRL8" s="123"/>
      <c r="NRM8" s="123"/>
      <c r="NRN8" s="123"/>
      <c r="NRO8" s="123"/>
      <c r="NRP8" s="123"/>
      <c r="NRQ8" s="123"/>
      <c r="NRR8" s="123"/>
      <c r="NRS8" s="123"/>
      <c r="NRT8" s="123"/>
      <c r="NRU8" s="123"/>
      <c r="NRV8" s="123"/>
      <c r="NRW8" s="123"/>
      <c r="NRX8" s="123"/>
      <c r="NRY8" s="123"/>
      <c r="NRZ8" s="123"/>
      <c r="NSA8" s="123"/>
      <c r="NSB8" s="123"/>
      <c r="NSC8" s="123"/>
      <c r="NSD8" s="123"/>
      <c r="NSE8" s="123"/>
      <c r="NSF8" s="123"/>
      <c r="NSG8" s="123"/>
      <c r="NSH8" s="123"/>
      <c r="NSI8" s="123"/>
      <c r="NSJ8" s="123"/>
      <c r="NSK8" s="123"/>
      <c r="NSL8" s="123"/>
      <c r="NSM8" s="123"/>
      <c r="NSN8" s="123"/>
      <c r="NSO8" s="123"/>
      <c r="NSP8" s="123"/>
      <c r="NSQ8" s="123"/>
      <c r="NSR8" s="123"/>
      <c r="NSS8" s="123"/>
      <c r="NST8" s="123"/>
      <c r="NSU8" s="123"/>
      <c r="NSV8" s="123"/>
      <c r="NSW8" s="123"/>
      <c r="NSX8" s="123"/>
      <c r="NSY8" s="123"/>
      <c r="NSZ8" s="123"/>
      <c r="NTA8" s="123"/>
      <c r="NTB8" s="123"/>
      <c r="NTC8" s="123"/>
      <c r="NTD8" s="123"/>
      <c r="NTE8" s="123"/>
      <c r="NTF8" s="123"/>
      <c r="NTG8" s="123"/>
      <c r="NTH8" s="123"/>
      <c r="NTI8" s="123"/>
      <c r="NTJ8" s="123"/>
      <c r="NTK8" s="123"/>
      <c r="NTL8" s="123"/>
      <c r="NTM8" s="123"/>
      <c r="NTN8" s="123"/>
      <c r="NTO8" s="123"/>
      <c r="NTP8" s="123"/>
      <c r="NTQ8" s="123"/>
      <c r="NTR8" s="123"/>
      <c r="NTS8" s="123"/>
      <c r="NTT8" s="123"/>
      <c r="NTU8" s="123"/>
      <c r="NTV8" s="123"/>
      <c r="NTW8" s="123"/>
      <c r="NTX8" s="123"/>
      <c r="NTY8" s="123"/>
      <c r="NTZ8" s="123"/>
      <c r="NUA8" s="123"/>
      <c r="NUB8" s="123"/>
      <c r="NUC8" s="123"/>
      <c r="NUD8" s="123"/>
      <c r="NUE8" s="123"/>
      <c r="NUF8" s="123"/>
      <c r="NUG8" s="123"/>
      <c r="NUH8" s="123"/>
      <c r="NUI8" s="123"/>
      <c r="NUJ8" s="123"/>
      <c r="NUK8" s="123"/>
      <c r="NUL8" s="123"/>
      <c r="NUM8" s="123"/>
      <c r="NUN8" s="123"/>
      <c r="NUO8" s="123"/>
      <c r="NUP8" s="123"/>
      <c r="NUQ8" s="123"/>
      <c r="NUR8" s="123"/>
      <c r="NUS8" s="123"/>
      <c r="NUT8" s="123"/>
      <c r="NUU8" s="123"/>
      <c r="NUV8" s="123"/>
      <c r="NUW8" s="123"/>
      <c r="NUX8" s="123"/>
      <c r="NUY8" s="123"/>
      <c r="NUZ8" s="123"/>
      <c r="NVA8" s="123"/>
      <c r="NVB8" s="123"/>
      <c r="NVC8" s="123"/>
      <c r="NVD8" s="123"/>
      <c r="NVE8" s="123"/>
      <c r="NVF8" s="123"/>
      <c r="NVG8" s="123"/>
      <c r="NVH8" s="123"/>
      <c r="NVI8" s="123"/>
      <c r="NVJ8" s="123"/>
      <c r="NVK8" s="123"/>
      <c r="NVL8" s="123"/>
      <c r="NVM8" s="123"/>
      <c r="NVN8" s="123"/>
      <c r="NVO8" s="123"/>
      <c r="NVP8" s="123"/>
      <c r="NVQ8" s="123"/>
      <c r="NVR8" s="123"/>
      <c r="NVS8" s="123"/>
      <c r="NVT8" s="123"/>
      <c r="NVU8" s="123"/>
      <c r="NVV8" s="123"/>
      <c r="NVW8" s="123"/>
      <c r="NVX8" s="123"/>
      <c r="NVY8" s="123"/>
      <c r="NVZ8" s="123"/>
      <c r="NWA8" s="123"/>
      <c r="NWB8" s="123"/>
      <c r="NWC8" s="123"/>
      <c r="NWD8" s="123"/>
      <c r="NWE8" s="123"/>
      <c r="NWF8" s="123"/>
      <c r="NWG8" s="123"/>
      <c r="NWH8" s="123"/>
      <c r="NWI8" s="123"/>
      <c r="NWJ8" s="123"/>
      <c r="NWK8" s="123"/>
      <c r="NWL8" s="123"/>
      <c r="NWM8" s="123"/>
      <c r="NWN8" s="123"/>
      <c r="NWO8" s="123"/>
      <c r="NWP8" s="123"/>
      <c r="NWQ8" s="123"/>
      <c r="NWR8" s="123"/>
      <c r="NWS8" s="123"/>
      <c r="NWT8" s="123"/>
      <c r="NWU8" s="123"/>
      <c r="NWV8" s="123"/>
      <c r="NWW8" s="123"/>
      <c r="NWX8" s="123"/>
      <c r="NWY8" s="123"/>
      <c r="NWZ8" s="123"/>
      <c r="NXA8" s="123"/>
      <c r="NXB8" s="123"/>
      <c r="NXC8" s="123"/>
      <c r="NXD8" s="123"/>
      <c r="NXE8" s="123"/>
      <c r="NXF8" s="123"/>
      <c r="NXG8" s="123"/>
      <c r="NXH8" s="123"/>
      <c r="NXI8" s="123"/>
      <c r="NXJ8" s="123"/>
      <c r="NXK8" s="123"/>
      <c r="NXL8" s="123"/>
      <c r="NXM8" s="123"/>
      <c r="NXN8" s="123"/>
      <c r="NXO8" s="123"/>
      <c r="NXP8" s="123"/>
      <c r="NXQ8" s="123"/>
      <c r="NXR8" s="123"/>
      <c r="NXS8" s="123"/>
      <c r="NXT8" s="123"/>
      <c r="NXU8" s="123"/>
      <c r="NXV8" s="123"/>
      <c r="NXW8" s="123"/>
      <c r="NXX8" s="123"/>
      <c r="NXY8" s="123"/>
      <c r="NXZ8" s="123"/>
      <c r="NYA8" s="123"/>
      <c r="NYB8" s="123"/>
      <c r="NYC8" s="123"/>
      <c r="NYD8" s="123"/>
      <c r="NYE8" s="123"/>
      <c r="NYF8" s="123"/>
      <c r="NYG8" s="123"/>
      <c r="NYH8" s="123"/>
      <c r="NYI8" s="123"/>
      <c r="NYJ8" s="123"/>
      <c r="NYK8" s="123"/>
      <c r="NYL8" s="123"/>
      <c r="NYM8" s="123"/>
      <c r="NYN8" s="123"/>
      <c r="NYO8" s="123"/>
      <c r="NYP8" s="123"/>
      <c r="NYQ8" s="123"/>
      <c r="NYR8" s="123"/>
      <c r="NYS8" s="123"/>
      <c r="NYT8" s="123"/>
      <c r="NYU8" s="123"/>
      <c r="NYV8" s="123"/>
      <c r="NYW8" s="123"/>
      <c r="NYX8" s="123"/>
      <c r="NYY8" s="123"/>
      <c r="NYZ8" s="123"/>
      <c r="NZA8" s="123"/>
      <c r="NZB8" s="123"/>
      <c r="NZC8" s="123"/>
      <c r="NZD8" s="123"/>
      <c r="NZE8" s="123"/>
      <c r="NZF8" s="123"/>
      <c r="NZG8" s="123"/>
      <c r="NZH8" s="123"/>
      <c r="NZI8" s="123"/>
      <c r="NZJ8" s="123"/>
      <c r="NZK8" s="123"/>
      <c r="NZL8" s="123"/>
      <c r="NZM8" s="123"/>
      <c r="NZN8" s="123"/>
      <c r="NZO8" s="123"/>
      <c r="NZP8" s="123"/>
      <c r="NZQ8" s="123"/>
      <c r="NZR8" s="123"/>
      <c r="NZS8" s="123"/>
      <c r="NZT8" s="123"/>
      <c r="NZU8" s="123"/>
      <c r="NZV8" s="123"/>
      <c r="NZW8" s="123"/>
      <c r="NZX8" s="123"/>
      <c r="NZY8" s="123"/>
      <c r="NZZ8" s="123"/>
      <c r="OAA8" s="123"/>
      <c r="OAB8" s="123"/>
      <c r="OAC8" s="123"/>
      <c r="OAD8" s="123"/>
      <c r="OAE8" s="123"/>
      <c r="OAF8" s="123"/>
      <c r="OAG8" s="123"/>
      <c r="OAH8" s="123"/>
      <c r="OAI8" s="123"/>
      <c r="OAJ8" s="123"/>
      <c r="OAK8" s="123"/>
      <c r="OAL8" s="123"/>
      <c r="OAM8" s="123"/>
      <c r="OAN8" s="123"/>
      <c r="OAO8" s="123"/>
      <c r="OAP8" s="123"/>
      <c r="OAQ8" s="123"/>
      <c r="OAR8" s="123"/>
      <c r="OAS8" s="123"/>
      <c r="OAT8" s="123"/>
      <c r="OAU8" s="123"/>
      <c r="OAV8" s="123"/>
      <c r="OAW8" s="123"/>
      <c r="OAX8" s="123"/>
      <c r="OAY8" s="123"/>
      <c r="OAZ8" s="123"/>
      <c r="OBA8" s="123"/>
      <c r="OBB8" s="123"/>
      <c r="OBC8" s="123"/>
      <c r="OBD8" s="123"/>
      <c r="OBE8" s="123"/>
      <c r="OBF8" s="123"/>
      <c r="OBG8" s="123"/>
      <c r="OBH8" s="123"/>
      <c r="OBI8" s="123"/>
      <c r="OBJ8" s="123"/>
      <c r="OBK8" s="123"/>
      <c r="OBL8" s="123"/>
      <c r="OBM8" s="123"/>
      <c r="OBN8" s="123"/>
      <c r="OBO8" s="123"/>
      <c r="OBP8" s="123"/>
      <c r="OBQ8" s="123"/>
      <c r="OBR8" s="123"/>
      <c r="OBS8" s="123"/>
      <c r="OBT8" s="123"/>
      <c r="OBU8" s="123"/>
      <c r="OBV8" s="123"/>
      <c r="OBW8" s="123"/>
      <c r="OBX8" s="123"/>
      <c r="OBY8" s="123"/>
      <c r="OBZ8" s="123"/>
      <c r="OCA8" s="123"/>
      <c r="OCB8" s="123"/>
      <c r="OCC8" s="123"/>
      <c r="OCD8" s="123"/>
      <c r="OCE8" s="123"/>
      <c r="OCF8" s="123"/>
      <c r="OCG8" s="123"/>
      <c r="OCH8" s="123"/>
      <c r="OCI8" s="123"/>
      <c r="OCJ8" s="123"/>
      <c r="OCK8" s="123"/>
      <c r="OCL8" s="123"/>
      <c r="OCM8" s="123"/>
      <c r="OCN8" s="123"/>
      <c r="OCO8" s="123"/>
      <c r="OCP8" s="123"/>
      <c r="OCQ8" s="123"/>
      <c r="OCR8" s="123"/>
      <c r="OCS8" s="123"/>
      <c r="OCT8" s="123"/>
      <c r="OCU8" s="123"/>
      <c r="OCV8" s="123"/>
      <c r="OCW8" s="123"/>
      <c r="OCX8" s="123"/>
      <c r="OCY8" s="123"/>
      <c r="OCZ8" s="123"/>
      <c r="ODA8" s="123"/>
      <c r="ODB8" s="123"/>
      <c r="ODC8" s="123"/>
      <c r="ODD8" s="123"/>
      <c r="ODE8" s="123"/>
      <c r="ODF8" s="123"/>
      <c r="ODG8" s="123"/>
      <c r="ODH8" s="123"/>
      <c r="ODI8" s="123"/>
      <c r="ODJ8" s="123"/>
      <c r="ODK8" s="123"/>
      <c r="ODL8" s="123"/>
      <c r="ODM8" s="123"/>
      <c r="ODN8" s="123"/>
      <c r="ODO8" s="123"/>
      <c r="ODP8" s="123"/>
      <c r="ODQ8" s="123"/>
      <c r="ODR8" s="123"/>
      <c r="ODS8" s="123"/>
      <c r="ODT8" s="123"/>
      <c r="ODU8" s="123"/>
      <c r="ODV8" s="123"/>
      <c r="ODW8" s="123"/>
      <c r="ODX8" s="123"/>
      <c r="ODY8" s="123"/>
      <c r="ODZ8" s="123"/>
      <c r="OEA8" s="123"/>
      <c r="OEB8" s="123"/>
      <c r="OEC8" s="123"/>
      <c r="OED8" s="123"/>
      <c r="OEE8" s="123"/>
      <c r="OEF8" s="123"/>
      <c r="OEG8" s="123"/>
      <c r="OEH8" s="123"/>
      <c r="OEI8" s="123"/>
      <c r="OEJ8" s="123"/>
      <c r="OEK8" s="123"/>
      <c r="OEL8" s="123"/>
      <c r="OEM8" s="123"/>
      <c r="OEN8" s="123"/>
      <c r="OEO8" s="123"/>
      <c r="OEP8" s="123"/>
      <c r="OEQ8" s="123"/>
      <c r="OER8" s="123"/>
      <c r="OES8" s="123"/>
      <c r="OET8" s="123"/>
      <c r="OEU8" s="123"/>
      <c r="OEV8" s="123"/>
      <c r="OEW8" s="123"/>
      <c r="OEX8" s="123"/>
      <c r="OEY8" s="123"/>
      <c r="OEZ8" s="123"/>
      <c r="OFA8" s="123"/>
      <c r="OFB8" s="123"/>
      <c r="OFC8" s="123"/>
      <c r="OFD8" s="123"/>
      <c r="OFE8" s="123"/>
      <c r="OFF8" s="123"/>
      <c r="OFG8" s="123"/>
      <c r="OFH8" s="123"/>
      <c r="OFI8" s="123"/>
      <c r="OFJ8" s="123"/>
      <c r="OFK8" s="123"/>
      <c r="OFL8" s="123"/>
      <c r="OFM8" s="123"/>
      <c r="OFN8" s="123"/>
      <c r="OFO8" s="123"/>
      <c r="OFP8" s="123"/>
      <c r="OFQ8" s="123"/>
      <c r="OFR8" s="123"/>
      <c r="OFS8" s="123"/>
      <c r="OFT8" s="123"/>
      <c r="OFU8" s="123"/>
      <c r="OFV8" s="123"/>
      <c r="OFW8" s="123"/>
      <c r="OFX8" s="123"/>
      <c r="OFY8" s="123"/>
      <c r="OFZ8" s="123"/>
      <c r="OGA8" s="123"/>
      <c r="OGB8" s="123"/>
      <c r="OGC8" s="123"/>
      <c r="OGD8" s="123"/>
      <c r="OGE8" s="123"/>
      <c r="OGF8" s="123"/>
      <c r="OGG8" s="123"/>
      <c r="OGH8" s="123"/>
      <c r="OGI8" s="123"/>
      <c r="OGJ8" s="123"/>
      <c r="OGK8" s="123"/>
      <c r="OGL8" s="123"/>
      <c r="OGM8" s="123"/>
      <c r="OGN8" s="123"/>
      <c r="OGO8" s="123"/>
      <c r="OGP8" s="123"/>
      <c r="OGQ8" s="123"/>
      <c r="OGR8" s="123"/>
      <c r="OGS8" s="123"/>
      <c r="OGT8" s="123"/>
      <c r="OGU8" s="123"/>
      <c r="OGV8" s="123"/>
      <c r="OGW8" s="123"/>
      <c r="OGX8" s="123"/>
      <c r="OGY8" s="123"/>
      <c r="OGZ8" s="123"/>
      <c r="OHA8" s="123"/>
      <c r="OHB8" s="123"/>
      <c r="OHC8" s="123"/>
      <c r="OHD8" s="123"/>
      <c r="OHE8" s="123"/>
      <c r="OHF8" s="123"/>
      <c r="OHG8" s="123"/>
      <c r="OHH8" s="123"/>
      <c r="OHI8" s="123"/>
      <c r="OHJ8" s="123"/>
      <c r="OHK8" s="123"/>
      <c r="OHL8" s="123"/>
      <c r="OHM8" s="123"/>
      <c r="OHN8" s="123"/>
      <c r="OHO8" s="123"/>
      <c r="OHP8" s="123"/>
      <c r="OHQ8" s="123"/>
      <c r="OHR8" s="123"/>
      <c r="OHS8" s="123"/>
      <c r="OHT8" s="123"/>
      <c r="OHU8" s="123"/>
      <c r="OHV8" s="123"/>
      <c r="OHW8" s="123"/>
      <c r="OHX8" s="123"/>
      <c r="OHY8" s="123"/>
      <c r="OHZ8" s="123"/>
      <c r="OIA8" s="123"/>
      <c r="OIB8" s="123"/>
      <c r="OIC8" s="123"/>
      <c r="OID8" s="123"/>
      <c r="OIE8" s="123"/>
      <c r="OIF8" s="123"/>
      <c r="OIG8" s="123"/>
      <c r="OIH8" s="123"/>
      <c r="OII8" s="123"/>
      <c r="OIJ8" s="123"/>
      <c r="OIK8" s="123"/>
      <c r="OIL8" s="123"/>
      <c r="OIM8" s="123"/>
      <c r="OIN8" s="123"/>
      <c r="OIO8" s="123"/>
      <c r="OIP8" s="123"/>
      <c r="OIQ8" s="123"/>
      <c r="OIR8" s="123"/>
      <c r="OIS8" s="123"/>
      <c r="OIT8" s="123"/>
      <c r="OIU8" s="123"/>
      <c r="OIV8" s="123"/>
      <c r="OIW8" s="123"/>
      <c r="OIX8" s="123"/>
      <c r="OIY8" s="123"/>
      <c r="OIZ8" s="123"/>
      <c r="OJA8" s="123"/>
      <c r="OJB8" s="123"/>
      <c r="OJC8" s="123"/>
      <c r="OJD8" s="123"/>
      <c r="OJE8" s="123"/>
      <c r="OJF8" s="123"/>
      <c r="OJG8" s="123"/>
      <c r="OJH8" s="123"/>
      <c r="OJI8" s="123"/>
      <c r="OJJ8" s="123"/>
      <c r="OJK8" s="123"/>
      <c r="OJL8" s="123"/>
      <c r="OJM8" s="123"/>
      <c r="OJN8" s="123"/>
      <c r="OJO8" s="123"/>
      <c r="OJP8" s="123"/>
      <c r="OJQ8" s="123"/>
      <c r="OJR8" s="123"/>
      <c r="OJS8" s="123"/>
      <c r="OJT8" s="123"/>
      <c r="OJU8" s="123"/>
      <c r="OJV8" s="123"/>
      <c r="OJW8" s="123"/>
      <c r="OJX8" s="123"/>
      <c r="OJY8" s="123"/>
      <c r="OJZ8" s="123"/>
      <c r="OKA8" s="123"/>
      <c r="OKB8" s="123"/>
      <c r="OKC8" s="123"/>
      <c r="OKD8" s="123"/>
      <c r="OKE8" s="123"/>
      <c r="OKF8" s="123"/>
      <c r="OKG8" s="123"/>
      <c r="OKH8" s="123"/>
      <c r="OKI8" s="123"/>
      <c r="OKJ8" s="123"/>
      <c r="OKK8" s="123"/>
      <c r="OKL8" s="123"/>
      <c r="OKM8" s="123"/>
      <c r="OKN8" s="123"/>
      <c r="OKO8" s="123"/>
      <c r="OKP8" s="123"/>
      <c r="OKQ8" s="123"/>
      <c r="OKR8" s="123"/>
      <c r="OKS8" s="123"/>
      <c r="OKT8" s="123"/>
      <c r="OKU8" s="123"/>
      <c r="OKV8" s="123"/>
      <c r="OKW8" s="123"/>
      <c r="OKX8" s="123"/>
      <c r="OKY8" s="123"/>
      <c r="OKZ8" s="123"/>
      <c r="OLA8" s="123"/>
      <c r="OLB8" s="123"/>
      <c r="OLC8" s="123"/>
      <c r="OLD8" s="123"/>
      <c r="OLE8" s="123"/>
      <c r="OLF8" s="123"/>
      <c r="OLG8" s="123"/>
      <c r="OLH8" s="123"/>
      <c r="OLI8" s="123"/>
      <c r="OLJ8" s="123"/>
      <c r="OLK8" s="123"/>
      <c r="OLL8" s="123"/>
      <c r="OLM8" s="123"/>
      <c r="OLN8" s="123"/>
      <c r="OLO8" s="123"/>
      <c r="OLP8" s="123"/>
      <c r="OLQ8" s="123"/>
      <c r="OLR8" s="123"/>
      <c r="OLS8" s="123"/>
      <c r="OLT8" s="123"/>
      <c r="OLU8" s="123"/>
      <c r="OLV8" s="123"/>
      <c r="OLW8" s="123"/>
      <c r="OLX8" s="123"/>
      <c r="OLY8" s="123"/>
      <c r="OLZ8" s="123"/>
      <c r="OMA8" s="123"/>
      <c r="OMB8" s="123"/>
      <c r="OMC8" s="123"/>
      <c r="OMD8" s="123"/>
      <c r="OME8" s="123"/>
      <c r="OMF8" s="123"/>
      <c r="OMG8" s="123"/>
      <c r="OMH8" s="123"/>
      <c r="OMI8" s="123"/>
      <c r="OMJ8" s="123"/>
      <c r="OMK8" s="123"/>
      <c r="OML8" s="123"/>
      <c r="OMM8" s="123"/>
      <c r="OMN8" s="123"/>
      <c r="OMO8" s="123"/>
      <c r="OMP8" s="123"/>
      <c r="OMQ8" s="123"/>
      <c r="OMR8" s="123"/>
      <c r="OMS8" s="123"/>
      <c r="OMT8" s="123"/>
      <c r="OMU8" s="123"/>
      <c r="OMV8" s="123"/>
      <c r="OMW8" s="123"/>
      <c r="OMX8" s="123"/>
      <c r="OMY8" s="123"/>
      <c r="OMZ8" s="123"/>
      <c r="ONA8" s="123"/>
      <c r="ONB8" s="123"/>
      <c r="ONC8" s="123"/>
      <c r="OND8" s="123"/>
      <c r="ONE8" s="123"/>
      <c r="ONF8" s="123"/>
      <c r="ONG8" s="123"/>
      <c r="ONH8" s="123"/>
      <c r="ONI8" s="123"/>
      <c r="ONJ8" s="123"/>
      <c r="ONK8" s="123"/>
      <c r="ONL8" s="123"/>
      <c r="ONM8" s="123"/>
      <c r="ONN8" s="123"/>
      <c r="ONO8" s="123"/>
      <c r="ONP8" s="123"/>
      <c r="ONQ8" s="123"/>
      <c r="ONR8" s="123"/>
      <c r="ONS8" s="123"/>
      <c r="ONT8" s="123"/>
      <c r="ONU8" s="123"/>
      <c r="ONV8" s="123"/>
      <c r="ONW8" s="123"/>
      <c r="ONX8" s="123"/>
      <c r="ONY8" s="123"/>
      <c r="ONZ8" s="123"/>
      <c r="OOA8" s="123"/>
      <c r="OOB8" s="123"/>
      <c r="OOC8" s="123"/>
      <c r="OOD8" s="123"/>
      <c r="OOE8" s="123"/>
      <c r="OOF8" s="123"/>
      <c r="OOG8" s="123"/>
      <c r="OOH8" s="123"/>
      <c r="OOI8" s="123"/>
      <c r="OOJ8" s="123"/>
      <c r="OOK8" s="123"/>
      <c r="OOL8" s="123"/>
      <c r="OOM8" s="123"/>
      <c r="OON8" s="123"/>
      <c r="OOO8" s="123"/>
      <c r="OOP8" s="123"/>
      <c r="OOQ8" s="123"/>
      <c r="OOR8" s="123"/>
      <c r="OOS8" s="123"/>
      <c r="OOT8" s="123"/>
      <c r="OOU8" s="123"/>
      <c r="OOV8" s="123"/>
      <c r="OOW8" s="123"/>
      <c r="OOX8" s="123"/>
      <c r="OOY8" s="123"/>
      <c r="OOZ8" s="123"/>
      <c r="OPA8" s="123"/>
      <c r="OPB8" s="123"/>
      <c r="OPC8" s="123"/>
      <c r="OPD8" s="123"/>
      <c r="OPE8" s="123"/>
      <c r="OPF8" s="123"/>
      <c r="OPG8" s="123"/>
      <c r="OPH8" s="123"/>
      <c r="OPI8" s="123"/>
      <c r="OPJ8" s="123"/>
      <c r="OPK8" s="123"/>
      <c r="OPL8" s="123"/>
      <c r="OPM8" s="123"/>
      <c r="OPN8" s="123"/>
      <c r="OPO8" s="123"/>
      <c r="OPP8" s="123"/>
      <c r="OPQ8" s="123"/>
      <c r="OPR8" s="123"/>
      <c r="OPS8" s="123"/>
      <c r="OPT8" s="123"/>
      <c r="OPU8" s="123"/>
      <c r="OPV8" s="123"/>
      <c r="OPW8" s="123"/>
      <c r="OPX8" s="123"/>
      <c r="OPY8" s="123"/>
      <c r="OPZ8" s="123"/>
      <c r="OQA8" s="123"/>
      <c r="OQB8" s="123"/>
      <c r="OQC8" s="123"/>
      <c r="OQD8" s="123"/>
      <c r="OQE8" s="123"/>
      <c r="OQF8" s="123"/>
      <c r="OQG8" s="123"/>
      <c r="OQH8" s="123"/>
      <c r="OQI8" s="123"/>
      <c r="OQJ8" s="123"/>
      <c r="OQK8" s="123"/>
      <c r="OQL8" s="123"/>
      <c r="OQM8" s="123"/>
      <c r="OQN8" s="123"/>
      <c r="OQO8" s="123"/>
      <c r="OQP8" s="123"/>
      <c r="OQQ8" s="123"/>
      <c r="OQR8" s="123"/>
      <c r="OQS8" s="123"/>
      <c r="OQT8" s="123"/>
      <c r="OQU8" s="123"/>
      <c r="OQV8" s="123"/>
      <c r="OQW8" s="123"/>
      <c r="OQX8" s="123"/>
      <c r="OQY8" s="123"/>
      <c r="OQZ8" s="123"/>
      <c r="ORA8" s="123"/>
      <c r="ORB8" s="123"/>
      <c r="ORC8" s="123"/>
      <c r="ORD8" s="123"/>
      <c r="ORE8" s="123"/>
      <c r="ORF8" s="123"/>
      <c r="ORG8" s="123"/>
      <c r="ORH8" s="123"/>
      <c r="ORI8" s="123"/>
      <c r="ORJ8" s="123"/>
      <c r="ORK8" s="123"/>
      <c r="ORL8" s="123"/>
      <c r="ORM8" s="123"/>
      <c r="ORN8" s="123"/>
      <c r="ORO8" s="123"/>
      <c r="ORP8" s="123"/>
      <c r="ORQ8" s="123"/>
      <c r="ORR8" s="123"/>
      <c r="ORS8" s="123"/>
      <c r="ORT8" s="123"/>
      <c r="ORU8" s="123"/>
      <c r="ORV8" s="123"/>
      <c r="ORW8" s="123"/>
      <c r="ORX8" s="123"/>
      <c r="ORY8" s="123"/>
      <c r="ORZ8" s="123"/>
      <c r="OSA8" s="123"/>
      <c r="OSB8" s="123"/>
      <c r="OSC8" s="123"/>
      <c r="OSD8" s="123"/>
      <c r="OSE8" s="123"/>
      <c r="OSF8" s="123"/>
      <c r="OSG8" s="123"/>
      <c r="OSH8" s="123"/>
      <c r="OSI8" s="123"/>
      <c r="OSJ8" s="123"/>
      <c r="OSK8" s="123"/>
      <c r="OSL8" s="123"/>
      <c r="OSM8" s="123"/>
      <c r="OSN8" s="123"/>
      <c r="OSO8" s="123"/>
      <c r="OSP8" s="123"/>
      <c r="OSQ8" s="123"/>
      <c r="OSR8" s="123"/>
      <c r="OSS8" s="123"/>
      <c r="OST8" s="123"/>
      <c r="OSU8" s="123"/>
      <c r="OSV8" s="123"/>
      <c r="OSW8" s="123"/>
      <c r="OSX8" s="123"/>
      <c r="OSY8" s="123"/>
      <c r="OSZ8" s="123"/>
      <c r="OTA8" s="123"/>
      <c r="OTB8" s="123"/>
      <c r="OTC8" s="123"/>
      <c r="OTD8" s="123"/>
      <c r="OTE8" s="123"/>
      <c r="OTF8" s="123"/>
      <c r="OTG8" s="123"/>
      <c r="OTH8" s="123"/>
      <c r="OTI8" s="123"/>
      <c r="OTJ8" s="123"/>
      <c r="OTK8" s="123"/>
      <c r="OTL8" s="123"/>
      <c r="OTM8" s="123"/>
      <c r="OTN8" s="123"/>
      <c r="OTO8" s="123"/>
      <c r="OTP8" s="123"/>
      <c r="OTQ8" s="123"/>
      <c r="OTR8" s="123"/>
      <c r="OTS8" s="123"/>
      <c r="OTT8" s="123"/>
      <c r="OTU8" s="123"/>
      <c r="OTV8" s="123"/>
      <c r="OTW8" s="123"/>
      <c r="OTX8" s="123"/>
      <c r="OTY8" s="123"/>
      <c r="OTZ8" s="123"/>
      <c r="OUA8" s="123"/>
      <c r="OUB8" s="123"/>
      <c r="OUC8" s="123"/>
      <c r="OUD8" s="123"/>
      <c r="OUE8" s="123"/>
      <c r="OUF8" s="123"/>
      <c r="OUG8" s="123"/>
      <c r="OUH8" s="123"/>
      <c r="OUI8" s="123"/>
      <c r="OUJ8" s="123"/>
      <c r="OUK8" s="123"/>
      <c r="OUL8" s="123"/>
      <c r="OUM8" s="123"/>
      <c r="OUN8" s="123"/>
      <c r="OUO8" s="123"/>
      <c r="OUP8" s="123"/>
      <c r="OUQ8" s="123"/>
      <c r="OUR8" s="123"/>
      <c r="OUS8" s="123"/>
      <c r="OUT8" s="123"/>
      <c r="OUU8" s="123"/>
      <c r="OUV8" s="123"/>
      <c r="OUW8" s="123"/>
      <c r="OUX8" s="123"/>
      <c r="OUY8" s="123"/>
      <c r="OUZ8" s="123"/>
      <c r="OVA8" s="123"/>
      <c r="OVB8" s="123"/>
      <c r="OVC8" s="123"/>
      <c r="OVD8" s="123"/>
      <c r="OVE8" s="123"/>
      <c r="OVF8" s="123"/>
      <c r="OVG8" s="123"/>
      <c r="OVH8" s="123"/>
      <c r="OVI8" s="123"/>
      <c r="OVJ8" s="123"/>
      <c r="OVK8" s="123"/>
      <c r="OVL8" s="123"/>
      <c r="OVM8" s="123"/>
      <c r="OVN8" s="123"/>
      <c r="OVO8" s="123"/>
      <c r="OVP8" s="123"/>
      <c r="OVQ8" s="123"/>
      <c r="OVR8" s="123"/>
      <c r="OVS8" s="123"/>
      <c r="OVT8" s="123"/>
      <c r="OVU8" s="123"/>
      <c r="OVV8" s="123"/>
      <c r="OVW8" s="123"/>
      <c r="OVX8" s="123"/>
      <c r="OVY8" s="123"/>
      <c r="OVZ8" s="123"/>
      <c r="OWA8" s="123"/>
      <c r="OWB8" s="123"/>
      <c r="OWC8" s="123"/>
      <c r="OWD8" s="123"/>
      <c r="OWE8" s="123"/>
      <c r="OWF8" s="123"/>
      <c r="OWG8" s="123"/>
      <c r="OWH8" s="123"/>
      <c r="OWI8" s="123"/>
      <c r="OWJ8" s="123"/>
      <c r="OWK8" s="123"/>
      <c r="OWL8" s="123"/>
      <c r="OWM8" s="123"/>
      <c r="OWN8" s="123"/>
      <c r="OWO8" s="123"/>
      <c r="OWP8" s="123"/>
      <c r="OWQ8" s="123"/>
      <c r="OWR8" s="123"/>
      <c r="OWS8" s="123"/>
      <c r="OWT8" s="123"/>
      <c r="OWU8" s="123"/>
      <c r="OWV8" s="123"/>
      <c r="OWW8" s="123"/>
      <c r="OWX8" s="123"/>
      <c r="OWY8" s="123"/>
      <c r="OWZ8" s="123"/>
      <c r="OXA8" s="123"/>
      <c r="OXB8" s="123"/>
      <c r="OXC8" s="123"/>
      <c r="OXD8" s="123"/>
      <c r="OXE8" s="123"/>
      <c r="OXF8" s="123"/>
      <c r="OXG8" s="123"/>
      <c r="OXH8" s="123"/>
      <c r="OXI8" s="123"/>
      <c r="OXJ8" s="123"/>
      <c r="OXK8" s="123"/>
      <c r="OXL8" s="123"/>
      <c r="OXM8" s="123"/>
      <c r="OXN8" s="123"/>
      <c r="OXO8" s="123"/>
      <c r="OXP8" s="123"/>
      <c r="OXQ8" s="123"/>
      <c r="OXR8" s="123"/>
      <c r="OXS8" s="123"/>
      <c r="OXT8" s="123"/>
      <c r="OXU8" s="123"/>
      <c r="OXV8" s="123"/>
      <c r="OXW8" s="123"/>
      <c r="OXX8" s="123"/>
      <c r="OXY8" s="123"/>
      <c r="OXZ8" s="123"/>
      <c r="OYA8" s="123"/>
      <c r="OYB8" s="123"/>
      <c r="OYC8" s="123"/>
      <c r="OYD8" s="123"/>
      <c r="OYE8" s="123"/>
      <c r="OYF8" s="123"/>
      <c r="OYG8" s="123"/>
      <c r="OYH8" s="123"/>
      <c r="OYI8" s="123"/>
      <c r="OYJ8" s="123"/>
      <c r="OYK8" s="123"/>
      <c r="OYL8" s="123"/>
      <c r="OYM8" s="123"/>
      <c r="OYN8" s="123"/>
      <c r="OYO8" s="123"/>
      <c r="OYP8" s="123"/>
      <c r="OYQ8" s="123"/>
      <c r="OYR8" s="123"/>
      <c r="OYS8" s="123"/>
      <c r="OYT8" s="123"/>
      <c r="OYU8" s="123"/>
      <c r="OYV8" s="123"/>
      <c r="OYW8" s="123"/>
      <c r="OYX8" s="123"/>
      <c r="OYY8" s="123"/>
      <c r="OYZ8" s="123"/>
      <c r="OZA8" s="123"/>
      <c r="OZB8" s="123"/>
      <c r="OZC8" s="123"/>
      <c r="OZD8" s="123"/>
      <c r="OZE8" s="123"/>
      <c r="OZF8" s="123"/>
      <c r="OZG8" s="123"/>
      <c r="OZH8" s="123"/>
      <c r="OZI8" s="123"/>
      <c r="OZJ8" s="123"/>
      <c r="OZK8" s="123"/>
      <c r="OZL8" s="123"/>
      <c r="OZM8" s="123"/>
      <c r="OZN8" s="123"/>
      <c r="OZO8" s="123"/>
      <c r="OZP8" s="123"/>
      <c r="OZQ8" s="123"/>
      <c r="OZR8" s="123"/>
      <c r="OZS8" s="123"/>
      <c r="OZT8" s="123"/>
      <c r="OZU8" s="123"/>
      <c r="OZV8" s="123"/>
      <c r="OZW8" s="123"/>
      <c r="OZX8" s="123"/>
      <c r="OZY8" s="123"/>
      <c r="OZZ8" s="123"/>
      <c r="PAA8" s="123"/>
      <c r="PAB8" s="123"/>
      <c r="PAC8" s="123"/>
      <c r="PAD8" s="123"/>
      <c r="PAE8" s="123"/>
      <c r="PAF8" s="123"/>
      <c r="PAG8" s="123"/>
      <c r="PAH8" s="123"/>
      <c r="PAI8" s="123"/>
      <c r="PAJ8" s="123"/>
      <c r="PAK8" s="123"/>
      <c r="PAL8" s="123"/>
      <c r="PAM8" s="123"/>
      <c r="PAN8" s="123"/>
      <c r="PAO8" s="123"/>
      <c r="PAP8" s="123"/>
      <c r="PAQ8" s="123"/>
      <c r="PAR8" s="123"/>
      <c r="PAS8" s="123"/>
      <c r="PAT8" s="123"/>
      <c r="PAU8" s="123"/>
      <c r="PAV8" s="123"/>
      <c r="PAW8" s="123"/>
      <c r="PAX8" s="123"/>
      <c r="PAY8" s="123"/>
      <c r="PAZ8" s="123"/>
      <c r="PBA8" s="123"/>
      <c r="PBB8" s="123"/>
      <c r="PBC8" s="123"/>
      <c r="PBD8" s="123"/>
      <c r="PBE8" s="123"/>
      <c r="PBF8" s="123"/>
      <c r="PBG8" s="123"/>
      <c r="PBH8" s="123"/>
      <c r="PBI8" s="123"/>
      <c r="PBJ8" s="123"/>
      <c r="PBK8" s="123"/>
      <c r="PBL8" s="123"/>
      <c r="PBM8" s="123"/>
      <c r="PBN8" s="123"/>
      <c r="PBO8" s="123"/>
      <c r="PBP8" s="123"/>
      <c r="PBQ8" s="123"/>
      <c r="PBR8" s="123"/>
      <c r="PBS8" s="123"/>
      <c r="PBT8" s="123"/>
      <c r="PBU8" s="123"/>
      <c r="PBV8" s="123"/>
      <c r="PBW8" s="123"/>
      <c r="PBX8" s="123"/>
      <c r="PBY8" s="123"/>
      <c r="PBZ8" s="123"/>
      <c r="PCA8" s="123"/>
      <c r="PCB8" s="123"/>
      <c r="PCC8" s="123"/>
      <c r="PCD8" s="123"/>
      <c r="PCE8" s="123"/>
      <c r="PCF8" s="123"/>
      <c r="PCG8" s="123"/>
      <c r="PCH8" s="123"/>
      <c r="PCI8" s="123"/>
      <c r="PCJ8" s="123"/>
      <c r="PCK8" s="123"/>
      <c r="PCL8" s="123"/>
      <c r="PCM8" s="123"/>
      <c r="PCN8" s="123"/>
      <c r="PCO8" s="123"/>
      <c r="PCP8" s="123"/>
      <c r="PCQ8" s="123"/>
      <c r="PCR8" s="123"/>
      <c r="PCS8" s="123"/>
      <c r="PCT8" s="123"/>
      <c r="PCU8" s="123"/>
      <c r="PCV8" s="123"/>
      <c r="PCW8" s="123"/>
      <c r="PCX8" s="123"/>
      <c r="PCY8" s="123"/>
      <c r="PCZ8" s="123"/>
      <c r="PDA8" s="123"/>
      <c r="PDB8" s="123"/>
      <c r="PDC8" s="123"/>
      <c r="PDD8" s="123"/>
      <c r="PDE8" s="123"/>
      <c r="PDF8" s="123"/>
      <c r="PDG8" s="123"/>
      <c r="PDH8" s="123"/>
      <c r="PDI8" s="123"/>
      <c r="PDJ8" s="123"/>
      <c r="PDK8" s="123"/>
      <c r="PDL8" s="123"/>
      <c r="PDM8" s="123"/>
      <c r="PDN8" s="123"/>
      <c r="PDO8" s="123"/>
      <c r="PDP8" s="123"/>
      <c r="PDQ8" s="123"/>
      <c r="PDR8" s="123"/>
      <c r="PDS8" s="123"/>
      <c r="PDT8" s="123"/>
      <c r="PDU8" s="123"/>
      <c r="PDV8" s="123"/>
      <c r="PDW8" s="123"/>
      <c r="PDX8" s="123"/>
      <c r="PDY8" s="123"/>
      <c r="PDZ8" s="123"/>
      <c r="PEA8" s="123"/>
      <c r="PEB8" s="123"/>
      <c r="PEC8" s="123"/>
      <c r="PED8" s="123"/>
      <c r="PEE8" s="123"/>
      <c r="PEF8" s="123"/>
      <c r="PEG8" s="123"/>
      <c r="PEH8" s="123"/>
      <c r="PEI8" s="123"/>
      <c r="PEJ8" s="123"/>
      <c r="PEK8" s="123"/>
      <c r="PEL8" s="123"/>
      <c r="PEM8" s="123"/>
      <c r="PEN8" s="123"/>
      <c r="PEO8" s="123"/>
      <c r="PEP8" s="123"/>
      <c r="PEQ8" s="123"/>
      <c r="PER8" s="123"/>
      <c r="PES8" s="123"/>
      <c r="PET8" s="123"/>
      <c r="PEU8" s="123"/>
      <c r="PEV8" s="123"/>
      <c r="PEW8" s="123"/>
      <c r="PEX8" s="123"/>
      <c r="PEY8" s="123"/>
      <c r="PEZ8" s="123"/>
      <c r="PFA8" s="123"/>
      <c r="PFB8" s="123"/>
      <c r="PFC8" s="123"/>
      <c r="PFD8" s="123"/>
      <c r="PFE8" s="123"/>
      <c r="PFF8" s="123"/>
      <c r="PFG8" s="123"/>
      <c r="PFH8" s="123"/>
      <c r="PFI8" s="123"/>
      <c r="PFJ8" s="123"/>
      <c r="PFK8" s="123"/>
      <c r="PFL8" s="123"/>
      <c r="PFM8" s="123"/>
      <c r="PFN8" s="123"/>
      <c r="PFO8" s="123"/>
      <c r="PFP8" s="123"/>
      <c r="PFQ8" s="123"/>
      <c r="PFR8" s="123"/>
      <c r="PFS8" s="123"/>
      <c r="PFT8" s="123"/>
      <c r="PFU8" s="123"/>
      <c r="PFV8" s="123"/>
      <c r="PFW8" s="123"/>
      <c r="PFX8" s="123"/>
      <c r="PFY8" s="123"/>
      <c r="PFZ8" s="123"/>
      <c r="PGA8" s="123"/>
      <c r="PGB8" s="123"/>
      <c r="PGC8" s="123"/>
      <c r="PGD8" s="123"/>
      <c r="PGE8" s="123"/>
      <c r="PGF8" s="123"/>
      <c r="PGG8" s="123"/>
      <c r="PGH8" s="123"/>
      <c r="PGI8" s="123"/>
      <c r="PGJ8" s="123"/>
      <c r="PGK8" s="123"/>
      <c r="PGL8" s="123"/>
      <c r="PGM8" s="123"/>
      <c r="PGN8" s="123"/>
      <c r="PGO8" s="123"/>
      <c r="PGP8" s="123"/>
      <c r="PGQ8" s="123"/>
      <c r="PGR8" s="123"/>
      <c r="PGS8" s="123"/>
      <c r="PGT8" s="123"/>
      <c r="PGU8" s="123"/>
      <c r="PGV8" s="123"/>
      <c r="PGW8" s="123"/>
      <c r="PGX8" s="123"/>
      <c r="PGY8" s="123"/>
      <c r="PGZ8" s="123"/>
      <c r="PHA8" s="123"/>
      <c r="PHB8" s="123"/>
      <c r="PHC8" s="123"/>
      <c r="PHD8" s="123"/>
      <c r="PHE8" s="123"/>
      <c r="PHF8" s="123"/>
      <c r="PHG8" s="123"/>
      <c r="PHH8" s="123"/>
      <c r="PHI8" s="123"/>
      <c r="PHJ8" s="123"/>
      <c r="PHK8" s="123"/>
      <c r="PHL8" s="123"/>
      <c r="PHM8" s="123"/>
      <c r="PHN8" s="123"/>
      <c r="PHO8" s="123"/>
      <c r="PHP8" s="123"/>
      <c r="PHQ8" s="123"/>
      <c r="PHR8" s="123"/>
      <c r="PHS8" s="123"/>
      <c r="PHT8" s="123"/>
      <c r="PHU8" s="123"/>
      <c r="PHV8" s="123"/>
      <c r="PHW8" s="123"/>
      <c r="PHX8" s="123"/>
      <c r="PHY8" s="123"/>
      <c r="PHZ8" s="123"/>
      <c r="PIA8" s="123"/>
      <c r="PIB8" s="123"/>
      <c r="PIC8" s="123"/>
      <c r="PID8" s="123"/>
      <c r="PIE8" s="123"/>
      <c r="PIF8" s="123"/>
      <c r="PIG8" s="123"/>
      <c r="PIH8" s="123"/>
      <c r="PII8" s="123"/>
      <c r="PIJ8" s="123"/>
      <c r="PIK8" s="123"/>
      <c r="PIL8" s="123"/>
      <c r="PIM8" s="123"/>
      <c r="PIN8" s="123"/>
      <c r="PIO8" s="123"/>
      <c r="PIP8" s="123"/>
      <c r="PIQ8" s="123"/>
      <c r="PIR8" s="123"/>
      <c r="PIS8" s="123"/>
      <c r="PIT8" s="123"/>
      <c r="PIU8" s="123"/>
      <c r="PIV8" s="123"/>
      <c r="PIW8" s="123"/>
      <c r="PIX8" s="123"/>
      <c r="PIY8" s="123"/>
      <c r="PIZ8" s="123"/>
      <c r="PJA8" s="123"/>
      <c r="PJB8" s="123"/>
      <c r="PJC8" s="123"/>
      <c r="PJD8" s="123"/>
      <c r="PJE8" s="123"/>
      <c r="PJF8" s="123"/>
      <c r="PJG8" s="123"/>
      <c r="PJH8" s="123"/>
      <c r="PJI8" s="123"/>
      <c r="PJJ8" s="123"/>
      <c r="PJK8" s="123"/>
      <c r="PJL8" s="123"/>
      <c r="PJM8" s="123"/>
      <c r="PJN8" s="123"/>
      <c r="PJO8" s="123"/>
      <c r="PJP8" s="123"/>
      <c r="PJQ8" s="123"/>
      <c r="PJR8" s="123"/>
      <c r="PJS8" s="123"/>
      <c r="PJT8" s="123"/>
      <c r="PJU8" s="123"/>
      <c r="PJV8" s="123"/>
      <c r="PJW8" s="123"/>
      <c r="PJX8" s="123"/>
      <c r="PJY8" s="123"/>
      <c r="PJZ8" s="123"/>
      <c r="PKA8" s="123"/>
      <c r="PKB8" s="123"/>
      <c r="PKC8" s="123"/>
      <c r="PKD8" s="123"/>
      <c r="PKE8" s="123"/>
      <c r="PKF8" s="123"/>
      <c r="PKG8" s="123"/>
      <c r="PKH8" s="123"/>
      <c r="PKI8" s="123"/>
      <c r="PKJ8" s="123"/>
      <c r="PKK8" s="123"/>
      <c r="PKL8" s="123"/>
      <c r="PKM8" s="123"/>
      <c r="PKN8" s="123"/>
      <c r="PKO8" s="123"/>
      <c r="PKP8" s="123"/>
      <c r="PKQ8" s="123"/>
      <c r="PKR8" s="123"/>
      <c r="PKS8" s="123"/>
      <c r="PKT8" s="123"/>
      <c r="PKU8" s="123"/>
      <c r="PKV8" s="123"/>
      <c r="PKW8" s="123"/>
      <c r="PKX8" s="123"/>
      <c r="PKY8" s="123"/>
      <c r="PKZ8" s="123"/>
      <c r="PLA8" s="123"/>
      <c r="PLB8" s="123"/>
      <c r="PLC8" s="123"/>
      <c r="PLD8" s="123"/>
      <c r="PLE8" s="123"/>
      <c r="PLF8" s="123"/>
      <c r="PLG8" s="123"/>
      <c r="PLH8" s="123"/>
      <c r="PLI8" s="123"/>
      <c r="PLJ8" s="123"/>
      <c r="PLK8" s="123"/>
      <c r="PLL8" s="123"/>
      <c r="PLM8" s="123"/>
      <c r="PLN8" s="123"/>
      <c r="PLO8" s="123"/>
      <c r="PLP8" s="123"/>
      <c r="PLQ8" s="123"/>
      <c r="PLR8" s="123"/>
      <c r="PLS8" s="123"/>
      <c r="PLT8" s="123"/>
      <c r="PLU8" s="123"/>
      <c r="PLV8" s="123"/>
      <c r="PLW8" s="123"/>
      <c r="PLX8" s="123"/>
      <c r="PLY8" s="123"/>
      <c r="PLZ8" s="123"/>
      <c r="PMA8" s="123"/>
      <c r="PMB8" s="123"/>
      <c r="PMC8" s="123"/>
      <c r="PMD8" s="123"/>
      <c r="PME8" s="123"/>
      <c r="PMF8" s="123"/>
      <c r="PMG8" s="123"/>
      <c r="PMH8" s="123"/>
      <c r="PMI8" s="123"/>
      <c r="PMJ8" s="123"/>
      <c r="PMK8" s="123"/>
      <c r="PML8" s="123"/>
      <c r="PMM8" s="123"/>
      <c r="PMN8" s="123"/>
      <c r="PMO8" s="123"/>
      <c r="PMP8" s="123"/>
      <c r="PMQ8" s="123"/>
      <c r="PMR8" s="123"/>
      <c r="PMS8" s="123"/>
      <c r="PMT8" s="123"/>
      <c r="PMU8" s="123"/>
      <c r="PMV8" s="123"/>
      <c r="PMW8" s="123"/>
      <c r="PMX8" s="123"/>
      <c r="PMY8" s="123"/>
      <c r="PMZ8" s="123"/>
      <c r="PNA8" s="123"/>
      <c r="PNB8" s="123"/>
      <c r="PNC8" s="123"/>
      <c r="PND8" s="123"/>
      <c r="PNE8" s="123"/>
      <c r="PNF8" s="123"/>
      <c r="PNG8" s="123"/>
      <c r="PNH8" s="123"/>
      <c r="PNI8" s="123"/>
      <c r="PNJ8" s="123"/>
      <c r="PNK8" s="123"/>
      <c r="PNL8" s="123"/>
      <c r="PNM8" s="123"/>
      <c r="PNN8" s="123"/>
      <c r="PNO8" s="123"/>
      <c r="PNP8" s="123"/>
      <c r="PNQ8" s="123"/>
      <c r="PNR8" s="123"/>
      <c r="PNS8" s="123"/>
      <c r="PNT8" s="123"/>
      <c r="PNU8" s="123"/>
      <c r="PNV8" s="123"/>
      <c r="PNW8" s="123"/>
      <c r="PNX8" s="123"/>
      <c r="PNY8" s="123"/>
      <c r="PNZ8" s="123"/>
      <c r="POA8" s="123"/>
      <c r="POB8" s="123"/>
      <c r="POC8" s="123"/>
      <c r="POD8" s="123"/>
      <c r="POE8" s="123"/>
      <c r="POF8" s="123"/>
      <c r="POG8" s="123"/>
      <c r="POH8" s="123"/>
      <c r="POI8" s="123"/>
      <c r="POJ8" s="123"/>
      <c r="POK8" s="123"/>
      <c r="POL8" s="123"/>
      <c r="POM8" s="123"/>
      <c r="PON8" s="123"/>
      <c r="POO8" s="123"/>
      <c r="POP8" s="123"/>
      <c r="POQ8" s="123"/>
      <c r="POR8" s="123"/>
      <c r="POS8" s="123"/>
      <c r="POT8" s="123"/>
      <c r="POU8" s="123"/>
      <c r="POV8" s="123"/>
      <c r="POW8" s="123"/>
      <c r="POX8" s="123"/>
      <c r="POY8" s="123"/>
      <c r="POZ8" s="123"/>
      <c r="PPA8" s="123"/>
      <c r="PPB8" s="123"/>
      <c r="PPC8" s="123"/>
      <c r="PPD8" s="123"/>
      <c r="PPE8" s="123"/>
      <c r="PPF8" s="123"/>
      <c r="PPG8" s="123"/>
      <c r="PPH8" s="123"/>
      <c r="PPI8" s="123"/>
      <c r="PPJ8" s="123"/>
      <c r="PPK8" s="123"/>
      <c r="PPL8" s="123"/>
      <c r="PPM8" s="123"/>
      <c r="PPN8" s="123"/>
      <c r="PPO8" s="123"/>
      <c r="PPP8" s="123"/>
      <c r="PPQ8" s="123"/>
      <c r="PPR8" s="123"/>
      <c r="PPS8" s="123"/>
      <c r="PPT8" s="123"/>
      <c r="PPU8" s="123"/>
      <c r="PPV8" s="123"/>
      <c r="PPW8" s="123"/>
      <c r="PPX8" s="123"/>
      <c r="PPY8" s="123"/>
      <c r="PPZ8" s="123"/>
      <c r="PQA8" s="123"/>
      <c r="PQB8" s="123"/>
      <c r="PQC8" s="123"/>
      <c r="PQD8" s="123"/>
      <c r="PQE8" s="123"/>
      <c r="PQF8" s="123"/>
      <c r="PQG8" s="123"/>
      <c r="PQH8" s="123"/>
      <c r="PQI8" s="123"/>
      <c r="PQJ8" s="123"/>
      <c r="PQK8" s="123"/>
      <c r="PQL8" s="123"/>
      <c r="PQM8" s="123"/>
      <c r="PQN8" s="123"/>
      <c r="PQO8" s="123"/>
      <c r="PQP8" s="123"/>
      <c r="PQQ8" s="123"/>
      <c r="PQR8" s="123"/>
      <c r="PQS8" s="123"/>
      <c r="PQT8" s="123"/>
      <c r="PQU8" s="123"/>
      <c r="PQV8" s="123"/>
      <c r="PQW8" s="123"/>
      <c r="PQX8" s="123"/>
      <c r="PQY8" s="123"/>
      <c r="PQZ8" s="123"/>
      <c r="PRA8" s="123"/>
      <c r="PRB8" s="123"/>
      <c r="PRC8" s="123"/>
      <c r="PRD8" s="123"/>
      <c r="PRE8" s="123"/>
      <c r="PRF8" s="123"/>
      <c r="PRG8" s="123"/>
      <c r="PRH8" s="123"/>
      <c r="PRI8" s="123"/>
      <c r="PRJ8" s="123"/>
      <c r="PRK8" s="123"/>
      <c r="PRL8" s="123"/>
      <c r="PRM8" s="123"/>
      <c r="PRN8" s="123"/>
      <c r="PRO8" s="123"/>
      <c r="PRP8" s="123"/>
      <c r="PRQ8" s="123"/>
      <c r="PRR8" s="123"/>
      <c r="PRS8" s="123"/>
      <c r="PRT8" s="123"/>
      <c r="PRU8" s="123"/>
      <c r="PRV8" s="123"/>
      <c r="PRW8" s="123"/>
      <c r="PRX8" s="123"/>
      <c r="PRY8" s="123"/>
      <c r="PRZ8" s="123"/>
      <c r="PSA8" s="123"/>
      <c r="PSB8" s="123"/>
      <c r="PSC8" s="123"/>
      <c r="PSD8" s="123"/>
      <c r="PSE8" s="123"/>
      <c r="PSF8" s="123"/>
      <c r="PSG8" s="123"/>
      <c r="PSH8" s="123"/>
      <c r="PSI8" s="123"/>
      <c r="PSJ8" s="123"/>
      <c r="PSK8" s="123"/>
      <c r="PSL8" s="123"/>
      <c r="PSM8" s="123"/>
      <c r="PSN8" s="123"/>
      <c r="PSO8" s="123"/>
      <c r="PSP8" s="123"/>
      <c r="PSQ8" s="123"/>
      <c r="PSR8" s="123"/>
      <c r="PSS8" s="123"/>
      <c r="PST8" s="123"/>
      <c r="PSU8" s="123"/>
      <c r="PSV8" s="123"/>
      <c r="PSW8" s="123"/>
      <c r="PSX8" s="123"/>
      <c r="PSY8" s="123"/>
      <c r="PSZ8" s="123"/>
      <c r="PTA8" s="123"/>
      <c r="PTB8" s="123"/>
      <c r="PTC8" s="123"/>
      <c r="PTD8" s="123"/>
      <c r="PTE8" s="123"/>
      <c r="PTF8" s="123"/>
      <c r="PTG8" s="123"/>
      <c r="PTH8" s="123"/>
      <c r="PTI8" s="123"/>
      <c r="PTJ8" s="123"/>
      <c r="PTK8" s="123"/>
      <c r="PTL8" s="123"/>
      <c r="PTM8" s="123"/>
      <c r="PTN8" s="123"/>
      <c r="PTO8" s="123"/>
      <c r="PTP8" s="123"/>
      <c r="PTQ8" s="123"/>
      <c r="PTR8" s="123"/>
      <c r="PTS8" s="123"/>
      <c r="PTT8" s="123"/>
      <c r="PTU8" s="123"/>
      <c r="PTV8" s="123"/>
      <c r="PTW8" s="123"/>
      <c r="PTX8" s="123"/>
      <c r="PTY8" s="123"/>
      <c r="PTZ8" s="123"/>
      <c r="PUA8" s="123"/>
      <c r="PUB8" s="123"/>
      <c r="PUC8" s="123"/>
      <c r="PUD8" s="123"/>
      <c r="PUE8" s="123"/>
      <c r="PUF8" s="123"/>
      <c r="PUG8" s="123"/>
      <c r="PUH8" s="123"/>
      <c r="PUI8" s="123"/>
      <c r="PUJ8" s="123"/>
      <c r="PUK8" s="123"/>
      <c r="PUL8" s="123"/>
      <c r="PUM8" s="123"/>
      <c r="PUN8" s="123"/>
      <c r="PUO8" s="123"/>
      <c r="PUP8" s="123"/>
      <c r="PUQ8" s="123"/>
      <c r="PUR8" s="123"/>
      <c r="PUS8" s="123"/>
      <c r="PUT8" s="123"/>
      <c r="PUU8" s="123"/>
      <c r="PUV8" s="123"/>
      <c r="PUW8" s="123"/>
      <c r="PUX8" s="123"/>
      <c r="PUY8" s="123"/>
      <c r="PUZ8" s="123"/>
      <c r="PVA8" s="123"/>
      <c r="PVB8" s="123"/>
      <c r="PVC8" s="123"/>
      <c r="PVD8" s="123"/>
      <c r="PVE8" s="123"/>
      <c r="PVF8" s="123"/>
      <c r="PVG8" s="123"/>
      <c r="PVH8" s="123"/>
      <c r="PVI8" s="123"/>
      <c r="PVJ8" s="123"/>
      <c r="PVK8" s="123"/>
      <c r="PVL8" s="123"/>
      <c r="PVM8" s="123"/>
      <c r="PVN8" s="123"/>
      <c r="PVO8" s="123"/>
      <c r="PVP8" s="123"/>
      <c r="PVQ8" s="123"/>
      <c r="PVR8" s="123"/>
      <c r="PVS8" s="123"/>
      <c r="PVT8" s="123"/>
      <c r="PVU8" s="123"/>
      <c r="PVV8" s="123"/>
      <c r="PVW8" s="123"/>
      <c r="PVX8" s="123"/>
      <c r="PVY8" s="123"/>
      <c r="PVZ8" s="123"/>
      <c r="PWA8" s="123"/>
      <c r="PWB8" s="123"/>
      <c r="PWC8" s="123"/>
      <c r="PWD8" s="123"/>
      <c r="PWE8" s="123"/>
      <c r="PWF8" s="123"/>
      <c r="PWG8" s="123"/>
      <c r="PWH8" s="123"/>
      <c r="PWI8" s="123"/>
      <c r="PWJ8" s="123"/>
      <c r="PWK8" s="123"/>
      <c r="PWL8" s="123"/>
      <c r="PWM8" s="123"/>
      <c r="PWN8" s="123"/>
      <c r="PWO8" s="123"/>
      <c r="PWP8" s="123"/>
      <c r="PWQ8" s="123"/>
      <c r="PWR8" s="123"/>
      <c r="PWS8" s="123"/>
      <c r="PWT8" s="123"/>
      <c r="PWU8" s="123"/>
      <c r="PWV8" s="123"/>
      <c r="PWW8" s="123"/>
      <c r="PWX8" s="123"/>
      <c r="PWY8" s="123"/>
      <c r="PWZ8" s="123"/>
      <c r="PXA8" s="123"/>
      <c r="PXB8" s="123"/>
      <c r="PXC8" s="123"/>
      <c r="PXD8" s="123"/>
      <c r="PXE8" s="123"/>
      <c r="PXF8" s="123"/>
      <c r="PXG8" s="123"/>
      <c r="PXH8" s="123"/>
      <c r="PXI8" s="123"/>
      <c r="PXJ8" s="123"/>
      <c r="PXK8" s="123"/>
      <c r="PXL8" s="123"/>
      <c r="PXM8" s="123"/>
      <c r="PXN8" s="123"/>
      <c r="PXO8" s="123"/>
      <c r="PXP8" s="123"/>
      <c r="PXQ8" s="123"/>
      <c r="PXR8" s="123"/>
      <c r="PXS8" s="123"/>
      <c r="PXT8" s="123"/>
      <c r="PXU8" s="123"/>
      <c r="PXV8" s="123"/>
      <c r="PXW8" s="123"/>
      <c r="PXX8" s="123"/>
      <c r="PXY8" s="123"/>
      <c r="PXZ8" s="123"/>
      <c r="PYA8" s="123"/>
      <c r="PYB8" s="123"/>
      <c r="PYC8" s="123"/>
      <c r="PYD8" s="123"/>
      <c r="PYE8" s="123"/>
      <c r="PYF8" s="123"/>
      <c r="PYG8" s="123"/>
      <c r="PYH8" s="123"/>
      <c r="PYI8" s="123"/>
      <c r="PYJ8" s="123"/>
      <c r="PYK8" s="123"/>
      <c r="PYL8" s="123"/>
      <c r="PYM8" s="123"/>
      <c r="PYN8" s="123"/>
      <c r="PYO8" s="123"/>
      <c r="PYP8" s="123"/>
      <c r="PYQ8" s="123"/>
      <c r="PYR8" s="123"/>
      <c r="PYS8" s="123"/>
      <c r="PYT8" s="123"/>
      <c r="PYU8" s="123"/>
      <c r="PYV8" s="123"/>
      <c r="PYW8" s="123"/>
      <c r="PYX8" s="123"/>
      <c r="PYY8" s="123"/>
      <c r="PYZ8" s="123"/>
      <c r="PZA8" s="123"/>
      <c r="PZB8" s="123"/>
      <c r="PZC8" s="123"/>
      <c r="PZD8" s="123"/>
      <c r="PZE8" s="123"/>
      <c r="PZF8" s="123"/>
      <c r="PZG8" s="123"/>
      <c r="PZH8" s="123"/>
      <c r="PZI8" s="123"/>
      <c r="PZJ8" s="123"/>
      <c r="PZK8" s="123"/>
      <c r="PZL8" s="123"/>
      <c r="PZM8" s="123"/>
      <c r="PZN8" s="123"/>
      <c r="PZO8" s="123"/>
      <c r="PZP8" s="123"/>
      <c r="PZQ8" s="123"/>
      <c r="PZR8" s="123"/>
      <c r="PZS8" s="123"/>
      <c r="PZT8" s="123"/>
      <c r="PZU8" s="123"/>
      <c r="PZV8" s="123"/>
      <c r="PZW8" s="123"/>
      <c r="PZX8" s="123"/>
      <c r="PZY8" s="123"/>
      <c r="PZZ8" s="123"/>
      <c r="QAA8" s="123"/>
      <c r="QAB8" s="123"/>
      <c r="QAC8" s="123"/>
      <c r="QAD8" s="123"/>
      <c r="QAE8" s="123"/>
      <c r="QAF8" s="123"/>
      <c r="QAG8" s="123"/>
      <c r="QAH8" s="123"/>
      <c r="QAI8" s="123"/>
      <c r="QAJ8" s="123"/>
      <c r="QAK8" s="123"/>
      <c r="QAL8" s="123"/>
      <c r="QAM8" s="123"/>
      <c r="QAN8" s="123"/>
      <c r="QAO8" s="123"/>
      <c r="QAP8" s="123"/>
      <c r="QAQ8" s="123"/>
      <c r="QAR8" s="123"/>
      <c r="QAS8" s="123"/>
      <c r="QAT8" s="123"/>
      <c r="QAU8" s="123"/>
      <c r="QAV8" s="123"/>
      <c r="QAW8" s="123"/>
      <c r="QAX8" s="123"/>
      <c r="QAY8" s="123"/>
      <c r="QAZ8" s="123"/>
      <c r="QBA8" s="123"/>
      <c r="QBB8" s="123"/>
      <c r="QBC8" s="123"/>
      <c r="QBD8" s="123"/>
      <c r="QBE8" s="123"/>
      <c r="QBF8" s="123"/>
      <c r="QBG8" s="123"/>
      <c r="QBH8" s="123"/>
      <c r="QBI8" s="123"/>
      <c r="QBJ8" s="123"/>
      <c r="QBK8" s="123"/>
      <c r="QBL8" s="123"/>
      <c r="QBM8" s="123"/>
      <c r="QBN8" s="123"/>
      <c r="QBO8" s="123"/>
      <c r="QBP8" s="123"/>
      <c r="QBQ8" s="123"/>
      <c r="QBR8" s="123"/>
      <c r="QBS8" s="123"/>
      <c r="QBT8" s="123"/>
      <c r="QBU8" s="123"/>
      <c r="QBV8" s="123"/>
      <c r="QBW8" s="123"/>
      <c r="QBX8" s="123"/>
      <c r="QBY8" s="123"/>
      <c r="QBZ8" s="123"/>
      <c r="QCA8" s="123"/>
      <c r="QCB8" s="123"/>
      <c r="QCC8" s="123"/>
      <c r="QCD8" s="123"/>
      <c r="QCE8" s="123"/>
      <c r="QCF8" s="123"/>
      <c r="QCG8" s="123"/>
      <c r="QCH8" s="123"/>
      <c r="QCI8" s="123"/>
      <c r="QCJ8" s="123"/>
      <c r="QCK8" s="123"/>
      <c r="QCL8" s="123"/>
      <c r="QCM8" s="123"/>
      <c r="QCN8" s="123"/>
      <c r="QCO8" s="123"/>
      <c r="QCP8" s="123"/>
      <c r="QCQ8" s="123"/>
      <c r="QCR8" s="123"/>
      <c r="QCS8" s="123"/>
      <c r="QCT8" s="123"/>
      <c r="QCU8" s="123"/>
      <c r="QCV8" s="123"/>
      <c r="QCW8" s="123"/>
      <c r="QCX8" s="123"/>
      <c r="QCY8" s="123"/>
      <c r="QCZ8" s="123"/>
      <c r="QDA8" s="123"/>
      <c r="QDB8" s="123"/>
      <c r="QDC8" s="123"/>
      <c r="QDD8" s="123"/>
      <c r="QDE8" s="123"/>
      <c r="QDF8" s="123"/>
      <c r="QDG8" s="123"/>
      <c r="QDH8" s="123"/>
      <c r="QDI8" s="123"/>
      <c r="QDJ8" s="123"/>
      <c r="QDK8" s="123"/>
      <c r="QDL8" s="123"/>
      <c r="QDM8" s="123"/>
      <c r="QDN8" s="123"/>
      <c r="QDO8" s="123"/>
      <c r="QDP8" s="123"/>
      <c r="QDQ8" s="123"/>
      <c r="QDR8" s="123"/>
      <c r="QDS8" s="123"/>
      <c r="QDT8" s="123"/>
      <c r="QDU8" s="123"/>
      <c r="QDV8" s="123"/>
      <c r="QDW8" s="123"/>
      <c r="QDX8" s="123"/>
      <c r="QDY8" s="123"/>
      <c r="QDZ8" s="123"/>
      <c r="QEA8" s="123"/>
      <c r="QEB8" s="123"/>
      <c r="QEC8" s="123"/>
      <c r="QED8" s="123"/>
      <c r="QEE8" s="123"/>
      <c r="QEF8" s="123"/>
      <c r="QEG8" s="123"/>
      <c r="QEH8" s="123"/>
      <c r="QEI8" s="123"/>
      <c r="QEJ8" s="123"/>
      <c r="QEK8" s="123"/>
      <c r="QEL8" s="123"/>
      <c r="QEM8" s="123"/>
      <c r="QEN8" s="123"/>
      <c r="QEO8" s="123"/>
      <c r="QEP8" s="123"/>
      <c r="QEQ8" s="123"/>
      <c r="QER8" s="123"/>
      <c r="QES8" s="123"/>
      <c r="QET8" s="123"/>
      <c r="QEU8" s="123"/>
      <c r="QEV8" s="123"/>
      <c r="QEW8" s="123"/>
      <c r="QEX8" s="123"/>
      <c r="QEY8" s="123"/>
      <c r="QEZ8" s="123"/>
      <c r="QFA8" s="123"/>
      <c r="QFB8" s="123"/>
      <c r="QFC8" s="123"/>
      <c r="QFD8" s="123"/>
      <c r="QFE8" s="123"/>
      <c r="QFF8" s="123"/>
      <c r="QFG8" s="123"/>
      <c r="QFH8" s="123"/>
      <c r="QFI8" s="123"/>
      <c r="QFJ8" s="123"/>
      <c r="QFK8" s="123"/>
      <c r="QFL8" s="123"/>
      <c r="QFM8" s="123"/>
      <c r="QFN8" s="123"/>
      <c r="QFO8" s="123"/>
      <c r="QFP8" s="123"/>
      <c r="QFQ8" s="123"/>
      <c r="QFR8" s="123"/>
      <c r="QFS8" s="123"/>
      <c r="QFT8" s="123"/>
      <c r="QFU8" s="123"/>
      <c r="QFV8" s="123"/>
      <c r="QFW8" s="123"/>
      <c r="QFX8" s="123"/>
      <c r="QFY8" s="123"/>
      <c r="QFZ8" s="123"/>
      <c r="QGA8" s="123"/>
      <c r="QGB8" s="123"/>
      <c r="QGC8" s="123"/>
      <c r="QGD8" s="123"/>
      <c r="QGE8" s="123"/>
      <c r="QGF8" s="123"/>
      <c r="QGG8" s="123"/>
      <c r="QGH8" s="123"/>
      <c r="QGI8" s="123"/>
      <c r="QGJ8" s="123"/>
      <c r="QGK8" s="123"/>
      <c r="QGL8" s="123"/>
      <c r="QGM8" s="123"/>
      <c r="QGN8" s="123"/>
      <c r="QGO8" s="123"/>
      <c r="QGP8" s="123"/>
      <c r="QGQ8" s="123"/>
      <c r="QGR8" s="123"/>
      <c r="QGS8" s="123"/>
      <c r="QGT8" s="123"/>
      <c r="QGU8" s="123"/>
      <c r="QGV8" s="123"/>
      <c r="QGW8" s="123"/>
      <c r="QGX8" s="123"/>
      <c r="QGY8" s="123"/>
      <c r="QGZ8" s="123"/>
      <c r="QHA8" s="123"/>
      <c r="QHB8" s="123"/>
      <c r="QHC8" s="123"/>
      <c r="QHD8" s="123"/>
      <c r="QHE8" s="123"/>
      <c r="QHF8" s="123"/>
      <c r="QHG8" s="123"/>
      <c r="QHH8" s="123"/>
      <c r="QHI8" s="123"/>
      <c r="QHJ8" s="123"/>
      <c r="QHK8" s="123"/>
      <c r="QHL8" s="123"/>
      <c r="QHM8" s="123"/>
      <c r="QHN8" s="123"/>
      <c r="QHO8" s="123"/>
      <c r="QHP8" s="123"/>
      <c r="QHQ8" s="123"/>
      <c r="QHR8" s="123"/>
      <c r="QHS8" s="123"/>
      <c r="QHT8" s="123"/>
      <c r="QHU8" s="123"/>
      <c r="QHV8" s="123"/>
      <c r="QHW8" s="123"/>
      <c r="QHX8" s="123"/>
      <c r="QHY8" s="123"/>
      <c r="QHZ8" s="123"/>
      <c r="QIA8" s="123"/>
      <c r="QIB8" s="123"/>
      <c r="QIC8" s="123"/>
      <c r="QID8" s="123"/>
      <c r="QIE8" s="123"/>
      <c r="QIF8" s="123"/>
      <c r="QIG8" s="123"/>
      <c r="QIH8" s="123"/>
      <c r="QII8" s="123"/>
      <c r="QIJ8" s="123"/>
      <c r="QIK8" s="123"/>
      <c r="QIL8" s="123"/>
      <c r="QIM8" s="123"/>
      <c r="QIN8" s="123"/>
      <c r="QIO8" s="123"/>
      <c r="QIP8" s="123"/>
      <c r="QIQ8" s="123"/>
      <c r="QIR8" s="123"/>
      <c r="QIS8" s="123"/>
      <c r="QIT8" s="123"/>
      <c r="QIU8" s="123"/>
      <c r="QIV8" s="123"/>
      <c r="QIW8" s="123"/>
      <c r="QIX8" s="123"/>
      <c r="QIY8" s="123"/>
      <c r="QIZ8" s="123"/>
      <c r="QJA8" s="123"/>
      <c r="QJB8" s="123"/>
      <c r="QJC8" s="123"/>
      <c r="QJD8" s="123"/>
      <c r="QJE8" s="123"/>
      <c r="QJF8" s="123"/>
      <c r="QJG8" s="123"/>
      <c r="QJH8" s="123"/>
      <c r="QJI8" s="123"/>
      <c r="QJJ8" s="123"/>
      <c r="QJK8" s="123"/>
      <c r="QJL8" s="123"/>
      <c r="QJM8" s="123"/>
      <c r="QJN8" s="123"/>
      <c r="QJO8" s="123"/>
      <c r="QJP8" s="123"/>
      <c r="QJQ8" s="123"/>
      <c r="QJR8" s="123"/>
      <c r="QJS8" s="123"/>
      <c r="QJT8" s="123"/>
      <c r="QJU8" s="123"/>
      <c r="QJV8" s="123"/>
      <c r="QJW8" s="123"/>
      <c r="QJX8" s="123"/>
      <c r="QJY8" s="123"/>
      <c r="QJZ8" s="123"/>
      <c r="QKA8" s="123"/>
      <c r="QKB8" s="123"/>
      <c r="QKC8" s="123"/>
      <c r="QKD8" s="123"/>
      <c r="QKE8" s="123"/>
      <c r="QKF8" s="123"/>
      <c r="QKG8" s="123"/>
      <c r="QKH8" s="123"/>
      <c r="QKI8" s="123"/>
      <c r="QKJ8" s="123"/>
      <c r="QKK8" s="123"/>
      <c r="QKL8" s="123"/>
      <c r="QKM8" s="123"/>
      <c r="QKN8" s="123"/>
      <c r="QKO8" s="123"/>
      <c r="QKP8" s="123"/>
      <c r="QKQ8" s="123"/>
      <c r="QKR8" s="123"/>
      <c r="QKS8" s="123"/>
      <c r="QKT8" s="123"/>
      <c r="QKU8" s="123"/>
      <c r="QKV8" s="123"/>
      <c r="QKW8" s="123"/>
      <c r="QKX8" s="123"/>
      <c r="QKY8" s="123"/>
      <c r="QKZ8" s="123"/>
      <c r="QLA8" s="123"/>
      <c r="QLB8" s="123"/>
      <c r="QLC8" s="123"/>
      <c r="QLD8" s="123"/>
      <c r="QLE8" s="123"/>
      <c r="QLF8" s="123"/>
      <c r="QLG8" s="123"/>
      <c r="QLH8" s="123"/>
      <c r="QLI8" s="123"/>
      <c r="QLJ8" s="123"/>
      <c r="QLK8" s="123"/>
      <c r="QLL8" s="123"/>
      <c r="QLM8" s="123"/>
      <c r="QLN8" s="123"/>
      <c r="QLO8" s="123"/>
      <c r="QLP8" s="123"/>
      <c r="QLQ8" s="123"/>
      <c r="QLR8" s="123"/>
      <c r="QLS8" s="123"/>
      <c r="QLT8" s="123"/>
      <c r="QLU8" s="123"/>
      <c r="QLV8" s="123"/>
      <c r="QLW8" s="123"/>
      <c r="QLX8" s="123"/>
      <c r="QLY8" s="123"/>
      <c r="QLZ8" s="123"/>
      <c r="QMA8" s="123"/>
      <c r="QMB8" s="123"/>
      <c r="QMC8" s="123"/>
      <c r="QMD8" s="123"/>
      <c r="QME8" s="123"/>
      <c r="QMF8" s="123"/>
      <c r="QMG8" s="123"/>
      <c r="QMH8" s="123"/>
      <c r="QMI8" s="123"/>
      <c r="QMJ8" s="123"/>
      <c r="QMK8" s="123"/>
      <c r="QML8" s="123"/>
      <c r="QMM8" s="123"/>
      <c r="QMN8" s="123"/>
      <c r="QMO8" s="123"/>
      <c r="QMP8" s="123"/>
      <c r="QMQ8" s="123"/>
      <c r="QMR8" s="123"/>
      <c r="QMS8" s="123"/>
      <c r="QMT8" s="123"/>
      <c r="QMU8" s="123"/>
      <c r="QMV8" s="123"/>
      <c r="QMW8" s="123"/>
      <c r="QMX8" s="123"/>
      <c r="QMY8" s="123"/>
      <c r="QMZ8" s="123"/>
      <c r="QNA8" s="123"/>
      <c r="QNB8" s="123"/>
      <c r="QNC8" s="123"/>
      <c r="QND8" s="123"/>
      <c r="QNE8" s="123"/>
      <c r="QNF8" s="123"/>
      <c r="QNG8" s="123"/>
      <c r="QNH8" s="123"/>
      <c r="QNI8" s="123"/>
      <c r="QNJ8" s="123"/>
      <c r="QNK8" s="123"/>
      <c r="QNL8" s="123"/>
      <c r="QNM8" s="123"/>
      <c r="QNN8" s="123"/>
      <c r="QNO8" s="123"/>
      <c r="QNP8" s="123"/>
      <c r="QNQ8" s="123"/>
      <c r="QNR8" s="123"/>
      <c r="QNS8" s="123"/>
      <c r="QNT8" s="123"/>
      <c r="QNU8" s="123"/>
      <c r="QNV8" s="123"/>
      <c r="QNW8" s="123"/>
      <c r="QNX8" s="123"/>
      <c r="QNY8" s="123"/>
      <c r="QNZ8" s="123"/>
      <c r="QOA8" s="123"/>
      <c r="QOB8" s="123"/>
      <c r="QOC8" s="123"/>
      <c r="QOD8" s="123"/>
      <c r="QOE8" s="123"/>
      <c r="QOF8" s="123"/>
      <c r="QOG8" s="123"/>
      <c r="QOH8" s="123"/>
      <c r="QOI8" s="123"/>
      <c r="QOJ8" s="123"/>
      <c r="QOK8" s="123"/>
      <c r="QOL8" s="123"/>
      <c r="QOM8" s="123"/>
      <c r="QON8" s="123"/>
      <c r="QOO8" s="123"/>
      <c r="QOP8" s="123"/>
      <c r="QOQ8" s="123"/>
      <c r="QOR8" s="123"/>
      <c r="QOS8" s="123"/>
      <c r="QOT8" s="123"/>
      <c r="QOU8" s="123"/>
      <c r="QOV8" s="123"/>
      <c r="QOW8" s="123"/>
      <c r="QOX8" s="123"/>
      <c r="QOY8" s="123"/>
      <c r="QOZ8" s="123"/>
      <c r="QPA8" s="123"/>
      <c r="QPB8" s="123"/>
      <c r="QPC8" s="123"/>
      <c r="QPD8" s="123"/>
      <c r="QPE8" s="123"/>
      <c r="QPF8" s="123"/>
      <c r="QPG8" s="123"/>
      <c r="QPH8" s="123"/>
      <c r="QPI8" s="123"/>
      <c r="QPJ8" s="123"/>
      <c r="QPK8" s="123"/>
      <c r="QPL8" s="123"/>
      <c r="QPM8" s="123"/>
      <c r="QPN8" s="123"/>
      <c r="QPO8" s="123"/>
      <c r="QPP8" s="123"/>
      <c r="QPQ8" s="123"/>
      <c r="QPR8" s="123"/>
      <c r="QPS8" s="123"/>
      <c r="QPT8" s="123"/>
      <c r="QPU8" s="123"/>
      <c r="QPV8" s="123"/>
      <c r="QPW8" s="123"/>
      <c r="QPX8" s="123"/>
      <c r="QPY8" s="123"/>
      <c r="QPZ8" s="123"/>
      <c r="QQA8" s="123"/>
      <c r="QQB8" s="123"/>
      <c r="QQC8" s="123"/>
      <c r="QQD8" s="123"/>
      <c r="QQE8" s="123"/>
      <c r="QQF8" s="123"/>
      <c r="QQG8" s="123"/>
      <c r="QQH8" s="123"/>
      <c r="QQI8" s="123"/>
      <c r="QQJ8" s="123"/>
      <c r="QQK8" s="123"/>
      <c r="QQL8" s="123"/>
      <c r="QQM8" s="123"/>
      <c r="QQN8" s="123"/>
      <c r="QQO8" s="123"/>
      <c r="QQP8" s="123"/>
      <c r="QQQ8" s="123"/>
      <c r="QQR8" s="123"/>
      <c r="QQS8" s="123"/>
      <c r="QQT8" s="123"/>
      <c r="QQU8" s="123"/>
      <c r="QQV8" s="123"/>
      <c r="QQW8" s="123"/>
      <c r="QQX8" s="123"/>
      <c r="QQY8" s="123"/>
      <c r="QQZ8" s="123"/>
      <c r="QRA8" s="123"/>
      <c r="QRB8" s="123"/>
      <c r="QRC8" s="123"/>
      <c r="QRD8" s="123"/>
      <c r="QRE8" s="123"/>
      <c r="QRF8" s="123"/>
      <c r="QRG8" s="123"/>
      <c r="QRH8" s="123"/>
      <c r="QRI8" s="123"/>
      <c r="QRJ8" s="123"/>
      <c r="QRK8" s="123"/>
      <c r="QRL8" s="123"/>
      <c r="QRM8" s="123"/>
      <c r="QRN8" s="123"/>
      <c r="QRO8" s="123"/>
      <c r="QRP8" s="123"/>
      <c r="QRQ8" s="123"/>
      <c r="QRR8" s="123"/>
      <c r="QRS8" s="123"/>
      <c r="QRT8" s="123"/>
      <c r="QRU8" s="123"/>
      <c r="QRV8" s="123"/>
      <c r="QRW8" s="123"/>
      <c r="QRX8" s="123"/>
      <c r="QRY8" s="123"/>
      <c r="QRZ8" s="123"/>
      <c r="QSA8" s="123"/>
      <c r="QSB8" s="123"/>
      <c r="QSC8" s="123"/>
      <c r="QSD8" s="123"/>
      <c r="QSE8" s="123"/>
      <c r="QSF8" s="123"/>
      <c r="QSG8" s="123"/>
      <c r="QSH8" s="123"/>
      <c r="QSI8" s="123"/>
      <c r="QSJ8" s="123"/>
      <c r="QSK8" s="123"/>
      <c r="QSL8" s="123"/>
      <c r="QSM8" s="123"/>
      <c r="QSN8" s="123"/>
      <c r="QSO8" s="123"/>
      <c r="QSP8" s="123"/>
      <c r="QSQ8" s="123"/>
      <c r="QSR8" s="123"/>
      <c r="QSS8" s="123"/>
      <c r="QST8" s="123"/>
      <c r="QSU8" s="123"/>
      <c r="QSV8" s="123"/>
      <c r="QSW8" s="123"/>
      <c r="QSX8" s="123"/>
      <c r="QSY8" s="123"/>
      <c r="QSZ8" s="123"/>
      <c r="QTA8" s="123"/>
      <c r="QTB8" s="123"/>
      <c r="QTC8" s="123"/>
      <c r="QTD8" s="123"/>
      <c r="QTE8" s="123"/>
      <c r="QTF8" s="123"/>
      <c r="QTG8" s="123"/>
      <c r="QTH8" s="123"/>
      <c r="QTI8" s="123"/>
      <c r="QTJ8" s="123"/>
      <c r="QTK8" s="123"/>
      <c r="QTL8" s="123"/>
      <c r="QTM8" s="123"/>
      <c r="QTN8" s="123"/>
      <c r="QTO8" s="123"/>
      <c r="QTP8" s="123"/>
      <c r="QTQ8" s="123"/>
      <c r="QTR8" s="123"/>
      <c r="QTS8" s="123"/>
      <c r="QTT8" s="123"/>
      <c r="QTU8" s="123"/>
      <c r="QTV8" s="123"/>
      <c r="QTW8" s="123"/>
      <c r="QTX8" s="123"/>
      <c r="QTY8" s="123"/>
      <c r="QTZ8" s="123"/>
      <c r="QUA8" s="123"/>
      <c r="QUB8" s="123"/>
      <c r="QUC8" s="123"/>
      <c r="QUD8" s="123"/>
      <c r="QUE8" s="123"/>
      <c r="QUF8" s="123"/>
      <c r="QUG8" s="123"/>
      <c r="QUH8" s="123"/>
      <c r="QUI8" s="123"/>
      <c r="QUJ8" s="123"/>
      <c r="QUK8" s="123"/>
      <c r="QUL8" s="123"/>
      <c r="QUM8" s="123"/>
      <c r="QUN8" s="123"/>
      <c r="QUO8" s="123"/>
      <c r="QUP8" s="123"/>
      <c r="QUQ8" s="123"/>
      <c r="QUR8" s="123"/>
      <c r="QUS8" s="123"/>
      <c r="QUT8" s="123"/>
      <c r="QUU8" s="123"/>
      <c r="QUV8" s="123"/>
      <c r="QUW8" s="123"/>
      <c r="QUX8" s="123"/>
      <c r="QUY8" s="123"/>
      <c r="QUZ8" s="123"/>
      <c r="QVA8" s="123"/>
      <c r="QVB8" s="123"/>
      <c r="QVC8" s="123"/>
      <c r="QVD8" s="123"/>
      <c r="QVE8" s="123"/>
      <c r="QVF8" s="123"/>
      <c r="QVG8" s="123"/>
      <c r="QVH8" s="123"/>
      <c r="QVI8" s="123"/>
      <c r="QVJ8" s="123"/>
      <c r="QVK8" s="123"/>
      <c r="QVL8" s="123"/>
      <c r="QVM8" s="123"/>
      <c r="QVN8" s="123"/>
      <c r="QVO8" s="123"/>
      <c r="QVP8" s="123"/>
      <c r="QVQ8" s="123"/>
      <c r="QVR8" s="123"/>
      <c r="QVS8" s="123"/>
      <c r="QVT8" s="123"/>
      <c r="QVU8" s="123"/>
      <c r="QVV8" s="123"/>
      <c r="QVW8" s="123"/>
      <c r="QVX8" s="123"/>
      <c r="QVY8" s="123"/>
      <c r="QVZ8" s="123"/>
      <c r="QWA8" s="123"/>
      <c r="QWB8" s="123"/>
      <c r="QWC8" s="123"/>
      <c r="QWD8" s="123"/>
      <c r="QWE8" s="123"/>
      <c r="QWF8" s="123"/>
      <c r="QWG8" s="123"/>
      <c r="QWH8" s="123"/>
      <c r="QWI8" s="123"/>
      <c r="QWJ8" s="123"/>
      <c r="QWK8" s="123"/>
      <c r="QWL8" s="123"/>
      <c r="QWM8" s="123"/>
      <c r="QWN8" s="123"/>
      <c r="QWO8" s="123"/>
      <c r="QWP8" s="123"/>
      <c r="QWQ8" s="123"/>
      <c r="QWR8" s="123"/>
      <c r="QWS8" s="123"/>
      <c r="QWT8" s="123"/>
      <c r="QWU8" s="123"/>
      <c r="QWV8" s="123"/>
      <c r="QWW8" s="123"/>
      <c r="QWX8" s="123"/>
      <c r="QWY8" s="123"/>
      <c r="QWZ8" s="123"/>
      <c r="QXA8" s="123"/>
      <c r="QXB8" s="123"/>
      <c r="QXC8" s="123"/>
      <c r="QXD8" s="123"/>
      <c r="QXE8" s="123"/>
      <c r="QXF8" s="123"/>
      <c r="QXG8" s="123"/>
      <c r="QXH8" s="123"/>
      <c r="QXI8" s="123"/>
      <c r="QXJ8" s="123"/>
      <c r="QXK8" s="123"/>
      <c r="QXL8" s="123"/>
      <c r="QXM8" s="123"/>
      <c r="QXN8" s="123"/>
      <c r="QXO8" s="123"/>
      <c r="QXP8" s="123"/>
      <c r="QXQ8" s="123"/>
      <c r="QXR8" s="123"/>
      <c r="QXS8" s="123"/>
      <c r="QXT8" s="123"/>
      <c r="QXU8" s="123"/>
      <c r="QXV8" s="123"/>
      <c r="QXW8" s="123"/>
      <c r="QXX8" s="123"/>
      <c r="QXY8" s="123"/>
      <c r="QXZ8" s="123"/>
      <c r="QYA8" s="123"/>
      <c r="QYB8" s="123"/>
      <c r="QYC8" s="123"/>
      <c r="QYD8" s="123"/>
      <c r="QYE8" s="123"/>
      <c r="QYF8" s="123"/>
      <c r="QYG8" s="123"/>
      <c r="QYH8" s="123"/>
      <c r="QYI8" s="123"/>
      <c r="QYJ8" s="123"/>
      <c r="QYK8" s="123"/>
      <c r="QYL8" s="123"/>
      <c r="QYM8" s="123"/>
      <c r="QYN8" s="123"/>
      <c r="QYO8" s="123"/>
      <c r="QYP8" s="123"/>
      <c r="QYQ8" s="123"/>
      <c r="QYR8" s="123"/>
      <c r="QYS8" s="123"/>
      <c r="QYT8" s="123"/>
      <c r="QYU8" s="123"/>
      <c r="QYV8" s="123"/>
      <c r="QYW8" s="123"/>
      <c r="QYX8" s="123"/>
      <c r="QYY8" s="123"/>
      <c r="QYZ8" s="123"/>
      <c r="QZA8" s="123"/>
      <c r="QZB8" s="123"/>
      <c r="QZC8" s="123"/>
      <c r="QZD8" s="123"/>
      <c r="QZE8" s="123"/>
      <c r="QZF8" s="123"/>
      <c r="QZG8" s="123"/>
      <c r="QZH8" s="123"/>
      <c r="QZI8" s="123"/>
      <c r="QZJ8" s="123"/>
      <c r="QZK8" s="123"/>
      <c r="QZL8" s="123"/>
      <c r="QZM8" s="123"/>
      <c r="QZN8" s="123"/>
      <c r="QZO8" s="123"/>
      <c r="QZP8" s="123"/>
      <c r="QZQ8" s="123"/>
      <c r="QZR8" s="123"/>
      <c r="QZS8" s="123"/>
      <c r="QZT8" s="123"/>
      <c r="QZU8" s="123"/>
      <c r="QZV8" s="123"/>
      <c r="QZW8" s="123"/>
      <c r="QZX8" s="123"/>
      <c r="QZY8" s="123"/>
      <c r="QZZ8" s="123"/>
      <c r="RAA8" s="123"/>
      <c r="RAB8" s="123"/>
      <c r="RAC8" s="123"/>
      <c r="RAD8" s="123"/>
      <c r="RAE8" s="123"/>
      <c r="RAF8" s="123"/>
      <c r="RAG8" s="123"/>
      <c r="RAH8" s="123"/>
      <c r="RAI8" s="123"/>
      <c r="RAJ8" s="123"/>
      <c r="RAK8" s="123"/>
      <c r="RAL8" s="123"/>
      <c r="RAM8" s="123"/>
      <c r="RAN8" s="123"/>
      <c r="RAO8" s="123"/>
      <c r="RAP8" s="123"/>
      <c r="RAQ8" s="123"/>
      <c r="RAR8" s="123"/>
      <c r="RAS8" s="123"/>
      <c r="RAT8" s="123"/>
      <c r="RAU8" s="123"/>
      <c r="RAV8" s="123"/>
      <c r="RAW8" s="123"/>
      <c r="RAX8" s="123"/>
      <c r="RAY8" s="123"/>
      <c r="RAZ8" s="123"/>
      <c r="RBA8" s="123"/>
      <c r="RBB8" s="123"/>
      <c r="RBC8" s="123"/>
      <c r="RBD8" s="123"/>
      <c r="RBE8" s="123"/>
      <c r="RBF8" s="123"/>
      <c r="RBG8" s="123"/>
      <c r="RBH8" s="123"/>
      <c r="RBI8" s="123"/>
      <c r="RBJ8" s="123"/>
      <c r="RBK8" s="123"/>
      <c r="RBL8" s="123"/>
      <c r="RBM8" s="123"/>
      <c r="RBN8" s="123"/>
      <c r="RBO8" s="123"/>
      <c r="RBP8" s="123"/>
      <c r="RBQ8" s="123"/>
      <c r="RBR8" s="123"/>
      <c r="RBS8" s="123"/>
      <c r="RBT8" s="123"/>
      <c r="RBU8" s="123"/>
      <c r="RBV8" s="123"/>
      <c r="RBW8" s="123"/>
      <c r="RBX8" s="123"/>
      <c r="RBY8" s="123"/>
      <c r="RBZ8" s="123"/>
      <c r="RCA8" s="123"/>
      <c r="RCB8" s="123"/>
      <c r="RCC8" s="123"/>
      <c r="RCD8" s="123"/>
      <c r="RCE8" s="123"/>
      <c r="RCF8" s="123"/>
      <c r="RCG8" s="123"/>
      <c r="RCH8" s="123"/>
      <c r="RCI8" s="123"/>
      <c r="RCJ8" s="123"/>
      <c r="RCK8" s="123"/>
      <c r="RCL8" s="123"/>
      <c r="RCM8" s="123"/>
      <c r="RCN8" s="123"/>
      <c r="RCO8" s="123"/>
      <c r="RCP8" s="123"/>
      <c r="RCQ8" s="123"/>
      <c r="RCR8" s="123"/>
      <c r="RCS8" s="123"/>
      <c r="RCT8" s="123"/>
      <c r="RCU8" s="123"/>
      <c r="RCV8" s="123"/>
      <c r="RCW8" s="123"/>
      <c r="RCX8" s="123"/>
      <c r="RCY8" s="123"/>
      <c r="RCZ8" s="123"/>
      <c r="RDA8" s="123"/>
      <c r="RDB8" s="123"/>
      <c r="RDC8" s="123"/>
      <c r="RDD8" s="123"/>
      <c r="RDE8" s="123"/>
      <c r="RDF8" s="123"/>
      <c r="RDG8" s="123"/>
      <c r="RDH8" s="123"/>
      <c r="RDI8" s="123"/>
      <c r="RDJ8" s="123"/>
      <c r="RDK8" s="123"/>
      <c r="RDL8" s="123"/>
      <c r="RDM8" s="123"/>
      <c r="RDN8" s="123"/>
      <c r="RDO8" s="123"/>
      <c r="RDP8" s="123"/>
      <c r="RDQ8" s="123"/>
      <c r="RDR8" s="123"/>
      <c r="RDS8" s="123"/>
      <c r="RDT8" s="123"/>
      <c r="RDU8" s="123"/>
      <c r="RDV8" s="123"/>
      <c r="RDW8" s="123"/>
      <c r="RDX8" s="123"/>
      <c r="RDY8" s="123"/>
      <c r="RDZ8" s="123"/>
      <c r="REA8" s="123"/>
      <c r="REB8" s="123"/>
      <c r="REC8" s="123"/>
      <c r="RED8" s="123"/>
      <c r="REE8" s="123"/>
      <c r="REF8" s="123"/>
      <c r="REG8" s="123"/>
      <c r="REH8" s="123"/>
      <c r="REI8" s="123"/>
      <c r="REJ8" s="123"/>
      <c r="REK8" s="123"/>
      <c r="REL8" s="123"/>
      <c r="REM8" s="123"/>
      <c r="REN8" s="123"/>
      <c r="REO8" s="123"/>
      <c r="REP8" s="123"/>
      <c r="REQ8" s="123"/>
      <c r="RER8" s="123"/>
      <c r="RES8" s="123"/>
      <c r="RET8" s="123"/>
      <c r="REU8" s="123"/>
      <c r="REV8" s="123"/>
      <c r="REW8" s="123"/>
      <c r="REX8" s="123"/>
      <c r="REY8" s="123"/>
      <c r="REZ8" s="123"/>
      <c r="RFA8" s="123"/>
      <c r="RFB8" s="123"/>
      <c r="RFC8" s="123"/>
      <c r="RFD8" s="123"/>
      <c r="RFE8" s="123"/>
      <c r="RFF8" s="123"/>
      <c r="RFG8" s="123"/>
      <c r="RFH8" s="123"/>
      <c r="RFI8" s="123"/>
      <c r="RFJ8" s="123"/>
      <c r="RFK8" s="123"/>
      <c r="RFL8" s="123"/>
      <c r="RFM8" s="123"/>
      <c r="RFN8" s="123"/>
      <c r="RFO8" s="123"/>
      <c r="RFP8" s="123"/>
      <c r="RFQ8" s="123"/>
      <c r="RFR8" s="123"/>
      <c r="RFS8" s="123"/>
      <c r="RFT8" s="123"/>
      <c r="RFU8" s="123"/>
      <c r="RFV8" s="123"/>
      <c r="RFW8" s="123"/>
      <c r="RFX8" s="123"/>
      <c r="RFY8" s="123"/>
      <c r="RFZ8" s="123"/>
      <c r="RGA8" s="123"/>
      <c r="RGB8" s="123"/>
      <c r="RGC8" s="123"/>
      <c r="RGD8" s="123"/>
      <c r="RGE8" s="123"/>
      <c r="RGF8" s="123"/>
      <c r="RGG8" s="123"/>
      <c r="RGH8" s="123"/>
      <c r="RGI8" s="123"/>
      <c r="RGJ8" s="123"/>
      <c r="RGK8" s="123"/>
      <c r="RGL8" s="123"/>
      <c r="RGM8" s="123"/>
      <c r="RGN8" s="123"/>
      <c r="RGO8" s="123"/>
      <c r="RGP8" s="123"/>
      <c r="RGQ8" s="123"/>
      <c r="RGR8" s="123"/>
      <c r="RGS8" s="123"/>
      <c r="RGT8" s="123"/>
      <c r="RGU8" s="123"/>
      <c r="RGV8" s="123"/>
      <c r="RGW8" s="123"/>
      <c r="RGX8" s="123"/>
      <c r="RGY8" s="123"/>
      <c r="RGZ8" s="123"/>
      <c r="RHA8" s="123"/>
      <c r="RHB8" s="123"/>
      <c r="RHC8" s="123"/>
      <c r="RHD8" s="123"/>
      <c r="RHE8" s="123"/>
      <c r="RHF8" s="123"/>
      <c r="RHG8" s="123"/>
      <c r="RHH8" s="123"/>
      <c r="RHI8" s="123"/>
      <c r="RHJ8" s="123"/>
      <c r="RHK8" s="123"/>
      <c r="RHL8" s="123"/>
      <c r="RHM8" s="123"/>
      <c r="RHN8" s="123"/>
      <c r="RHO8" s="123"/>
      <c r="RHP8" s="123"/>
      <c r="RHQ8" s="123"/>
      <c r="RHR8" s="123"/>
      <c r="RHS8" s="123"/>
      <c r="RHT8" s="123"/>
      <c r="RHU8" s="123"/>
      <c r="RHV8" s="123"/>
      <c r="RHW8" s="123"/>
      <c r="RHX8" s="123"/>
      <c r="RHY8" s="123"/>
      <c r="RHZ8" s="123"/>
      <c r="RIA8" s="123"/>
      <c r="RIB8" s="123"/>
      <c r="RIC8" s="123"/>
      <c r="RID8" s="123"/>
      <c r="RIE8" s="123"/>
      <c r="RIF8" s="123"/>
      <c r="RIG8" s="123"/>
      <c r="RIH8" s="123"/>
      <c r="RII8" s="123"/>
      <c r="RIJ8" s="123"/>
      <c r="RIK8" s="123"/>
      <c r="RIL8" s="123"/>
      <c r="RIM8" s="123"/>
      <c r="RIN8" s="123"/>
      <c r="RIO8" s="123"/>
      <c r="RIP8" s="123"/>
      <c r="RIQ8" s="123"/>
      <c r="RIR8" s="123"/>
      <c r="RIS8" s="123"/>
      <c r="RIT8" s="123"/>
      <c r="RIU8" s="123"/>
      <c r="RIV8" s="123"/>
      <c r="RIW8" s="123"/>
      <c r="RIX8" s="123"/>
      <c r="RIY8" s="123"/>
      <c r="RIZ8" s="123"/>
      <c r="RJA8" s="123"/>
      <c r="RJB8" s="123"/>
      <c r="RJC8" s="123"/>
      <c r="RJD8" s="123"/>
      <c r="RJE8" s="123"/>
      <c r="RJF8" s="123"/>
      <c r="RJG8" s="123"/>
      <c r="RJH8" s="123"/>
      <c r="RJI8" s="123"/>
      <c r="RJJ8" s="123"/>
      <c r="RJK8" s="123"/>
      <c r="RJL8" s="123"/>
      <c r="RJM8" s="123"/>
      <c r="RJN8" s="123"/>
      <c r="RJO8" s="123"/>
      <c r="RJP8" s="123"/>
      <c r="RJQ8" s="123"/>
      <c r="RJR8" s="123"/>
      <c r="RJS8" s="123"/>
      <c r="RJT8" s="123"/>
      <c r="RJU8" s="123"/>
      <c r="RJV8" s="123"/>
      <c r="RJW8" s="123"/>
      <c r="RJX8" s="123"/>
      <c r="RJY8" s="123"/>
      <c r="RJZ8" s="123"/>
      <c r="RKA8" s="123"/>
      <c r="RKB8" s="123"/>
      <c r="RKC8" s="123"/>
      <c r="RKD8" s="123"/>
      <c r="RKE8" s="123"/>
      <c r="RKF8" s="123"/>
      <c r="RKG8" s="123"/>
      <c r="RKH8" s="123"/>
      <c r="RKI8" s="123"/>
      <c r="RKJ8" s="123"/>
      <c r="RKK8" s="123"/>
      <c r="RKL8" s="123"/>
      <c r="RKM8" s="123"/>
      <c r="RKN8" s="123"/>
      <c r="RKO8" s="123"/>
      <c r="RKP8" s="123"/>
      <c r="RKQ8" s="123"/>
      <c r="RKR8" s="123"/>
      <c r="RKS8" s="123"/>
      <c r="RKT8" s="123"/>
      <c r="RKU8" s="123"/>
      <c r="RKV8" s="123"/>
      <c r="RKW8" s="123"/>
      <c r="RKX8" s="123"/>
      <c r="RKY8" s="123"/>
      <c r="RKZ8" s="123"/>
      <c r="RLA8" s="123"/>
      <c r="RLB8" s="123"/>
      <c r="RLC8" s="123"/>
      <c r="RLD8" s="123"/>
      <c r="RLE8" s="123"/>
      <c r="RLF8" s="123"/>
      <c r="RLG8" s="123"/>
      <c r="RLH8" s="123"/>
      <c r="RLI8" s="123"/>
      <c r="RLJ8" s="123"/>
      <c r="RLK8" s="123"/>
      <c r="RLL8" s="123"/>
      <c r="RLM8" s="123"/>
      <c r="RLN8" s="123"/>
      <c r="RLO8" s="123"/>
      <c r="RLP8" s="123"/>
      <c r="RLQ8" s="123"/>
      <c r="RLR8" s="123"/>
      <c r="RLS8" s="123"/>
      <c r="RLT8" s="123"/>
      <c r="RLU8" s="123"/>
      <c r="RLV8" s="123"/>
      <c r="RLW8" s="123"/>
      <c r="RLX8" s="123"/>
      <c r="RLY8" s="123"/>
      <c r="RLZ8" s="123"/>
      <c r="RMA8" s="123"/>
      <c r="RMB8" s="123"/>
      <c r="RMC8" s="123"/>
      <c r="RMD8" s="123"/>
      <c r="RME8" s="123"/>
      <c r="RMF8" s="123"/>
      <c r="RMG8" s="123"/>
      <c r="RMH8" s="123"/>
      <c r="RMI8" s="123"/>
      <c r="RMJ8" s="123"/>
      <c r="RMK8" s="123"/>
      <c r="RML8" s="123"/>
      <c r="RMM8" s="123"/>
      <c r="RMN8" s="123"/>
      <c r="RMO8" s="123"/>
      <c r="RMP8" s="123"/>
      <c r="RMQ8" s="123"/>
      <c r="RMR8" s="123"/>
      <c r="RMS8" s="123"/>
      <c r="RMT8" s="123"/>
      <c r="RMU8" s="123"/>
      <c r="RMV8" s="123"/>
      <c r="RMW8" s="123"/>
      <c r="RMX8" s="123"/>
      <c r="RMY8" s="123"/>
      <c r="RMZ8" s="123"/>
      <c r="RNA8" s="123"/>
      <c r="RNB8" s="123"/>
      <c r="RNC8" s="123"/>
      <c r="RND8" s="123"/>
      <c r="RNE8" s="123"/>
      <c r="RNF8" s="123"/>
      <c r="RNG8" s="123"/>
      <c r="RNH8" s="123"/>
      <c r="RNI8" s="123"/>
      <c r="RNJ8" s="123"/>
      <c r="RNK8" s="123"/>
      <c r="RNL8" s="123"/>
      <c r="RNM8" s="123"/>
      <c r="RNN8" s="123"/>
      <c r="RNO8" s="123"/>
      <c r="RNP8" s="123"/>
      <c r="RNQ8" s="123"/>
      <c r="RNR8" s="123"/>
      <c r="RNS8" s="123"/>
      <c r="RNT8" s="123"/>
      <c r="RNU8" s="123"/>
      <c r="RNV8" s="123"/>
      <c r="RNW8" s="123"/>
      <c r="RNX8" s="123"/>
      <c r="RNY8" s="123"/>
      <c r="RNZ8" s="123"/>
      <c r="ROA8" s="123"/>
      <c r="ROB8" s="123"/>
      <c r="ROC8" s="123"/>
      <c r="ROD8" s="123"/>
      <c r="ROE8" s="123"/>
      <c r="ROF8" s="123"/>
      <c r="ROG8" s="123"/>
      <c r="ROH8" s="123"/>
      <c r="ROI8" s="123"/>
      <c r="ROJ8" s="123"/>
      <c r="ROK8" s="123"/>
      <c r="ROL8" s="123"/>
      <c r="ROM8" s="123"/>
      <c r="RON8" s="123"/>
      <c r="ROO8" s="123"/>
      <c r="ROP8" s="123"/>
      <c r="ROQ8" s="123"/>
      <c r="ROR8" s="123"/>
      <c r="ROS8" s="123"/>
      <c r="ROT8" s="123"/>
      <c r="ROU8" s="123"/>
      <c r="ROV8" s="123"/>
      <c r="ROW8" s="123"/>
      <c r="ROX8" s="123"/>
      <c r="ROY8" s="123"/>
      <c r="ROZ8" s="123"/>
      <c r="RPA8" s="123"/>
      <c r="RPB8" s="123"/>
      <c r="RPC8" s="123"/>
      <c r="RPD8" s="123"/>
      <c r="RPE8" s="123"/>
      <c r="RPF8" s="123"/>
      <c r="RPG8" s="123"/>
      <c r="RPH8" s="123"/>
      <c r="RPI8" s="123"/>
      <c r="RPJ8" s="123"/>
      <c r="RPK8" s="123"/>
      <c r="RPL8" s="123"/>
      <c r="RPM8" s="123"/>
      <c r="RPN8" s="123"/>
      <c r="RPO8" s="123"/>
      <c r="RPP8" s="123"/>
      <c r="RPQ8" s="123"/>
      <c r="RPR8" s="123"/>
      <c r="RPS8" s="123"/>
      <c r="RPT8" s="123"/>
      <c r="RPU8" s="123"/>
      <c r="RPV8" s="123"/>
      <c r="RPW8" s="123"/>
      <c r="RPX8" s="123"/>
      <c r="RPY8" s="123"/>
      <c r="RPZ8" s="123"/>
      <c r="RQA8" s="123"/>
      <c r="RQB8" s="123"/>
      <c r="RQC8" s="123"/>
      <c r="RQD8" s="123"/>
      <c r="RQE8" s="123"/>
      <c r="RQF8" s="123"/>
      <c r="RQG8" s="123"/>
      <c r="RQH8" s="123"/>
      <c r="RQI8" s="123"/>
      <c r="RQJ8" s="123"/>
      <c r="RQK8" s="123"/>
      <c r="RQL8" s="123"/>
      <c r="RQM8" s="123"/>
      <c r="RQN8" s="123"/>
      <c r="RQO8" s="123"/>
      <c r="RQP8" s="123"/>
      <c r="RQQ8" s="123"/>
      <c r="RQR8" s="123"/>
      <c r="RQS8" s="123"/>
      <c r="RQT8" s="123"/>
      <c r="RQU8" s="123"/>
      <c r="RQV8" s="123"/>
      <c r="RQW8" s="123"/>
      <c r="RQX8" s="123"/>
      <c r="RQY8" s="123"/>
      <c r="RQZ8" s="123"/>
      <c r="RRA8" s="123"/>
      <c r="RRB8" s="123"/>
      <c r="RRC8" s="123"/>
      <c r="RRD8" s="123"/>
      <c r="RRE8" s="123"/>
      <c r="RRF8" s="123"/>
      <c r="RRG8" s="123"/>
      <c r="RRH8" s="123"/>
      <c r="RRI8" s="123"/>
      <c r="RRJ8" s="123"/>
      <c r="RRK8" s="123"/>
      <c r="RRL8" s="123"/>
      <c r="RRM8" s="123"/>
      <c r="RRN8" s="123"/>
      <c r="RRO8" s="123"/>
      <c r="RRP8" s="123"/>
      <c r="RRQ8" s="123"/>
      <c r="RRR8" s="123"/>
      <c r="RRS8" s="123"/>
      <c r="RRT8" s="123"/>
      <c r="RRU8" s="123"/>
      <c r="RRV8" s="123"/>
      <c r="RRW8" s="123"/>
      <c r="RRX8" s="123"/>
      <c r="RRY8" s="123"/>
      <c r="RRZ8" s="123"/>
      <c r="RSA8" s="123"/>
      <c r="RSB8" s="123"/>
      <c r="RSC8" s="123"/>
      <c r="RSD8" s="123"/>
      <c r="RSE8" s="123"/>
      <c r="RSF8" s="123"/>
      <c r="RSG8" s="123"/>
      <c r="RSH8" s="123"/>
      <c r="RSI8" s="123"/>
      <c r="RSJ8" s="123"/>
      <c r="RSK8" s="123"/>
      <c r="RSL8" s="123"/>
      <c r="RSM8" s="123"/>
      <c r="RSN8" s="123"/>
      <c r="RSO8" s="123"/>
      <c r="RSP8" s="123"/>
      <c r="RSQ8" s="123"/>
      <c r="RSR8" s="123"/>
      <c r="RSS8" s="123"/>
      <c r="RST8" s="123"/>
      <c r="RSU8" s="123"/>
      <c r="RSV8" s="123"/>
      <c r="RSW8" s="123"/>
      <c r="RSX8" s="123"/>
      <c r="RSY8" s="123"/>
      <c r="RSZ8" s="123"/>
      <c r="RTA8" s="123"/>
      <c r="RTB8" s="123"/>
      <c r="RTC8" s="123"/>
      <c r="RTD8" s="123"/>
      <c r="RTE8" s="123"/>
      <c r="RTF8" s="123"/>
      <c r="RTG8" s="123"/>
      <c r="RTH8" s="123"/>
      <c r="RTI8" s="123"/>
      <c r="RTJ8" s="123"/>
      <c r="RTK8" s="123"/>
      <c r="RTL8" s="123"/>
      <c r="RTM8" s="123"/>
      <c r="RTN8" s="123"/>
      <c r="RTO8" s="123"/>
      <c r="RTP8" s="123"/>
      <c r="RTQ8" s="123"/>
      <c r="RTR8" s="123"/>
      <c r="RTS8" s="123"/>
      <c r="RTT8" s="123"/>
      <c r="RTU8" s="123"/>
      <c r="RTV8" s="123"/>
      <c r="RTW8" s="123"/>
      <c r="RTX8" s="123"/>
      <c r="RTY8" s="123"/>
      <c r="RTZ8" s="123"/>
      <c r="RUA8" s="123"/>
      <c r="RUB8" s="123"/>
      <c r="RUC8" s="123"/>
      <c r="RUD8" s="123"/>
      <c r="RUE8" s="123"/>
      <c r="RUF8" s="123"/>
      <c r="RUG8" s="123"/>
      <c r="RUH8" s="123"/>
      <c r="RUI8" s="123"/>
      <c r="RUJ8" s="123"/>
      <c r="RUK8" s="123"/>
      <c r="RUL8" s="123"/>
      <c r="RUM8" s="123"/>
      <c r="RUN8" s="123"/>
      <c r="RUO8" s="123"/>
      <c r="RUP8" s="123"/>
      <c r="RUQ8" s="123"/>
      <c r="RUR8" s="123"/>
      <c r="RUS8" s="123"/>
      <c r="RUT8" s="123"/>
      <c r="RUU8" s="123"/>
      <c r="RUV8" s="123"/>
      <c r="RUW8" s="123"/>
      <c r="RUX8" s="123"/>
      <c r="RUY8" s="123"/>
      <c r="RUZ8" s="123"/>
      <c r="RVA8" s="123"/>
      <c r="RVB8" s="123"/>
      <c r="RVC8" s="123"/>
      <c r="RVD8" s="123"/>
      <c r="RVE8" s="123"/>
      <c r="RVF8" s="123"/>
      <c r="RVG8" s="123"/>
      <c r="RVH8" s="123"/>
      <c r="RVI8" s="123"/>
      <c r="RVJ8" s="123"/>
      <c r="RVK8" s="123"/>
      <c r="RVL8" s="123"/>
      <c r="RVM8" s="123"/>
      <c r="RVN8" s="123"/>
      <c r="RVO8" s="123"/>
      <c r="RVP8" s="123"/>
      <c r="RVQ8" s="123"/>
      <c r="RVR8" s="123"/>
      <c r="RVS8" s="123"/>
      <c r="RVT8" s="123"/>
      <c r="RVU8" s="123"/>
      <c r="RVV8" s="123"/>
      <c r="RVW8" s="123"/>
      <c r="RVX8" s="123"/>
      <c r="RVY8" s="123"/>
      <c r="RVZ8" s="123"/>
      <c r="RWA8" s="123"/>
      <c r="RWB8" s="123"/>
      <c r="RWC8" s="123"/>
      <c r="RWD8" s="123"/>
      <c r="RWE8" s="123"/>
      <c r="RWF8" s="123"/>
      <c r="RWG8" s="123"/>
      <c r="RWH8" s="123"/>
      <c r="RWI8" s="123"/>
      <c r="RWJ8" s="123"/>
      <c r="RWK8" s="123"/>
      <c r="RWL8" s="123"/>
      <c r="RWM8" s="123"/>
      <c r="RWN8" s="123"/>
      <c r="RWO8" s="123"/>
      <c r="RWP8" s="123"/>
      <c r="RWQ8" s="123"/>
      <c r="RWR8" s="123"/>
      <c r="RWS8" s="123"/>
      <c r="RWT8" s="123"/>
      <c r="RWU8" s="123"/>
      <c r="RWV8" s="123"/>
      <c r="RWW8" s="123"/>
      <c r="RWX8" s="123"/>
      <c r="RWY8" s="123"/>
      <c r="RWZ8" s="123"/>
      <c r="RXA8" s="123"/>
      <c r="RXB8" s="123"/>
      <c r="RXC8" s="123"/>
      <c r="RXD8" s="123"/>
      <c r="RXE8" s="123"/>
      <c r="RXF8" s="123"/>
      <c r="RXG8" s="123"/>
      <c r="RXH8" s="123"/>
      <c r="RXI8" s="123"/>
      <c r="RXJ8" s="123"/>
      <c r="RXK8" s="123"/>
      <c r="RXL8" s="123"/>
      <c r="RXM8" s="123"/>
      <c r="RXN8" s="123"/>
      <c r="RXO8" s="123"/>
      <c r="RXP8" s="123"/>
      <c r="RXQ8" s="123"/>
      <c r="RXR8" s="123"/>
      <c r="RXS8" s="123"/>
      <c r="RXT8" s="123"/>
      <c r="RXU8" s="123"/>
      <c r="RXV8" s="123"/>
      <c r="RXW8" s="123"/>
      <c r="RXX8" s="123"/>
      <c r="RXY8" s="123"/>
      <c r="RXZ8" s="123"/>
      <c r="RYA8" s="123"/>
      <c r="RYB8" s="123"/>
      <c r="RYC8" s="123"/>
      <c r="RYD8" s="123"/>
      <c r="RYE8" s="123"/>
      <c r="RYF8" s="123"/>
      <c r="RYG8" s="123"/>
      <c r="RYH8" s="123"/>
      <c r="RYI8" s="123"/>
      <c r="RYJ8" s="123"/>
      <c r="RYK8" s="123"/>
      <c r="RYL8" s="123"/>
      <c r="RYM8" s="123"/>
      <c r="RYN8" s="123"/>
      <c r="RYO8" s="123"/>
      <c r="RYP8" s="123"/>
      <c r="RYQ8" s="123"/>
      <c r="RYR8" s="123"/>
      <c r="RYS8" s="123"/>
      <c r="RYT8" s="123"/>
      <c r="RYU8" s="123"/>
      <c r="RYV8" s="123"/>
      <c r="RYW8" s="123"/>
      <c r="RYX8" s="123"/>
      <c r="RYY8" s="123"/>
      <c r="RYZ8" s="123"/>
      <c r="RZA8" s="123"/>
      <c r="RZB8" s="123"/>
      <c r="RZC8" s="123"/>
      <c r="RZD8" s="123"/>
      <c r="RZE8" s="123"/>
      <c r="RZF8" s="123"/>
      <c r="RZG8" s="123"/>
      <c r="RZH8" s="123"/>
      <c r="RZI8" s="123"/>
      <c r="RZJ8" s="123"/>
      <c r="RZK8" s="123"/>
      <c r="RZL8" s="123"/>
      <c r="RZM8" s="123"/>
      <c r="RZN8" s="123"/>
      <c r="RZO8" s="123"/>
      <c r="RZP8" s="123"/>
      <c r="RZQ8" s="123"/>
      <c r="RZR8" s="123"/>
      <c r="RZS8" s="123"/>
      <c r="RZT8" s="123"/>
      <c r="RZU8" s="123"/>
      <c r="RZV8" s="123"/>
      <c r="RZW8" s="123"/>
      <c r="RZX8" s="123"/>
      <c r="RZY8" s="123"/>
      <c r="RZZ8" s="123"/>
      <c r="SAA8" s="123"/>
      <c r="SAB8" s="123"/>
      <c r="SAC8" s="123"/>
      <c r="SAD8" s="123"/>
      <c r="SAE8" s="123"/>
      <c r="SAF8" s="123"/>
      <c r="SAG8" s="123"/>
      <c r="SAH8" s="123"/>
      <c r="SAI8" s="123"/>
      <c r="SAJ8" s="123"/>
      <c r="SAK8" s="123"/>
      <c r="SAL8" s="123"/>
      <c r="SAM8" s="123"/>
      <c r="SAN8" s="123"/>
      <c r="SAO8" s="123"/>
      <c r="SAP8" s="123"/>
      <c r="SAQ8" s="123"/>
      <c r="SAR8" s="123"/>
      <c r="SAS8" s="123"/>
      <c r="SAT8" s="123"/>
      <c r="SAU8" s="123"/>
      <c r="SAV8" s="123"/>
      <c r="SAW8" s="123"/>
      <c r="SAX8" s="123"/>
      <c r="SAY8" s="123"/>
      <c r="SAZ8" s="123"/>
      <c r="SBA8" s="123"/>
      <c r="SBB8" s="123"/>
      <c r="SBC8" s="123"/>
      <c r="SBD8" s="123"/>
      <c r="SBE8" s="123"/>
      <c r="SBF8" s="123"/>
      <c r="SBG8" s="123"/>
      <c r="SBH8" s="123"/>
      <c r="SBI8" s="123"/>
      <c r="SBJ8" s="123"/>
      <c r="SBK8" s="123"/>
      <c r="SBL8" s="123"/>
      <c r="SBM8" s="123"/>
      <c r="SBN8" s="123"/>
      <c r="SBO8" s="123"/>
      <c r="SBP8" s="123"/>
      <c r="SBQ8" s="123"/>
      <c r="SBR8" s="123"/>
      <c r="SBS8" s="123"/>
      <c r="SBT8" s="123"/>
      <c r="SBU8" s="123"/>
      <c r="SBV8" s="123"/>
      <c r="SBW8" s="123"/>
      <c r="SBX8" s="123"/>
      <c r="SBY8" s="123"/>
      <c r="SBZ8" s="123"/>
      <c r="SCA8" s="123"/>
      <c r="SCB8" s="123"/>
      <c r="SCC8" s="123"/>
      <c r="SCD8" s="123"/>
      <c r="SCE8" s="123"/>
      <c r="SCF8" s="123"/>
      <c r="SCG8" s="123"/>
      <c r="SCH8" s="123"/>
      <c r="SCI8" s="123"/>
      <c r="SCJ8" s="123"/>
      <c r="SCK8" s="123"/>
      <c r="SCL8" s="123"/>
      <c r="SCM8" s="123"/>
      <c r="SCN8" s="123"/>
      <c r="SCO8" s="123"/>
      <c r="SCP8" s="123"/>
      <c r="SCQ8" s="123"/>
      <c r="SCR8" s="123"/>
      <c r="SCS8" s="123"/>
      <c r="SCT8" s="123"/>
      <c r="SCU8" s="123"/>
      <c r="SCV8" s="123"/>
      <c r="SCW8" s="123"/>
      <c r="SCX8" s="123"/>
      <c r="SCY8" s="123"/>
      <c r="SCZ8" s="123"/>
      <c r="SDA8" s="123"/>
      <c r="SDB8" s="123"/>
      <c r="SDC8" s="123"/>
      <c r="SDD8" s="123"/>
      <c r="SDE8" s="123"/>
      <c r="SDF8" s="123"/>
      <c r="SDG8" s="123"/>
      <c r="SDH8" s="123"/>
      <c r="SDI8" s="123"/>
      <c r="SDJ8" s="123"/>
      <c r="SDK8" s="123"/>
      <c r="SDL8" s="123"/>
      <c r="SDM8" s="123"/>
      <c r="SDN8" s="123"/>
      <c r="SDO8" s="123"/>
      <c r="SDP8" s="123"/>
      <c r="SDQ8" s="123"/>
      <c r="SDR8" s="123"/>
      <c r="SDS8" s="123"/>
      <c r="SDT8" s="123"/>
      <c r="SDU8" s="123"/>
      <c r="SDV8" s="123"/>
      <c r="SDW8" s="123"/>
      <c r="SDX8" s="123"/>
      <c r="SDY8" s="123"/>
      <c r="SDZ8" s="123"/>
      <c r="SEA8" s="123"/>
      <c r="SEB8" s="123"/>
      <c r="SEC8" s="123"/>
      <c r="SED8" s="123"/>
      <c r="SEE8" s="123"/>
      <c r="SEF8" s="123"/>
      <c r="SEG8" s="123"/>
      <c r="SEH8" s="123"/>
      <c r="SEI8" s="123"/>
      <c r="SEJ8" s="123"/>
      <c r="SEK8" s="123"/>
      <c r="SEL8" s="123"/>
      <c r="SEM8" s="123"/>
      <c r="SEN8" s="123"/>
      <c r="SEO8" s="123"/>
      <c r="SEP8" s="123"/>
      <c r="SEQ8" s="123"/>
      <c r="SER8" s="123"/>
      <c r="SES8" s="123"/>
      <c r="SET8" s="123"/>
      <c r="SEU8" s="123"/>
      <c r="SEV8" s="123"/>
      <c r="SEW8" s="123"/>
      <c r="SEX8" s="123"/>
      <c r="SEY8" s="123"/>
      <c r="SEZ8" s="123"/>
      <c r="SFA8" s="123"/>
      <c r="SFB8" s="123"/>
      <c r="SFC8" s="123"/>
      <c r="SFD8" s="123"/>
      <c r="SFE8" s="123"/>
      <c r="SFF8" s="123"/>
      <c r="SFG8" s="123"/>
      <c r="SFH8" s="123"/>
      <c r="SFI8" s="123"/>
      <c r="SFJ8" s="123"/>
      <c r="SFK8" s="123"/>
      <c r="SFL8" s="123"/>
      <c r="SFM8" s="123"/>
      <c r="SFN8" s="123"/>
      <c r="SFO8" s="123"/>
      <c r="SFP8" s="123"/>
      <c r="SFQ8" s="123"/>
      <c r="SFR8" s="123"/>
      <c r="SFS8" s="123"/>
      <c r="SFT8" s="123"/>
      <c r="SFU8" s="123"/>
      <c r="SFV8" s="123"/>
      <c r="SFW8" s="123"/>
      <c r="SFX8" s="123"/>
      <c r="SFY8" s="123"/>
      <c r="SFZ8" s="123"/>
      <c r="SGA8" s="123"/>
      <c r="SGB8" s="123"/>
      <c r="SGC8" s="123"/>
      <c r="SGD8" s="123"/>
      <c r="SGE8" s="123"/>
      <c r="SGF8" s="123"/>
      <c r="SGG8" s="123"/>
      <c r="SGH8" s="123"/>
      <c r="SGI8" s="123"/>
      <c r="SGJ8" s="123"/>
      <c r="SGK8" s="123"/>
      <c r="SGL8" s="123"/>
      <c r="SGM8" s="123"/>
      <c r="SGN8" s="123"/>
      <c r="SGO8" s="123"/>
      <c r="SGP8" s="123"/>
      <c r="SGQ8" s="123"/>
      <c r="SGR8" s="123"/>
      <c r="SGS8" s="123"/>
      <c r="SGT8" s="123"/>
      <c r="SGU8" s="123"/>
      <c r="SGV8" s="123"/>
      <c r="SGW8" s="123"/>
      <c r="SGX8" s="123"/>
      <c r="SGY8" s="123"/>
      <c r="SGZ8" s="123"/>
      <c r="SHA8" s="123"/>
      <c r="SHB8" s="123"/>
      <c r="SHC8" s="123"/>
      <c r="SHD8" s="123"/>
      <c r="SHE8" s="123"/>
      <c r="SHF8" s="123"/>
      <c r="SHG8" s="123"/>
      <c r="SHH8" s="123"/>
      <c r="SHI8" s="123"/>
      <c r="SHJ8" s="123"/>
      <c r="SHK8" s="123"/>
      <c r="SHL8" s="123"/>
      <c r="SHM8" s="123"/>
      <c r="SHN8" s="123"/>
      <c r="SHO8" s="123"/>
      <c r="SHP8" s="123"/>
      <c r="SHQ8" s="123"/>
      <c r="SHR8" s="123"/>
      <c r="SHS8" s="123"/>
      <c r="SHT8" s="123"/>
      <c r="SHU8" s="123"/>
      <c r="SHV8" s="123"/>
      <c r="SHW8" s="123"/>
      <c r="SHX8" s="123"/>
      <c r="SHY8" s="123"/>
      <c r="SHZ8" s="123"/>
      <c r="SIA8" s="123"/>
      <c r="SIB8" s="123"/>
      <c r="SIC8" s="123"/>
      <c r="SID8" s="123"/>
      <c r="SIE8" s="123"/>
      <c r="SIF8" s="123"/>
      <c r="SIG8" s="123"/>
      <c r="SIH8" s="123"/>
      <c r="SII8" s="123"/>
      <c r="SIJ8" s="123"/>
      <c r="SIK8" s="123"/>
      <c r="SIL8" s="123"/>
      <c r="SIM8" s="123"/>
      <c r="SIN8" s="123"/>
      <c r="SIO8" s="123"/>
      <c r="SIP8" s="123"/>
      <c r="SIQ8" s="123"/>
      <c r="SIR8" s="123"/>
      <c r="SIS8" s="123"/>
      <c r="SIT8" s="123"/>
      <c r="SIU8" s="123"/>
      <c r="SIV8" s="123"/>
      <c r="SIW8" s="123"/>
      <c r="SIX8" s="123"/>
      <c r="SIY8" s="123"/>
      <c r="SIZ8" s="123"/>
      <c r="SJA8" s="123"/>
      <c r="SJB8" s="123"/>
      <c r="SJC8" s="123"/>
      <c r="SJD8" s="123"/>
      <c r="SJE8" s="123"/>
      <c r="SJF8" s="123"/>
      <c r="SJG8" s="123"/>
      <c r="SJH8" s="123"/>
      <c r="SJI8" s="123"/>
      <c r="SJJ8" s="123"/>
      <c r="SJK8" s="123"/>
      <c r="SJL8" s="123"/>
      <c r="SJM8" s="123"/>
      <c r="SJN8" s="123"/>
      <c r="SJO8" s="123"/>
      <c r="SJP8" s="123"/>
      <c r="SJQ8" s="123"/>
      <c r="SJR8" s="123"/>
      <c r="SJS8" s="123"/>
      <c r="SJT8" s="123"/>
      <c r="SJU8" s="123"/>
      <c r="SJV8" s="123"/>
      <c r="SJW8" s="123"/>
      <c r="SJX8" s="123"/>
      <c r="SJY8" s="123"/>
      <c r="SJZ8" s="123"/>
      <c r="SKA8" s="123"/>
      <c r="SKB8" s="123"/>
      <c r="SKC8" s="123"/>
      <c r="SKD8" s="123"/>
      <c r="SKE8" s="123"/>
      <c r="SKF8" s="123"/>
      <c r="SKG8" s="123"/>
      <c r="SKH8" s="123"/>
      <c r="SKI8" s="123"/>
      <c r="SKJ8" s="123"/>
      <c r="SKK8" s="123"/>
      <c r="SKL8" s="123"/>
      <c r="SKM8" s="123"/>
      <c r="SKN8" s="123"/>
      <c r="SKO8" s="123"/>
      <c r="SKP8" s="123"/>
      <c r="SKQ8" s="123"/>
      <c r="SKR8" s="123"/>
      <c r="SKS8" s="123"/>
      <c r="SKT8" s="123"/>
      <c r="SKU8" s="123"/>
      <c r="SKV8" s="123"/>
      <c r="SKW8" s="123"/>
      <c r="SKX8" s="123"/>
      <c r="SKY8" s="123"/>
      <c r="SKZ8" s="123"/>
      <c r="SLA8" s="123"/>
      <c r="SLB8" s="123"/>
      <c r="SLC8" s="123"/>
      <c r="SLD8" s="123"/>
      <c r="SLE8" s="123"/>
      <c r="SLF8" s="123"/>
      <c r="SLG8" s="123"/>
      <c r="SLH8" s="123"/>
      <c r="SLI8" s="123"/>
      <c r="SLJ8" s="123"/>
      <c r="SLK8" s="123"/>
      <c r="SLL8" s="123"/>
      <c r="SLM8" s="123"/>
      <c r="SLN8" s="123"/>
      <c r="SLO8" s="123"/>
      <c r="SLP8" s="123"/>
      <c r="SLQ8" s="123"/>
      <c r="SLR8" s="123"/>
      <c r="SLS8" s="123"/>
      <c r="SLT8" s="123"/>
      <c r="SLU8" s="123"/>
      <c r="SLV8" s="123"/>
      <c r="SLW8" s="123"/>
      <c r="SLX8" s="123"/>
      <c r="SLY8" s="123"/>
      <c r="SLZ8" s="123"/>
      <c r="SMA8" s="123"/>
      <c r="SMB8" s="123"/>
      <c r="SMC8" s="123"/>
      <c r="SMD8" s="123"/>
      <c r="SME8" s="123"/>
      <c r="SMF8" s="123"/>
      <c r="SMG8" s="123"/>
      <c r="SMH8" s="123"/>
      <c r="SMI8" s="123"/>
      <c r="SMJ8" s="123"/>
      <c r="SMK8" s="123"/>
      <c r="SML8" s="123"/>
      <c r="SMM8" s="123"/>
      <c r="SMN8" s="123"/>
      <c r="SMO8" s="123"/>
      <c r="SMP8" s="123"/>
      <c r="SMQ8" s="123"/>
      <c r="SMR8" s="123"/>
      <c r="SMS8" s="123"/>
      <c r="SMT8" s="123"/>
      <c r="SMU8" s="123"/>
      <c r="SMV8" s="123"/>
      <c r="SMW8" s="123"/>
      <c r="SMX8" s="123"/>
      <c r="SMY8" s="123"/>
      <c r="SMZ8" s="123"/>
      <c r="SNA8" s="123"/>
      <c r="SNB8" s="123"/>
      <c r="SNC8" s="123"/>
      <c r="SND8" s="123"/>
      <c r="SNE8" s="123"/>
      <c r="SNF8" s="123"/>
      <c r="SNG8" s="123"/>
      <c r="SNH8" s="123"/>
      <c r="SNI8" s="123"/>
      <c r="SNJ8" s="123"/>
      <c r="SNK8" s="123"/>
      <c r="SNL8" s="123"/>
      <c r="SNM8" s="123"/>
      <c r="SNN8" s="123"/>
      <c r="SNO8" s="123"/>
      <c r="SNP8" s="123"/>
      <c r="SNQ8" s="123"/>
      <c r="SNR8" s="123"/>
      <c r="SNS8" s="123"/>
      <c r="SNT8" s="123"/>
      <c r="SNU8" s="123"/>
      <c r="SNV8" s="123"/>
      <c r="SNW8" s="123"/>
      <c r="SNX8" s="123"/>
      <c r="SNY8" s="123"/>
      <c r="SNZ8" s="123"/>
      <c r="SOA8" s="123"/>
      <c r="SOB8" s="123"/>
      <c r="SOC8" s="123"/>
      <c r="SOD8" s="123"/>
      <c r="SOE8" s="123"/>
      <c r="SOF8" s="123"/>
      <c r="SOG8" s="123"/>
      <c r="SOH8" s="123"/>
      <c r="SOI8" s="123"/>
      <c r="SOJ8" s="123"/>
      <c r="SOK8" s="123"/>
      <c r="SOL8" s="123"/>
      <c r="SOM8" s="123"/>
      <c r="SON8" s="123"/>
      <c r="SOO8" s="123"/>
      <c r="SOP8" s="123"/>
      <c r="SOQ8" s="123"/>
      <c r="SOR8" s="123"/>
      <c r="SOS8" s="123"/>
      <c r="SOT8" s="123"/>
      <c r="SOU8" s="123"/>
      <c r="SOV8" s="123"/>
      <c r="SOW8" s="123"/>
      <c r="SOX8" s="123"/>
      <c r="SOY8" s="123"/>
      <c r="SOZ8" s="123"/>
      <c r="SPA8" s="123"/>
      <c r="SPB8" s="123"/>
      <c r="SPC8" s="123"/>
      <c r="SPD8" s="123"/>
      <c r="SPE8" s="123"/>
      <c r="SPF8" s="123"/>
      <c r="SPG8" s="123"/>
      <c r="SPH8" s="123"/>
      <c r="SPI8" s="123"/>
      <c r="SPJ8" s="123"/>
      <c r="SPK8" s="123"/>
      <c r="SPL8" s="123"/>
      <c r="SPM8" s="123"/>
      <c r="SPN8" s="123"/>
      <c r="SPO8" s="123"/>
      <c r="SPP8" s="123"/>
      <c r="SPQ8" s="123"/>
      <c r="SPR8" s="123"/>
      <c r="SPS8" s="123"/>
      <c r="SPT8" s="123"/>
      <c r="SPU8" s="123"/>
      <c r="SPV8" s="123"/>
      <c r="SPW8" s="123"/>
      <c r="SPX8" s="123"/>
      <c r="SPY8" s="123"/>
      <c r="SPZ8" s="123"/>
      <c r="SQA8" s="123"/>
      <c r="SQB8" s="123"/>
      <c r="SQC8" s="123"/>
      <c r="SQD8" s="123"/>
      <c r="SQE8" s="123"/>
      <c r="SQF8" s="123"/>
      <c r="SQG8" s="123"/>
      <c r="SQH8" s="123"/>
      <c r="SQI8" s="123"/>
      <c r="SQJ8" s="123"/>
      <c r="SQK8" s="123"/>
      <c r="SQL8" s="123"/>
      <c r="SQM8" s="123"/>
      <c r="SQN8" s="123"/>
      <c r="SQO8" s="123"/>
      <c r="SQP8" s="123"/>
      <c r="SQQ8" s="123"/>
      <c r="SQR8" s="123"/>
      <c r="SQS8" s="123"/>
      <c r="SQT8" s="123"/>
      <c r="SQU8" s="123"/>
      <c r="SQV8" s="123"/>
      <c r="SQW8" s="123"/>
      <c r="SQX8" s="123"/>
      <c r="SQY8" s="123"/>
      <c r="SQZ8" s="123"/>
      <c r="SRA8" s="123"/>
      <c r="SRB8" s="123"/>
      <c r="SRC8" s="123"/>
      <c r="SRD8" s="123"/>
      <c r="SRE8" s="123"/>
      <c r="SRF8" s="123"/>
      <c r="SRG8" s="123"/>
      <c r="SRH8" s="123"/>
      <c r="SRI8" s="123"/>
      <c r="SRJ8" s="123"/>
      <c r="SRK8" s="123"/>
      <c r="SRL8" s="123"/>
      <c r="SRM8" s="123"/>
      <c r="SRN8" s="123"/>
      <c r="SRO8" s="123"/>
      <c r="SRP8" s="123"/>
      <c r="SRQ8" s="123"/>
      <c r="SRR8" s="123"/>
      <c r="SRS8" s="123"/>
      <c r="SRT8" s="123"/>
      <c r="SRU8" s="123"/>
      <c r="SRV8" s="123"/>
      <c r="SRW8" s="123"/>
      <c r="SRX8" s="123"/>
      <c r="SRY8" s="123"/>
      <c r="SRZ8" s="123"/>
      <c r="SSA8" s="123"/>
      <c r="SSB8" s="123"/>
      <c r="SSC8" s="123"/>
      <c r="SSD8" s="123"/>
      <c r="SSE8" s="123"/>
      <c r="SSF8" s="123"/>
      <c r="SSG8" s="123"/>
      <c r="SSH8" s="123"/>
      <c r="SSI8" s="123"/>
      <c r="SSJ8" s="123"/>
      <c r="SSK8" s="123"/>
      <c r="SSL8" s="123"/>
      <c r="SSM8" s="123"/>
      <c r="SSN8" s="123"/>
      <c r="SSO8" s="123"/>
      <c r="SSP8" s="123"/>
      <c r="SSQ8" s="123"/>
      <c r="SSR8" s="123"/>
      <c r="SSS8" s="123"/>
      <c r="SST8" s="123"/>
      <c r="SSU8" s="123"/>
      <c r="SSV8" s="123"/>
      <c r="SSW8" s="123"/>
      <c r="SSX8" s="123"/>
      <c r="SSY8" s="123"/>
      <c r="SSZ8" s="123"/>
      <c r="STA8" s="123"/>
      <c r="STB8" s="123"/>
      <c r="STC8" s="123"/>
      <c r="STD8" s="123"/>
      <c r="STE8" s="123"/>
      <c r="STF8" s="123"/>
      <c r="STG8" s="123"/>
      <c r="STH8" s="123"/>
      <c r="STI8" s="123"/>
      <c r="STJ8" s="123"/>
      <c r="STK8" s="123"/>
      <c r="STL8" s="123"/>
      <c r="STM8" s="123"/>
      <c r="STN8" s="123"/>
      <c r="STO8" s="123"/>
      <c r="STP8" s="123"/>
      <c r="STQ8" s="123"/>
      <c r="STR8" s="123"/>
      <c r="STS8" s="123"/>
      <c r="STT8" s="123"/>
      <c r="STU8" s="123"/>
      <c r="STV8" s="123"/>
      <c r="STW8" s="123"/>
      <c r="STX8" s="123"/>
      <c r="STY8" s="123"/>
      <c r="STZ8" s="123"/>
      <c r="SUA8" s="123"/>
      <c r="SUB8" s="123"/>
      <c r="SUC8" s="123"/>
      <c r="SUD8" s="123"/>
      <c r="SUE8" s="123"/>
      <c r="SUF8" s="123"/>
      <c r="SUG8" s="123"/>
      <c r="SUH8" s="123"/>
      <c r="SUI8" s="123"/>
      <c r="SUJ8" s="123"/>
      <c r="SUK8" s="123"/>
      <c r="SUL8" s="123"/>
      <c r="SUM8" s="123"/>
      <c r="SUN8" s="123"/>
      <c r="SUO8" s="123"/>
      <c r="SUP8" s="123"/>
      <c r="SUQ8" s="123"/>
      <c r="SUR8" s="123"/>
      <c r="SUS8" s="123"/>
      <c r="SUT8" s="123"/>
      <c r="SUU8" s="123"/>
      <c r="SUV8" s="123"/>
      <c r="SUW8" s="123"/>
      <c r="SUX8" s="123"/>
      <c r="SUY8" s="123"/>
      <c r="SUZ8" s="123"/>
      <c r="SVA8" s="123"/>
      <c r="SVB8" s="123"/>
      <c r="SVC8" s="123"/>
      <c r="SVD8" s="123"/>
      <c r="SVE8" s="123"/>
      <c r="SVF8" s="123"/>
      <c r="SVG8" s="123"/>
      <c r="SVH8" s="123"/>
      <c r="SVI8" s="123"/>
      <c r="SVJ8" s="123"/>
      <c r="SVK8" s="123"/>
      <c r="SVL8" s="123"/>
      <c r="SVM8" s="123"/>
      <c r="SVN8" s="123"/>
      <c r="SVO8" s="123"/>
      <c r="SVP8" s="123"/>
      <c r="SVQ8" s="123"/>
      <c r="SVR8" s="123"/>
      <c r="SVS8" s="123"/>
      <c r="SVT8" s="123"/>
      <c r="SVU8" s="123"/>
      <c r="SVV8" s="123"/>
      <c r="SVW8" s="123"/>
      <c r="SVX8" s="123"/>
      <c r="SVY8" s="123"/>
      <c r="SVZ8" s="123"/>
      <c r="SWA8" s="123"/>
      <c r="SWB8" s="123"/>
      <c r="SWC8" s="123"/>
      <c r="SWD8" s="123"/>
      <c r="SWE8" s="123"/>
      <c r="SWF8" s="123"/>
      <c r="SWG8" s="123"/>
      <c r="SWH8" s="123"/>
      <c r="SWI8" s="123"/>
      <c r="SWJ8" s="123"/>
      <c r="SWK8" s="123"/>
      <c r="SWL8" s="123"/>
      <c r="SWM8" s="123"/>
      <c r="SWN8" s="123"/>
      <c r="SWO8" s="123"/>
      <c r="SWP8" s="123"/>
      <c r="SWQ8" s="123"/>
      <c r="SWR8" s="123"/>
      <c r="SWS8" s="123"/>
      <c r="SWT8" s="123"/>
      <c r="SWU8" s="123"/>
      <c r="SWV8" s="123"/>
      <c r="SWW8" s="123"/>
      <c r="SWX8" s="123"/>
      <c r="SWY8" s="123"/>
      <c r="SWZ8" s="123"/>
      <c r="SXA8" s="123"/>
      <c r="SXB8" s="123"/>
      <c r="SXC8" s="123"/>
      <c r="SXD8" s="123"/>
      <c r="SXE8" s="123"/>
      <c r="SXF8" s="123"/>
      <c r="SXG8" s="123"/>
      <c r="SXH8" s="123"/>
      <c r="SXI8" s="123"/>
      <c r="SXJ8" s="123"/>
      <c r="SXK8" s="123"/>
      <c r="SXL8" s="123"/>
      <c r="SXM8" s="123"/>
      <c r="SXN8" s="123"/>
      <c r="SXO8" s="123"/>
      <c r="SXP8" s="123"/>
      <c r="SXQ8" s="123"/>
      <c r="SXR8" s="123"/>
      <c r="SXS8" s="123"/>
      <c r="SXT8" s="123"/>
      <c r="SXU8" s="123"/>
      <c r="SXV8" s="123"/>
      <c r="SXW8" s="123"/>
      <c r="SXX8" s="123"/>
      <c r="SXY8" s="123"/>
      <c r="SXZ8" s="123"/>
      <c r="SYA8" s="123"/>
      <c r="SYB8" s="123"/>
      <c r="SYC8" s="123"/>
      <c r="SYD8" s="123"/>
      <c r="SYE8" s="123"/>
      <c r="SYF8" s="123"/>
      <c r="SYG8" s="123"/>
      <c r="SYH8" s="123"/>
      <c r="SYI8" s="123"/>
      <c r="SYJ8" s="123"/>
      <c r="SYK8" s="123"/>
      <c r="SYL8" s="123"/>
      <c r="SYM8" s="123"/>
      <c r="SYN8" s="123"/>
      <c r="SYO8" s="123"/>
      <c r="SYP8" s="123"/>
      <c r="SYQ8" s="123"/>
      <c r="SYR8" s="123"/>
      <c r="SYS8" s="123"/>
      <c r="SYT8" s="123"/>
      <c r="SYU8" s="123"/>
      <c r="SYV8" s="123"/>
      <c r="SYW8" s="123"/>
      <c r="SYX8" s="123"/>
      <c r="SYY8" s="123"/>
      <c r="SYZ8" s="123"/>
      <c r="SZA8" s="123"/>
      <c r="SZB8" s="123"/>
      <c r="SZC8" s="123"/>
      <c r="SZD8" s="123"/>
      <c r="SZE8" s="123"/>
      <c r="SZF8" s="123"/>
      <c r="SZG8" s="123"/>
      <c r="SZH8" s="123"/>
      <c r="SZI8" s="123"/>
      <c r="SZJ8" s="123"/>
      <c r="SZK8" s="123"/>
      <c r="SZL8" s="123"/>
      <c r="SZM8" s="123"/>
      <c r="SZN8" s="123"/>
      <c r="SZO8" s="123"/>
      <c r="SZP8" s="123"/>
      <c r="SZQ8" s="123"/>
      <c r="SZR8" s="123"/>
      <c r="SZS8" s="123"/>
      <c r="SZT8" s="123"/>
      <c r="SZU8" s="123"/>
      <c r="SZV8" s="123"/>
      <c r="SZW8" s="123"/>
      <c r="SZX8" s="123"/>
      <c r="SZY8" s="123"/>
      <c r="SZZ8" s="123"/>
      <c r="TAA8" s="123"/>
      <c r="TAB8" s="123"/>
      <c r="TAC8" s="123"/>
      <c r="TAD8" s="123"/>
      <c r="TAE8" s="123"/>
      <c r="TAF8" s="123"/>
      <c r="TAG8" s="123"/>
      <c r="TAH8" s="123"/>
      <c r="TAI8" s="123"/>
      <c r="TAJ8" s="123"/>
      <c r="TAK8" s="123"/>
      <c r="TAL8" s="123"/>
      <c r="TAM8" s="123"/>
      <c r="TAN8" s="123"/>
      <c r="TAO8" s="123"/>
      <c r="TAP8" s="123"/>
      <c r="TAQ8" s="123"/>
      <c r="TAR8" s="123"/>
      <c r="TAS8" s="123"/>
      <c r="TAT8" s="123"/>
      <c r="TAU8" s="123"/>
      <c r="TAV8" s="123"/>
      <c r="TAW8" s="123"/>
      <c r="TAX8" s="123"/>
      <c r="TAY8" s="123"/>
      <c r="TAZ8" s="123"/>
      <c r="TBA8" s="123"/>
      <c r="TBB8" s="123"/>
      <c r="TBC8" s="123"/>
      <c r="TBD8" s="123"/>
      <c r="TBE8" s="123"/>
      <c r="TBF8" s="123"/>
      <c r="TBG8" s="123"/>
      <c r="TBH8" s="123"/>
      <c r="TBI8" s="123"/>
      <c r="TBJ8" s="123"/>
      <c r="TBK8" s="123"/>
      <c r="TBL8" s="123"/>
      <c r="TBM8" s="123"/>
      <c r="TBN8" s="123"/>
      <c r="TBO8" s="123"/>
      <c r="TBP8" s="123"/>
      <c r="TBQ8" s="123"/>
      <c r="TBR8" s="123"/>
      <c r="TBS8" s="123"/>
      <c r="TBT8" s="123"/>
      <c r="TBU8" s="123"/>
      <c r="TBV8" s="123"/>
      <c r="TBW8" s="123"/>
      <c r="TBX8" s="123"/>
      <c r="TBY8" s="123"/>
      <c r="TBZ8" s="123"/>
      <c r="TCA8" s="123"/>
      <c r="TCB8" s="123"/>
      <c r="TCC8" s="123"/>
      <c r="TCD8" s="123"/>
      <c r="TCE8" s="123"/>
      <c r="TCF8" s="123"/>
      <c r="TCG8" s="123"/>
      <c r="TCH8" s="123"/>
      <c r="TCI8" s="123"/>
      <c r="TCJ8" s="123"/>
      <c r="TCK8" s="123"/>
      <c r="TCL8" s="123"/>
      <c r="TCM8" s="123"/>
      <c r="TCN8" s="123"/>
      <c r="TCO8" s="123"/>
      <c r="TCP8" s="123"/>
      <c r="TCQ8" s="123"/>
      <c r="TCR8" s="123"/>
      <c r="TCS8" s="123"/>
      <c r="TCT8" s="123"/>
      <c r="TCU8" s="123"/>
      <c r="TCV8" s="123"/>
      <c r="TCW8" s="123"/>
      <c r="TCX8" s="123"/>
      <c r="TCY8" s="123"/>
      <c r="TCZ8" s="123"/>
      <c r="TDA8" s="123"/>
      <c r="TDB8" s="123"/>
      <c r="TDC8" s="123"/>
      <c r="TDD8" s="123"/>
      <c r="TDE8" s="123"/>
      <c r="TDF8" s="123"/>
      <c r="TDG8" s="123"/>
      <c r="TDH8" s="123"/>
      <c r="TDI8" s="123"/>
      <c r="TDJ8" s="123"/>
      <c r="TDK8" s="123"/>
      <c r="TDL8" s="123"/>
      <c r="TDM8" s="123"/>
      <c r="TDN8" s="123"/>
      <c r="TDO8" s="123"/>
      <c r="TDP8" s="123"/>
      <c r="TDQ8" s="123"/>
      <c r="TDR8" s="123"/>
      <c r="TDS8" s="123"/>
      <c r="TDT8" s="123"/>
      <c r="TDU8" s="123"/>
      <c r="TDV8" s="123"/>
      <c r="TDW8" s="123"/>
      <c r="TDX8" s="123"/>
      <c r="TDY8" s="123"/>
      <c r="TDZ8" s="123"/>
      <c r="TEA8" s="123"/>
      <c r="TEB8" s="123"/>
      <c r="TEC8" s="123"/>
      <c r="TED8" s="123"/>
      <c r="TEE8" s="123"/>
      <c r="TEF8" s="123"/>
      <c r="TEG8" s="123"/>
      <c r="TEH8" s="123"/>
      <c r="TEI8" s="123"/>
      <c r="TEJ8" s="123"/>
      <c r="TEK8" s="123"/>
      <c r="TEL8" s="123"/>
      <c r="TEM8" s="123"/>
      <c r="TEN8" s="123"/>
      <c r="TEO8" s="123"/>
      <c r="TEP8" s="123"/>
      <c r="TEQ8" s="123"/>
      <c r="TER8" s="123"/>
      <c r="TES8" s="123"/>
      <c r="TET8" s="123"/>
      <c r="TEU8" s="123"/>
      <c r="TEV8" s="123"/>
      <c r="TEW8" s="123"/>
      <c r="TEX8" s="123"/>
      <c r="TEY8" s="123"/>
      <c r="TEZ8" s="123"/>
      <c r="TFA8" s="123"/>
      <c r="TFB8" s="123"/>
      <c r="TFC8" s="123"/>
      <c r="TFD8" s="123"/>
      <c r="TFE8" s="123"/>
      <c r="TFF8" s="123"/>
      <c r="TFG8" s="123"/>
      <c r="TFH8" s="123"/>
      <c r="TFI8" s="123"/>
      <c r="TFJ8" s="123"/>
      <c r="TFK8" s="123"/>
      <c r="TFL8" s="123"/>
      <c r="TFM8" s="123"/>
      <c r="TFN8" s="123"/>
      <c r="TFO8" s="123"/>
      <c r="TFP8" s="123"/>
      <c r="TFQ8" s="123"/>
      <c r="TFR8" s="123"/>
      <c r="TFS8" s="123"/>
      <c r="TFT8" s="123"/>
      <c r="TFU8" s="123"/>
      <c r="TFV8" s="123"/>
      <c r="TFW8" s="123"/>
      <c r="TFX8" s="123"/>
      <c r="TFY8" s="123"/>
      <c r="TFZ8" s="123"/>
      <c r="TGA8" s="123"/>
      <c r="TGB8" s="123"/>
      <c r="TGC8" s="123"/>
      <c r="TGD8" s="123"/>
      <c r="TGE8" s="123"/>
      <c r="TGF8" s="123"/>
      <c r="TGG8" s="123"/>
      <c r="TGH8" s="123"/>
      <c r="TGI8" s="123"/>
      <c r="TGJ8" s="123"/>
      <c r="TGK8" s="123"/>
      <c r="TGL8" s="123"/>
      <c r="TGM8" s="123"/>
      <c r="TGN8" s="123"/>
      <c r="TGO8" s="123"/>
      <c r="TGP8" s="123"/>
      <c r="TGQ8" s="123"/>
      <c r="TGR8" s="123"/>
      <c r="TGS8" s="123"/>
      <c r="TGT8" s="123"/>
      <c r="TGU8" s="123"/>
      <c r="TGV8" s="123"/>
      <c r="TGW8" s="123"/>
      <c r="TGX8" s="123"/>
      <c r="TGY8" s="123"/>
      <c r="TGZ8" s="123"/>
      <c r="THA8" s="123"/>
      <c r="THB8" s="123"/>
      <c r="THC8" s="123"/>
      <c r="THD8" s="123"/>
      <c r="THE8" s="123"/>
      <c r="THF8" s="123"/>
      <c r="THG8" s="123"/>
      <c r="THH8" s="123"/>
      <c r="THI8" s="123"/>
      <c r="THJ8" s="123"/>
      <c r="THK8" s="123"/>
      <c r="THL8" s="123"/>
      <c r="THM8" s="123"/>
      <c r="THN8" s="123"/>
      <c r="THO8" s="123"/>
      <c r="THP8" s="123"/>
      <c r="THQ8" s="123"/>
      <c r="THR8" s="123"/>
      <c r="THS8" s="123"/>
      <c r="THT8" s="123"/>
      <c r="THU8" s="123"/>
      <c r="THV8" s="123"/>
      <c r="THW8" s="123"/>
      <c r="THX8" s="123"/>
      <c r="THY8" s="123"/>
      <c r="THZ8" s="123"/>
      <c r="TIA8" s="123"/>
      <c r="TIB8" s="123"/>
      <c r="TIC8" s="123"/>
      <c r="TID8" s="123"/>
      <c r="TIE8" s="123"/>
      <c r="TIF8" s="123"/>
      <c r="TIG8" s="123"/>
      <c r="TIH8" s="123"/>
      <c r="TII8" s="123"/>
      <c r="TIJ8" s="123"/>
      <c r="TIK8" s="123"/>
      <c r="TIL8" s="123"/>
      <c r="TIM8" s="123"/>
      <c r="TIN8" s="123"/>
      <c r="TIO8" s="123"/>
      <c r="TIP8" s="123"/>
      <c r="TIQ8" s="123"/>
      <c r="TIR8" s="123"/>
      <c r="TIS8" s="123"/>
      <c r="TIT8" s="123"/>
      <c r="TIU8" s="123"/>
      <c r="TIV8" s="123"/>
      <c r="TIW8" s="123"/>
      <c r="TIX8" s="123"/>
      <c r="TIY8" s="123"/>
      <c r="TIZ8" s="123"/>
      <c r="TJA8" s="123"/>
      <c r="TJB8" s="123"/>
      <c r="TJC8" s="123"/>
      <c r="TJD8" s="123"/>
      <c r="TJE8" s="123"/>
      <c r="TJF8" s="123"/>
      <c r="TJG8" s="123"/>
      <c r="TJH8" s="123"/>
      <c r="TJI8" s="123"/>
      <c r="TJJ8" s="123"/>
      <c r="TJK8" s="123"/>
      <c r="TJL8" s="123"/>
      <c r="TJM8" s="123"/>
      <c r="TJN8" s="123"/>
      <c r="TJO8" s="123"/>
      <c r="TJP8" s="123"/>
      <c r="TJQ8" s="123"/>
      <c r="TJR8" s="123"/>
      <c r="TJS8" s="123"/>
      <c r="TJT8" s="123"/>
      <c r="TJU8" s="123"/>
      <c r="TJV8" s="123"/>
      <c r="TJW8" s="123"/>
      <c r="TJX8" s="123"/>
      <c r="TJY8" s="123"/>
      <c r="TJZ8" s="123"/>
      <c r="TKA8" s="123"/>
      <c r="TKB8" s="123"/>
      <c r="TKC8" s="123"/>
      <c r="TKD8" s="123"/>
      <c r="TKE8" s="123"/>
      <c r="TKF8" s="123"/>
      <c r="TKG8" s="123"/>
      <c r="TKH8" s="123"/>
      <c r="TKI8" s="123"/>
      <c r="TKJ8" s="123"/>
      <c r="TKK8" s="123"/>
      <c r="TKL8" s="123"/>
      <c r="TKM8" s="123"/>
      <c r="TKN8" s="123"/>
      <c r="TKO8" s="123"/>
      <c r="TKP8" s="123"/>
      <c r="TKQ8" s="123"/>
      <c r="TKR8" s="123"/>
      <c r="TKS8" s="123"/>
      <c r="TKT8" s="123"/>
      <c r="TKU8" s="123"/>
      <c r="TKV8" s="123"/>
      <c r="TKW8" s="123"/>
      <c r="TKX8" s="123"/>
      <c r="TKY8" s="123"/>
      <c r="TKZ8" s="123"/>
      <c r="TLA8" s="123"/>
      <c r="TLB8" s="123"/>
      <c r="TLC8" s="123"/>
      <c r="TLD8" s="123"/>
      <c r="TLE8" s="123"/>
      <c r="TLF8" s="123"/>
      <c r="TLG8" s="123"/>
      <c r="TLH8" s="123"/>
      <c r="TLI8" s="123"/>
      <c r="TLJ8" s="123"/>
      <c r="TLK8" s="123"/>
      <c r="TLL8" s="123"/>
      <c r="TLM8" s="123"/>
      <c r="TLN8" s="123"/>
      <c r="TLO8" s="123"/>
      <c r="TLP8" s="123"/>
      <c r="TLQ8" s="123"/>
      <c r="TLR8" s="123"/>
      <c r="TLS8" s="123"/>
      <c r="TLT8" s="123"/>
      <c r="TLU8" s="123"/>
      <c r="TLV8" s="123"/>
      <c r="TLW8" s="123"/>
      <c r="TLX8" s="123"/>
      <c r="TLY8" s="123"/>
      <c r="TLZ8" s="123"/>
      <c r="TMA8" s="123"/>
      <c r="TMB8" s="123"/>
      <c r="TMC8" s="123"/>
      <c r="TMD8" s="123"/>
      <c r="TME8" s="123"/>
      <c r="TMF8" s="123"/>
      <c r="TMG8" s="123"/>
      <c r="TMH8" s="123"/>
      <c r="TMI8" s="123"/>
      <c r="TMJ8" s="123"/>
      <c r="TMK8" s="123"/>
      <c r="TML8" s="123"/>
      <c r="TMM8" s="123"/>
      <c r="TMN8" s="123"/>
      <c r="TMO8" s="123"/>
      <c r="TMP8" s="123"/>
      <c r="TMQ8" s="123"/>
      <c r="TMR8" s="123"/>
      <c r="TMS8" s="123"/>
      <c r="TMT8" s="123"/>
      <c r="TMU8" s="123"/>
      <c r="TMV8" s="123"/>
      <c r="TMW8" s="123"/>
      <c r="TMX8" s="123"/>
      <c r="TMY8" s="123"/>
      <c r="TMZ8" s="123"/>
      <c r="TNA8" s="123"/>
      <c r="TNB8" s="123"/>
      <c r="TNC8" s="123"/>
      <c r="TND8" s="123"/>
      <c r="TNE8" s="123"/>
      <c r="TNF8" s="123"/>
      <c r="TNG8" s="123"/>
      <c r="TNH8" s="123"/>
      <c r="TNI8" s="123"/>
      <c r="TNJ8" s="123"/>
      <c r="TNK8" s="123"/>
      <c r="TNL8" s="123"/>
      <c r="TNM8" s="123"/>
      <c r="TNN8" s="123"/>
      <c r="TNO8" s="123"/>
      <c r="TNP8" s="123"/>
      <c r="TNQ8" s="123"/>
      <c r="TNR8" s="123"/>
      <c r="TNS8" s="123"/>
      <c r="TNT8" s="123"/>
      <c r="TNU8" s="123"/>
      <c r="TNV8" s="123"/>
      <c r="TNW8" s="123"/>
      <c r="TNX8" s="123"/>
      <c r="TNY8" s="123"/>
      <c r="TNZ8" s="123"/>
      <c r="TOA8" s="123"/>
      <c r="TOB8" s="123"/>
      <c r="TOC8" s="123"/>
      <c r="TOD8" s="123"/>
      <c r="TOE8" s="123"/>
      <c r="TOF8" s="123"/>
      <c r="TOG8" s="123"/>
      <c r="TOH8" s="123"/>
      <c r="TOI8" s="123"/>
      <c r="TOJ8" s="123"/>
      <c r="TOK8" s="123"/>
      <c r="TOL8" s="123"/>
      <c r="TOM8" s="123"/>
      <c r="TON8" s="123"/>
      <c r="TOO8" s="123"/>
      <c r="TOP8" s="123"/>
      <c r="TOQ8" s="123"/>
      <c r="TOR8" s="123"/>
      <c r="TOS8" s="123"/>
      <c r="TOT8" s="123"/>
      <c r="TOU8" s="123"/>
      <c r="TOV8" s="123"/>
      <c r="TOW8" s="123"/>
      <c r="TOX8" s="123"/>
      <c r="TOY8" s="123"/>
      <c r="TOZ8" s="123"/>
      <c r="TPA8" s="123"/>
      <c r="TPB8" s="123"/>
      <c r="TPC8" s="123"/>
      <c r="TPD8" s="123"/>
      <c r="TPE8" s="123"/>
      <c r="TPF8" s="123"/>
      <c r="TPG8" s="123"/>
      <c r="TPH8" s="123"/>
      <c r="TPI8" s="123"/>
      <c r="TPJ8" s="123"/>
      <c r="TPK8" s="123"/>
      <c r="TPL8" s="123"/>
      <c r="TPM8" s="123"/>
      <c r="TPN8" s="123"/>
      <c r="TPO8" s="123"/>
      <c r="TPP8" s="123"/>
      <c r="TPQ8" s="123"/>
      <c r="TPR8" s="123"/>
      <c r="TPS8" s="123"/>
      <c r="TPT8" s="123"/>
      <c r="TPU8" s="123"/>
      <c r="TPV8" s="123"/>
      <c r="TPW8" s="123"/>
      <c r="TPX8" s="123"/>
      <c r="TPY8" s="123"/>
      <c r="TPZ8" s="123"/>
      <c r="TQA8" s="123"/>
      <c r="TQB8" s="123"/>
      <c r="TQC8" s="123"/>
      <c r="TQD8" s="123"/>
      <c r="TQE8" s="123"/>
      <c r="TQF8" s="123"/>
      <c r="TQG8" s="123"/>
      <c r="TQH8" s="123"/>
      <c r="TQI8" s="123"/>
      <c r="TQJ8" s="123"/>
      <c r="TQK8" s="123"/>
      <c r="TQL8" s="123"/>
      <c r="TQM8" s="123"/>
      <c r="TQN8" s="123"/>
      <c r="TQO8" s="123"/>
      <c r="TQP8" s="123"/>
      <c r="TQQ8" s="123"/>
      <c r="TQR8" s="123"/>
      <c r="TQS8" s="123"/>
      <c r="TQT8" s="123"/>
      <c r="TQU8" s="123"/>
      <c r="TQV8" s="123"/>
      <c r="TQW8" s="123"/>
      <c r="TQX8" s="123"/>
      <c r="TQY8" s="123"/>
      <c r="TQZ8" s="123"/>
      <c r="TRA8" s="123"/>
      <c r="TRB8" s="123"/>
      <c r="TRC8" s="123"/>
      <c r="TRD8" s="123"/>
      <c r="TRE8" s="123"/>
      <c r="TRF8" s="123"/>
      <c r="TRG8" s="123"/>
      <c r="TRH8" s="123"/>
      <c r="TRI8" s="123"/>
      <c r="TRJ8" s="123"/>
      <c r="TRK8" s="123"/>
      <c r="TRL8" s="123"/>
      <c r="TRM8" s="123"/>
      <c r="TRN8" s="123"/>
      <c r="TRO8" s="123"/>
      <c r="TRP8" s="123"/>
      <c r="TRQ8" s="123"/>
      <c r="TRR8" s="123"/>
      <c r="TRS8" s="123"/>
      <c r="TRT8" s="123"/>
      <c r="TRU8" s="123"/>
      <c r="TRV8" s="123"/>
      <c r="TRW8" s="123"/>
      <c r="TRX8" s="123"/>
      <c r="TRY8" s="123"/>
      <c r="TRZ8" s="123"/>
      <c r="TSA8" s="123"/>
      <c r="TSB8" s="123"/>
      <c r="TSC8" s="123"/>
      <c r="TSD8" s="123"/>
      <c r="TSE8" s="123"/>
      <c r="TSF8" s="123"/>
      <c r="TSG8" s="123"/>
      <c r="TSH8" s="123"/>
      <c r="TSI8" s="123"/>
      <c r="TSJ8" s="123"/>
      <c r="TSK8" s="123"/>
      <c r="TSL8" s="123"/>
      <c r="TSM8" s="123"/>
      <c r="TSN8" s="123"/>
      <c r="TSO8" s="123"/>
      <c r="TSP8" s="123"/>
      <c r="TSQ8" s="123"/>
      <c r="TSR8" s="123"/>
      <c r="TSS8" s="123"/>
      <c r="TST8" s="123"/>
      <c r="TSU8" s="123"/>
      <c r="TSV8" s="123"/>
      <c r="TSW8" s="123"/>
      <c r="TSX8" s="123"/>
      <c r="TSY8" s="123"/>
      <c r="TSZ8" s="123"/>
      <c r="TTA8" s="123"/>
      <c r="TTB8" s="123"/>
      <c r="TTC8" s="123"/>
      <c r="TTD8" s="123"/>
      <c r="TTE8" s="123"/>
      <c r="TTF8" s="123"/>
      <c r="TTG8" s="123"/>
      <c r="TTH8" s="123"/>
      <c r="TTI8" s="123"/>
      <c r="TTJ8" s="123"/>
      <c r="TTK8" s="123"/>
      <c r="TTL8" s="123"/>
      <c r="TTM8" s="123"/>
      <c r="TTN8" s="123"/>
      <c r="TTO8" s="123"/>
      <c r="TTP8" s="123"/>
      <c r="TTQ8" s="123"/>
      <c r="TTR8" s="123"/>
      <c r="TTS8" s="123"/>
      <c r="TTT8" s="123"/>
      <c r="TTU8" s="123"/>
      <c r="TTV8" s="123"/>
      <c r="TTW8" s="123"/>
      <c r="TTX8" s="123"/>
      <c r="TTY8" s="123"/>
      <c r="TTZ8" s="123"/>
      <c r="TUA8" s="123"/>
      <c r="TUB8" s="123"/>
      <c r="TUC8" s="123"/>
      <c r="TUD8" s="123"/>
      <c r="TUE8" s="123"/>
      <c r="TUF8" s="123"/>
      <c r="TUG8" s="123"/>
      <c r="TUH8" s="123"/>
      <c r="TUI8" s="123"/>
      <c r="TUJ8" s="123"/>
      <c r="TUK8" s="123"/>
      <c r="TUL8" s="123"/>
      <c r="TUM8" s="123"/>
      <c r="TUN8" s="123"/>
      <c r="TUO8" s="123"/>
      <c r="TUP8" s="123"/>
      <c r="TUQ8" s="123"/>
      <c r="TUR8" s="123"/>
      <c r="TUS8" s="123"/>
      <c r="TUT8" s="123"/>
      <c r="TUU8" s="123"/>
      <c r="TUV8" s="123"/>
      <c r="TUW8" s="123"/>
      <c r="TUX8" s="123"/>
      <c r="TUY8" s="123"/>
      <c r="TUZ8" s="123"/>
      <c r="TVA8" s="123"/>
      <c r="TVB8" s="123"/>
      <c r="TVC8" s="123"/>
      <c r="TVD8" s="123"/>
      <c r="TVE8" s="123"/>
      <c r="TVF8" s="123"/>
      <c r="TVG8" s="123"/>
      <c r="TVH8" s="123"/>
      <c r="TVI8" s="123"/>
      <c r="TVJ8" s="123"/>
      <c r="TVK8" s="123"/>
      <c r="TVL8" s="123"/>
      <c r="TVM8" s="123"/>
      <c r="TVN8" s="123"/>
      <c r="TVO8" s="123"/>
      <c r="TVP8" s="123"/>
      <c r="TVQ8" s="123"/>
      <c r="TVR8" s="123"/>
      <c r="TVS8" s="123"/>
      <c r="TVT8" s="123"/>
      <c r="TVU8" s="123"/>
      <c r="TVV8" s="123"/>
      <c r="TVW8" s="123"/>
      <c r="TVX8" s="123"/>
      <c r="TVY8" s="123"/>
      <c r="TVZ8" s="123"/>
      <c r="TWA8" s="123"/>
      <c r="TWB8" s="123"/>
      <c r="TWC8" s="123"/>
      <c r="TWD8" s="123"/>
      <c r="TWE8" s="123"/>
      <c r="TWF8" s="123"/>
      <c r="TWG8" s="123"/>
      <c r="TWH8" s="123"/>
      <c r="TWI8" s="123"/>
      <c r="TWJ8" s="123"/>
      <c r="TWK8" s="123"/>
      <c r="TWL8" s="123"/>
      <c r="TWM8" s="123"/>
      <c r="TWN8" s="123"/>
      <c r="TWO8" s="123"/>
      <c r="TWP8" s="123"/>
      <c r="TWQ8" s="123"/>
      <c r="TWR8" s="123"/>
      <c r="TWS8" s="123"/>
      <c r="TWT8" s="123"/>
      <c r="TWU8" s="123"/>
      <c r="TWV8" s="123"/>
      <c r="TWW8" s="123"/>
      <c r="TWX8" s="123"/>
      <c r="TWY8" s="123"/>
      <c r="TWZ8" s="123"/>
      <c r="TXA8" s="123"/>
      <c r="TXB8" s="123"/>
      <c r="TXC8" s="123"/>
      <c r="TXD8" s="123"/>
      <c r="TXE8" s="123"/>
      <c r="TXF8" s="123"/>
      <c r="TXG8" s="123"/>
      <c r="TXH8" s="123"/>
      <c r="TXI8" s="123"/>
      <c r="TXJ8" s="123"/>
      <c r="TXK8" s="123"/>
      <c r="TXL8" s="123"/>
      <c r="TXM8" s="123"/>
      <c r="TXN8" s="123"/>
      <c r="TXO8" s="123"/>
      <c r="TXP8" s="123"/>
      <c r="TXQ8" s="123"/>
      <c r="TXR8" s="123"/>
      <c r="TXS8" s="123"/>
      <c r="TXT8" s="123"/>
      <c r="TXU8" s="123"/>
      <c r="TXV8" s="123"/>
      <c r="TXW8" s="123"/>
      <c r="TXX8" s="123"/>
      <c r="TXY8" s="123"/>
      <c r="TXZ8" s="123"/>
      <c r="TYA8" s="123"/>
      <c r="TYB8" s="123"/>
      <c r="TYC8" s="123"/>
      <c r="TYD8" s="123"/>
      <c r="TYE8" s="123"/>
      <c r="TYF8" s="123"/>
      <c r="TYG8" s="123"/>
      <c r="TYH8" s="123"/>
      <c r="TYI8" s="123"/>
      <c r="TYJ8" s="123"/>
      <c r="TYK8" s="123"/>
      <c r="TYL8" s="123"/>
      <c r="TYM8" s="123"/>
      <c r="TYN8" s="123"/>
      <c r="TYO8" s="123"/>
      <c r="TYP8" s="123"/>
      <c r="TYQ8" s="123"/>
      <c r="TYR8" s="123"/>
      <c r="TYS8" s="123"/>
      <c r="TYT8" s="123"/>
      <c r="TYU8" s="123"/>
      <c r="TYV8" s="123"/>
      <c r="TYW8" s="123"/>
      <c r="TYX8" s="123"/>
      <c r="TYY8" s="123"/>
      <c r="TYZ8" s="123"/>
      <c r="TZA8" s="123"/>
      <c r="TZB8" s="123"/>
      <c r="TZC8" s="123"/>
      <c r="TZD8" s="123"/>
      <c r="TZE8" s="123"/>
      <c r="TZF8" s="123"/>
      <c r="TZG8" s="123"/>
      <c r="TZH8" s="123"/>
      <c r="TZI8" s="123"/>
      <c r="TZJ8" s="123"/>
      <c r="TZK8" s="123"/>
      <c r="TZL8" s="123"/>
      <c r="TZM8" s="123"/>
      <c r="TZN8" s="123"/>
      <c r="TZO8" s="123"/>
      <c r="TZP8" s="123"/>
      <c r="TZQ8" s="123"/>
      <c r="TZR8" s="123"/>
      <c r="TZS8" s="123"/>
      <c r="TZT8" s="123"/>
      <c r="TZU8" s="123"/>
      <c r="TZV8" s="123"/>
      <c r="TZW8" s="123"/>
      <c r="TZX8" s="123"/>
      <c r="TZY8" s="123"/>
      <c r="TZZ8" s="123"/>
      <c r="UAA8" s="123"/>
      <c r="UAB8" s="123"/>
      <c r="UAC8" s="123"/>
      <c r="UAD8" s="123"/>
      <c r="UAE8" s="123"/>
      <c r="UAF8" s="123"/>
      <c r="UAG8" s="123"/>
      <c r="UAH8" s="123"/>
      <c r="UAI8" s="123"/>
      <c r="UAJ8" s="123"/>
      <c r="UAK8" s="123"/>
      <c r="UAL8" s="123"/>
      <c r="UAM8" s="123"/>
      <c r="UAN8" s="123"/>
      <c r="UAO8" s="123"/>
      <c r="UAP8" s="123"/>
      <c r="UAQ8" s="123"/>
      <c r="UAR8" s="123"/>
      <c r="UAS8" s="123"/>
      <c r="UAT8" s="123"/>
      <c r="UAU8" s="123"/>
      <c r="UAV8" s="123"/>
      <c r="UAW8" s="123"/>
      <c r="UAX8" s="123"/>
      <c r="UAY8" s="123"/>
      <c r="UAZ8" s="123"/>
      <c r="UBA8" s="123"/>
      <c r="UBB8" s="123"/>
      <c r="UBC8" s="123"/>
      <c r="UBD8" s="123"/>
      <c r="UBE8" s="123"/>
      <c r="UBF8" s="123"/>
      <c r="UBG8" s="123"/>
      <c r="UBH8" s="123"/>
      <c r="UBI8" s="123"/>
      <c r="UBJ8" s="123"/>
      <c r="UBK8" s="123"/>
      <c r="UBL8" s="123"/>
      <c r="UBM8" s="123"/>
      <c r="UBN8" s="123"/>
      <c r="UBO8" s="123"/>
      <c r="UBP8" s="123"/>
      <c r="UBQ8" s="123"/>
      <c r="UBR8" s="123"/>
      <c r="UBS8" s="123"/>
      <c r="UBT8" s="123"/>
      <c r="UBU8" s="123"/>
      <c r="UBV8" s="123"/>
      <c r="UBW8" s="123"/>
      <c r="UBX8" s="123"/>
      <c r="UBY8" s="123"/>
      <c r="UBZ8" s="123"/>
      <c r="UCA8" s="123"/>
      <c r="UCB8" s="123"/>
      <c r="UCC8" s="123"/>
      <c r="UCD8" s="123"/>
      <c r="UCE8" s="123"/>
      <c r="UCF8" s="123"/>
      <c r="UCG8" s="123"/>
      <c r="UCH8" s="123"/>
      <c r="UCI8" s="123"/>
      <c r="UCJ8" s="123"/>
      <c r="UCK8" s="123"/>
      <c r="UCL8" s="123"/>
      <c r="UCM8" s="123"/>
      <c r="UCN8" s="123"/>
      <c r="UCO8" s="123"/>
      <c r="UCP8" s="123"/>
      <c r="UCQ8" s="123"/>
      <c r="UCR8" s="123"/>
      <c r="UCS8" s="123"/>
      <c r="UCT8" s="123"/>
      <c r="UCU8" s="123"/>
      <c r="UCV8" s="123"/>
      <c r="UCW8" s="123"/>
      <c r="UCX8" s="123"/>
      <c r="UCY8" s="123"/>
      <c r="UCZ8" s="123"/>
      <c r="UDA8" s="123"/>
      <c r="UDB8" s="123"/>
      <c r="UDC8" s="123"/>
      <c r="UDD8" s="123"/>
      <c r="UDE8" s="123"/>
      <c r="UDF8" s="123"/>
      <c r="UDG8" s="123"/>
      <c r="UDH8" s="123"/>
      <c r="UDI8" s="123"/>
      <c r="UDJ8" s="123"/>
      <c r="UDK8" s="123"/>
      <c r="UDL8" s="123"/>
      <c r="UDM8" s="123"/>
      <c r="UDN8" s="123"/>
      <c r="UDO8" s="123"/>
      <c r="UDP8" s="123"/>
      <c r="UDQ8" s="123"/>
      <c r="UDR8" s="123"/>
      <c r="UDS8" s="123"/>
      <c r="UDT8" s="123"/>
      <c r="UDU8" s="123"/>
      <c r="UDV8" s="123"/>
      <c r="UDW8" s="123"/>
      <c r="UDX8" s="123"/>
      <c r="UDY8" s="123"/>
      <c r="UDZ8" s="123"/>
      <c r="UEA8" s="123"/>
      <c r="UEB8" s="123"/>
      <c r="UEC8" s="123"/>
      <c r="UED8" s="123"/>
      <c r="UEE8" s="123"/>
      <c r="UEF8" s="123"/>
      <c r="UEG8" s="123"/>
      <c r="UEH8" s="123"/>
      <c r="UEI8" s="123"/>
      <c r="UEJ8" s="123"/>
      <c r="UEK8" s="123"/>
      <c r="UEL8" s="123"/>
      <c r="UEM8" s="123"/>
      <c r="UEN8" s="123"/>
      <c r="UEO8" s="123"/>
      <c r="UEP8" s="123"/>
      <c r="UEQ8" s="123"/>
      <c r="UER8" s="123"/>
      <c r="UES8" s="123"/>
      <c r="UET8" s="123"/>
      <c r="UEU8" s="123"/>
      <c r="UEV8" s="123"/>
      <c r="UEW8" s="123"/>
      <c r="UEX8" s="123"/>
      <c r="UEY8" s="123"/>
      <c r="UEZ8" s="123"/>
      <c r="UFA8" s="123"/>
      <c r="UFB8" s="123"/>
      <c r="UFC8" s="123"/>
      <c r="UFD8" s="123"/>
      <c r="UFE8" s="123"/>
      <c r="UFF8" s="123"/>
      <c r="UFG8" s="123"/>
      <c r="UFH8" s="123"/>
      <c r="UFI8" s="123"/>
      <c r="UFJ8" s="123"/>
      <c r="UFK8" s="123"/>
      <c r="UFL8" s="123"/>
      <c r="UFM8" s="123"/>
      <c r="UFN8" s="123"/>
      <c r="UFO8" s="123"/>
      <c r="UFP8" s="123"/>
      <c r="UFQ8" s="123"/>
      <c r="UFR8" s="123"/>
      <c r="UFS8" s="123"/>
      <c r="UFT8" s="123"/>
      <c r="UFU8" s="123"/>
      <c r="UFV8" s="123"/>
      <c r="UFW8" s="123"/>
      <c r="UFX8" s="123"/>
      <c r="UFY8" s="123"/>
      <c r="UFZ8" s="123"/>
      <c r="UGA8" s="123"/>
      <c r="UGB8" s="123"/>
      <c r="UGC8" s="123"/>
      <c r="UGD8" s="123"/>
      <c r="UGE8" s="123"/>
      <c r="UGF8" s="123"/>
      <c r="UGG8" s="123"/>
      <c r="UGH8" s="123"/>
      <c r="UGI8" s="123"/>
      <c r="UGJ8" s="123"/>
      <c r="UGK8" s="123"/>
      <c r="UGL8" s="123"/>
      <c r="UGM8" s="123"/>
      <c r="UGN8" s="123"/>
      <c r="UGO8" s="123"/>
      <c r="UGP8" s="123"/>
      <c r="UGQ8" s="123"/>
      <c r="UGR8" s="123"/>
      <c r="UGS8" s="123"/>
      <c r="UGT8" s="123"/>
      <c r="UGU8" s="123"/>
      <c r="UGV8" s="123"/>
      <c r="UGW8" s="123"/>
      <c r="UGX8" s="123"/>
      <c r="UGY8" s="123"/>
      <c r="UGZ8" s="123"/>
      <c r="UHA8" s="123"/>
      <c r="UHB8" s="123"/>
      <c r="UHC8" s="123"/>
      <c r="UHD8" s="123"/>
      <c r="UHE8" s="123"/>
      <c r="UHF8" s="123"/>
      <c r="UHG8" s="123"/>
      <c r="UHH8" s="123"/>
      <c r="UHI8" s="123"/>
      <c r="UHJ8" s="123"/>
      <c r="UHK8" s="123"/>
      <c r="UHL8" s="123"/>
      <c r="UHM8" s="123"/>
      <c r="UHN8" s="123"/>
      <c r="UHO8" s="123"/>
      <c r="UHP8" s="123"/>
      <c r="UHQ8" s="123"/>
      <c r="UHR8" s="123"/>
      <c r="UHS8" s="123"/>
      <c r="UHT8" s="123"/>
      <c r="UHU8" s="123"/>
      <c r="UHV8" s="123"/>
      <c r="UHW8" s="123"/>
      <c r="UHX8" s="123"/>
      <c r="UHY8" s="123"/>
      <c r="UHZ8" s="123"/>
      <c r="UIA8" s="123"/>
      <c r="UIB8" s="123"/>
      <c r="UIC8" s="123"/>
      <c r="UID8" s="123"/>
      <c r="UIE8" s="123"/>
      <c r="UIF8" s="123"/>
      <c r="UIG8" s="123"/>
      <c r="UIH8" s="123"/>
      <c r="UII8" s="123"/>
      <c r="UIJ8" s="123"/>
      <c r="UIK8" s="123"/>
      <c r="UIL8" s="123"/>
      <c r="UIM8" s="123"/>
      <c r="UIN8" s="123"/>
      <c r="UIO8" s="123"/>
      <c r="UIP8" s="123"/>
      <c r="UIQ8" s="123"/>
      <c r="UIR8" s="123"/>
      <c r="UIS8" s="123"/>
      <c r="UIT8" s="123"/>
      <c r="UIU8" s="123"/>
      <c r="UIV8" s="123"/>
      <c r="UIW8" s="123"/>
      <c r="UIX8" s="123"/>
      <c r="UIY8" s="123"/>
      <c r="UIZ8" s="123"/>
      <c r="UJA8" s="123"/>
      <c r="UJB8" s="123"/>
      <c r="UJC8" s="123"/>
      <c r="UJD8" s="123"/>
      <c r="UJE8" s="123"/>
      <c r="UJF8" s="123"/>
      <c r="UJG8" s="123"/>
      <c r="UJH8" s="123"/>
      <c r="UJI8" s="123"/>
      <c r="UJJ8" s="123"/>
      <c r="UJK8" s="123"/>
      <c r="UJL8" s="123"/>
      <c r="UJM8" s="123"/>
      <c r="UJN8" s="123"/>
      <c r="UJO8" s="123"/>
      <c r="UJP8" s="123"/>
      <c r="UJQ8" s="123"/>
      <c r="UJR8" s="123"/>
      <c r="UJS8" s="123"/>
      <c r="UJT8" s="123"/>
      <c r="UJU8" s="123"/>
      <c r="UJV8" s="123"/>
      <c r="UJW8" s="123"/>
      <c r="UJX8" s="123"/>
      <c r="UJY8" s="123"/>
      <c r="UJZ8" s="123"/>
      <c r="UKA8" s="123"/>
      <c r="UKB8" s="123"/>
      <c r="UKC8" s="123"/>
      <c r="UKD8" s="123"/>
      <c r="UKE8" s="123"/>
      <c r="UKF8" s="123"/>
      <c r="UKG8" s="123"/>
      <c r="UKH8" s="123"/>
      <c r="UKI8" s="123"/>
      <c r="UKJ8" s="123"/>
      <c r="UKK8" s="123"/>
      <c r="UKL8" s="123"/>
      <c r="UKM8" s="123"/>
      <c r="UKN8" s="123"/>
      <c r="UKO8" s="123"/>
      <c r="UKP8" s="123"/>
      <c r="UKQ8" s="123"/>
      <c r="UKR8" s="123"/>
      <c r="UKS8" s="123"/>
      <c r="UKT8" s="123"/>
      <c r="UKU8" s="123"/>
      <c r="UKV8" s="123"/>
      <c r="UKW8" s="123"/>
      <c r="UKX8" s="123"/>
      <c r="UKY8" s="123"/>
      <c r="UKZ8" s="123"/>
      <c r="ULA8" s="123"/>
      <c r="ULB8" s="123"/>
      <c r="ULC8" s="123"/>
      <c r="ULD8" s="123"/>
      <c r="ULE8" s="123"/>
      <c r="ULF8" s="123"/>
      <c r="ULG8" s="123"/>
      <c r="ULH8" s="123"/>
      <c r="ULI8" s="123"/>
      <c r="ULJ8" s="123"/>
      <c r="ULK8" s="123"/>
      <c r="ULL8" s="123"/>
      <c r="ULM8" s="123"/>
      <c r="ULN8" s="123"/>
      <c r="ULO8" s="123"/>
      <c r="ULP8" s="123"/>
      <c r="ULQ8" s="123"/>
      <c r="ULR8" s="123"/>
      <c r="ULS8" s="123"/>
      <c r="ULT8" s="123"/>
      <c r="ULU8" s="123"/>
      <c r="ULV8" s="123"/>
      <c r="ULW8" s="123"/>
      <c r="ULX8" s="123"/>
      <c r="ULY8" s="123"/>
      <c r="ULZ8" s="123"/>
      <c r="UMA8" s="123"/>
      <c r="UMB8" s="123"/>
      <c r="UMC8" s="123"/>
      <c r="UMD8" s="123"/>
      <c r="UME8" s="123"/>
      <c r="UMF8" s="123"/>
      <c r="UMG8" s="123"/>
      <c r="UMH8" s="123"/>
      <c r="UMI8" s="123"/>
      <c r="UMJ8" s="123"/>
      <c r="UMK8" s="123"/>
      <c r="UML8" s="123"/>
      <c r="UMM8" s="123"/>
      <c r="UMN8" s="123"/>
      <c r="UMO8" s="123"/>
      <c r="UMP8" s="123"/>
      <c r="UMQ8" s="123"/>
      <c r="UMR8" s="123"/>
      <c r="UMS8" s="123"/>
      <c r="UMT8" s="123"/>
      <c r="UMU8" s="123"/>
      <c r="UMV8" s="123"/>
      <c r="UMW8" s="123"/>
      <c r="UMX8" s="123"/>
      <c r="UMY8" s="123"/>
      <c r="UMZ8" s="123"/>
      <c r="UNA8" s="123"/>
      <c r="UNB8" s="123"/>
      <c r="UNC8" s="123"/>
      <c r="UND8" s="123"/>
      <c r="UNE8" s="123"/>
      <c r="UNF8" s="123"/>
      <c r="UNG8" s="123"/>
      <c r="UNH8" s="123"/>
      <c r="UNI8" s="123"/>
      <c r="UNJ8" s="123"/>
      <c r="UNK8" s="123"/>
      <c r="UNL8" s="123"/>
      <c r="UNM8" s="123"/>
      <c r="UNN8" s="123"/>
      <c r="UNO8" s="123"/>
      <c r="UNP8" s="123"/>
      <c r="UNQ8" s="123"/>
      <c r="UNR8" s="123"/>
      <c r="UNS8" s="123"/>
      <c r="UNT8" s="123"/>
      <c r="UNU8" s="123"/>
      <c r="UNV8" s="123"/>
      <c r="UNW8" s="123"/>
      <c r="UNX8" s="123"/>
      <c r="UNY8" s="123"/>
      <c r="UNZ8" s="123"/>
      <c r="UOA8" s="123"/>
      <c r="UOB8" s="123"/>
      <c r="UOC8" s="123"/>
      <c r="UOD8" s="123"/>
      <c r="UOE8" s="123"/>
      <c r="UOF8" s="123"/>
      <c r="UOG8" s="123"/>
      <c r="UOH8" s="123"/>
      <c r="UOI8" s="123"/>
      <c r="UOJ8" s="123"/>
      <c r="UOK8" s="123"/>
      <c r="UOL8" s="123"/>
      <c r="UOM8" s="123"/>
      <c r="UON8" s="123"/>
      <c r="UOO8" s="123"/>
      <c r="UOP8" s="123"/>
      <c r="UOQ8" s="123"/>
      <c r="UOR8" s="123"/>
      <c r="UOS8" s="123"/>
      <c r="UOT8" s="123"/>
      <c r="UOU8" s="123"/>
      <c r="UOV8" s="123"/>
      <c r="UOW8" s="123"/>
      <c r="UOX8" s="123"/>
      <c r="UOY8" s="123"/>
      <c r="UOZ8" s="123"/>
      <c r="UPA8" s="123"/>
      <c r="UPB8" s="123"/>
      <c r="UPC8" s="123"/>
      <c r="UPD8" s="123"/>
      <c r="UPE8" s="123"/>
      <c r="UPF8" s="123"/>
      <c r="UPG8" s="123"/>
      <c r="UPH8" s="123"/>
      <c r="UPI8" s="123"/>
      <c r="UPJ8" s="123"/>
      <c r="UPK8" s="123"/>
      <c r="UPL8" s="123"/>
      <c r="UPM8" s="123"/>
      <c r="UPN8" s="123"/>
      <c r="UPO8" s="123"/>
      <c r="UPP8" s="123"/>
      <c r="UPQ8" s="123"/>
      <c r="UPR8" s="123"/>
      <c r="UPS8" s="123"/>
      <c r="UPT8" s="123"/>
      <c r="UPU8" s="123"/>
      <c r="UPV8" s="123"/>
      <c r="UPW8" s="123"/>
      <c r="UPX8" s="123"/>
      <c r="UPY8" s="123"/>
      <c r="UPZ8" s="123"/>
      <c r="UQA8" s="123"/>
      <c r="UQB8" s="123"/>
      <c r="UQC8" s="123"/>
      <c r="UQD8" s="123"/>
      <c r="UQE8" s="123"/>
      <c r="UQF8" s="123"/>
      <c r="UQG8" s="123"/>
      <c r="UQH8" s="123"/>
      <c r="UQI8" s="123"/>
      <c r="UQJ8" s="123"/>
      <c r="UQK8" s="123"/>
      <c r="UQL8" s="123"/>
      <c r="UQM8" s="123"/>
      <c r="UQN8" s="123"/>
      <c r="UQO8" s="123"/>
      <c r="UQP8" s="123"/>
      <c r="UQQ8" s="123"/>
      <c r="UQR8" s="123"/>
      <c r="UQS8" s="123"/>
      <c r="UQT8" s="123"/>
      <c r="UQU8" s="123"/>
      <c r="UQV8" s="123"/>
      <c r="UQW8" s="123"/>
      <c r="UQX8" s="123"/>
      <c r="UQY8" s="123"/>
      <c r="UQZ8" s="123"/>
      <c r="URA8" s="123"/>
      <c r="URB8" s="123"/>
      <c r="URC8" s="123"/>
      <c r="URD8" s="123"/>
      <c r="URE8" s="123"/>
      <c r="URF8" s="123"/>
      <c r="URG8" s="123"/>
      <c r="URH8" s="123"/>
      <c r="URI8" s="123"/>
      <c r="URJ8" s="123"/>
      <c r="URK8" s="123"/>
      <c r="URL8" s="123"/>
      <c r="URM8" s="123"/>
      <c r="URN8" s="123"/>
      <c r="URO8" s="123"/>
      <c r="URP8" s="123"/>
      <c r="URQ8" s="123"/>
      <c r="URR8" s="123"/>
      <c r="URS8" s="123"/>
      <c r="URT8" s="123"/>
      <c r="URU8" s="123"/>
      <c r="URV8" s="123"/>
      <c r="URW8" s="123"/>
      <c r="URX8" s="123"/>
      <c r="URY8" s="123"/>
      <c r="URZ8" s="123"/>
      <c r="USA8" s="123"/>
      <c r="USB8" s="123"/>
      <c r="USC8" s="123"/>
      <c r="USD8" s="123"/>
      <c r="USE8" s="123"/>
      <c r="USF8" s="123"/>
      <c r="USG8" s="123"/>
      <c r="USH8" s="123"/>
      <c r="USI8" s="123"/>
      <c r="USJ8" s="123"/>
      <c r="USK8" s="123"/>
      <c r="USL8" s="123"/>
      <c r="USM8" s="123"/>
      <c r="USN8" s="123"/>
      <c r="USO8" s="123"/>
      <c r="USP8" s="123"/>
      <c r="USQ8" s="123"/>
      <c r="USR8" s="123"/>
      <c r="USS8" s="123"/>
      <c r="UST8" s="123"/>
      <c r="USU8" s="123"/>
      <c r="USV8" s="123"/>
      <c r="USW8" s="123"/>
      <c r="USX8" s="123"/>
      <c r="USY8" s="123"/>
      <c r="USZ8" s="123"/>
      <c r="UTA8" s="123"/>
      <c r="UTB8" s="123"/>
      <c r="UTC8" s="123"/>
      <c r="UTD8" s="123"/>
      <c r="UTE8" s="123"/>
      <c r="UTF8" s="123"/>
      <c r="UTG8" s="123"/>
      <c r="UTH8" s="123"/>
      <c r="UTI8" s="123"/>
      <c r="UTJ8" s="123"/>
      <c r="UTK8" s="123"/>
      <c r="UTL8" s="123"/>
      <c r="UTM8" s="123"/>
      <c r="UTN8" s="123"/>
      <c r="UTO8" s="123"/>
      <c r="UTP8" s="123"/>
      <c r="UTQ8" s="123"/>
      <c r="UTR8" s="123"/>
      <c r="UTS8" s="123"/>
      <c r="UTT8" s="123"/>
      <c r="UTU8" s="123"/>
      <c r="UTV8" s="123"/>
      <c r="UTW8" s="123"/>
      <c r="UTX8" s="123"/>
      <c r="UTY8" s="123"/>
      <c r="UTZ8" s="123"/>
      <c r="UUA8" s="123"/>
      <c r="UUB8" s="123"/>
      <c r="UUC8" s="123"/>
      <c r="UUD8" s="123"/>
      <c r="UUE8" s="123"/>
      <c r="UUF8" s="123"/>
      <c r="UUG8" s="123"/>
      <c r="UUH8" s="123"/>
      <c r="UUI8" s="123"/>
      <c r="UUJ8" s="123"/>
      <c r="UUK8" s="123"/>
      <c r="UUL8" s="123"/>
      <c r="UUM8" s="123"/>
      <c r="UUN8" s="123"/>
      <c r="UUO8" s="123"/>
      <c r="UUP8" s="123"/>
      <c r="UUQ8" s="123"/>
      <c r="UUR8" s="123"/>
      <c r="UUS8" s="123"/>
      <c r="UUT8" s="123"/>
      <c r="UUU8" s="123"/>
      <c r="UUV8" s="123"/>
      <c r="UUW8" s="123"/>
      <c r="UUX8" s="123"/>
      <c r="UUY8" s="123"/>
      <c r="UUZ8" s="123"/>
      <c r="UVA8" s="123"/>
      <c r="UVB8" s="123"/>
      <c r="UVC8" s="123"/>
      <c r="UVD8" s="123"/>
      <c r="UVE8" s="123"/>
      <c r="UVF8" s="123"/>
      <c r="UVG8" s="123"/>
      <c r="UVH8" s="123"/>
      <c r="UVI8" s="123"/>
      <c r="UVJ8" s="123"/>
      <c r="UVK8" s="123"/>
      <c r="UVL8" s="123"/>
      <c r="UVM8" s="123"/>
      <c r="UVN8" s="123"/>
      <c r="UVO8" s="123"/>
      <c r="UVP8" s="123"/>
      <c r="UVQ8" s="123"/>
      <c r="UVR8" s="123"/>
      <c r="UVS8" s="123"/>
      <c r="UVT8" s="123"/>
      <c r="UVU8" s="123"/>
      <c r="UVV8" s="123"/>
      <c r="UVW8" s="123"/>
      <c r="UVX8" s="123"/>
      <c r="UVY8" s="123"/>
      <c r="UVZ8" s="123"/>
      <c r="UWA8" s="123"/>
      <c r="UWB8" s="123"/>
      <c r="UWC8" s="123"/>
      <c r="UWD8" s="123"/>
      <c r="UWE8" s="123"/>
      <c r="UWF8" s="123"/>
      <c r="UWG8" s="123"/>
      <c r="UWH8" s="123"/>
      <c r="UWI8" s="123"/>
      <c r="UWJ8" s="123"/>
      <c r="UWK8" s="123"/>
      <c r="UWL8" s="123"/>
      <c r="UWM8" s="123"/>
      <c r="UWN8" s="123"/>
      <c r="UWO8" s="123"/>
      <c r="UWP8" s="123"/>
      <c r="UWQ8" s="123"/>
      <c r="UWR8" s="123"/>
      <c r="UWS8" s="123"/>
      <c r="UWT8" s="123"/>
      <c r="UWU8" s="123"/>
      <c r="UWV8" s="123"/>
      <c r="UWW8" s="123"/>
      <c r="UWX8" s="123"/>
      <c r="UWY8" s="123"/>
      <c r="UWZ8" s="123"/>
      <c r="UXA8" s="123"/>
      <c r="UXB8" s="123"/>
      <c r="UXC8" s="123"/>
      <c r="UXD8" s="123"/>
      <c r="UXE8" s="123"/>
      <c r="UXF8" s="123"/>
      <c r="UXG8" s="123"/>
      <c r="UXH8" s="123"/>
      <c r="UXI8" s="123"/>
      <c r="UXJ8" s="123"/>
      <c r="UXK8" s="123"/>
      <c r="UXL8" s="123"/>
      <c r="UXM8" s="123"/>
      <c r="UXN8" s="123"/>
      <c r="UXO8" s="123"/>
      <c r="UXP8" s="123"/>
      <c r="UXQ8" s="123"/>
      <c r="UXR8" s="123"/>
      <c r="UXS8" s="123"/>
      <c r="UXT8" s="123"/>
      <c r="UXU8" s="123"/>
      <c r="UXV8" s="123"/>
      <c r="UXW8" s="123"/>
      <c r="UXX8" s="123"/>
      <c r="UXY8" s="123"/>
      <c r="UXZ8" s="123"/>
      <c r="UYA8" s="123"/>
      <c r="UYB8" s="123"/>
      <c r="UYC8" s="123"/>
      <c r="UYD8" s="123"/>
      <c r="UYE8" s="123"/>
      <c r="UYF8" s="123"/>
      <c r="UYG8" s="123"/>
      <c r="UYH8" s="123"/>
      <c r="UYI8" s="123"/>
      <c r="UYJ8" s="123"/>
      <c r="UYK8" s="123"/>
      <c r="UYL8" s="123"/>
      <c r="UYM8" s="123"/>
      <c r="UYN8" s="123"/>
      <c r="UYO8" s="123"/>
      <c r="UYP8" s="123"/>
      <c r="UYQ8" s="123"/>
      <c r="UYR8" s="123"/>
      <c r="UYS8" s="123"/>
      <c r="UYT8" s="123"/>
      <c r="UYU8" s="123"/>
      <c r="UYV8" s="123"/>
      <c r="UYW8" s="123"/>
      <c r="UYX8" s="123"/>
      <c r="UYY8" s="123"/>
      <c r="UYZ8" s="123"/>
      <c r="UZA8" s="123"/>
      <c r="UZB8" s="123"/>
      <c r="UZC8" s="123"/>
      <c r="UZD8" s="123"/>
      <c r="UZE8" s="123"/>
      <c r="UZF8" s="123"/>
      <c r="UZG8" s="123"/>
      <c r="UZH8" s="123"/>
      <c r="UZI8" s="123"/>
      <c r="UZJ8" s="123"/>
      <c r="UZK8" s="123"/>
      <c r="UZL8" s="123"/>
      <c r="UZM8" s="123"/>
      <c r="UZN8" s="123"/>
      <c r="UZO8" s="123"/>
      <c r="UZP8" s="123"/>
      <c r="UZQ8" s="123"/>
      <c r="UZR8" s="123"/>
      <c r="UZS8" s="123"/>
      <c r="UZT8" s="123"/>
      <c r="UZU8" s="123"/>
      <c r="UZV8" s="123"/>
      <c r="UZW8" s="123"/>
      <c r="UZX8" s="123"/>
      <c r="UZY8" s="123"/>
      <c r="UZZ8" s="123"/>
      <c r="VAA8" s="123"/>
      <c r="VAB8" s="123"/>
      <c r="VAC8" s="123"/>
      <c r="VAD8" s="123"/>
      <c r="VAE8" s="123"/>
      <c r="VAF8" s="123"/>
      <c r="VAG8" s="123"/>
      <c r="VAH8" s="123"/>
      <c r="VAI8" s="123"/>
      <c r="VAJ8" s="123"/>
      <c r="VAK8" s="123"/>
      <c r="VAL8" s="123"/>
      <c r="VAM8" s="123"/>
      <c r="VAN8" s="123"/>
      <c r="VAO8" s="123"/>
      <c r="VAP8" s="123"/>
      <c r="VAQ8" s="123"/>
      <c r="VAR8" s="123"/>
      <c r="VAS8" s="123"/>
      <c r="VAT8" s="123"/>
      <c r="VAU8" s="123"/>
      <c r="VAV8" s="123"/>
      <c r="VAW8" s="123"/>
      <c r="VAX8" s="123"/>
      <c r="VAY8" s="123"/>
      <c r="VAZ8" s="123"/>
      <c r="VBA8" s="123"/>
      <c r="VBB8" s="123"/>
      <c r="VBC8" s="123"/>
      <c r="VBD8" s="123"/>
      <c r="VBE8" s="123"/>
      <c r="VBF8" s="123"/>
      <c r="VBG8" s="123"/>
      <c r="VBH8" s="123"/>
      <c r="VBI8" s="123"/>
      <c r="VBJ8" s="123"/>
      <c r="VBK8" s="123"/>
      <c r="VBL8" s="123"/>
      <c r="VBM8" s="123"/>
      <c r="VBN8" s="123"/>
      <c r="VBO8" s="123"/>
      <c r="VBP8" s="123"/>
      <c r="VBQ8" s="123"/>
      <c r="VBR8" s="123"/>
      <c r="VBS8" s="123"/>
      <c r="VBT8" s="123"/>
      <c r="VBU8" s="123"/>
      <c r="VBV8" s="123"/>
      <c r="VBW8" s="123"/>
      <c r="VBX8" s="123"/>
      <c r="VBY8" s="123"/>
      <c r="VBZ8" s="123"/>
      <c r="VCA8" s="123"/>
      <c r="VCB8" s="123"/>
      <c r="VCC8" s="123"/>
      <c r="VCD8" s="123"/>
      <c r="VCE8" s="123"/>
      <c r="VCF8" s="123"/>
      <c r="VCG8" s="123"/>
      <c r="VCH8" s="123"/>
      <c r="VCI8" s="123"/>
      <c r="VCJ8" s="123"/>
      <c r="VCK8" s="123"/>
      <c r="VCL8" s="123"/>
      <c r="VCM8" s="123"/>
      <c r="VCN8" s="123"/>
      <c r="VCO8" s="123"/>
      <c r="VCP8" s="123"/>
      <c r="VCQ8" s="123"/>
      <c r="VCR8" s="123"/>
      <c r="VCS8" s="123"/>
      <c r="VCT8" s="123"/>
      <c r="VCU8" s="123"/>
      <c r="VCV8" s="123"/>
      <c r="VCW8" s="123"/>
      <c r="VCX8" s="123"/>
      <c r="VCY8" s="123"/>
      <c r="VCZ8" s="123"/>
      <c r="VDA8" s="123"/>
      <c r="VDB8" s="123"/>
      <c r="VDC8" s="123"/>
      <c r="VDD8" s="123"/>
      <c r="VDE8" s="123"/>
      <c r="VDF8" s="123"/>
      <c r="VDG8" s="123"/>
      <c r="VDH8" s="123"/>
      <c r="VDI8" s="123"/>
      <c r="VDJ8" s="123"/>
      <c r="VDK8" s="123"/>
      <c r="VDL8" s="123"/>
      <c r="VDM8" s="123"/>
      <c r="VDN8" s="123"/>
      <c r="VDO8" s="123"/>
      <c r="VDP8" s="123"/>
      <c r="VDQ8" s="123"/>
      <c r="VDR8" s="123"/>
      <c r="VDS8" s="123"/>
      <c r="VDT8" s="123"/>
      <c r="VDU8" s="123"/>
      <c r="VDV8" s="123"/>
      <c r="VDW8" s="123"/>
      <c r="VDX8" s="123"/>
      <c r="VDY8" s="123"/>
      <c r="VDZ8" s="123"/>
      <c r="VEA8" s="123"/>
      <c r="VEB8" s="123"/>
      <c r="VEC8" s="123"/>
      <c r="VED8" s="123"/>
      <c r="VEE8" s="123"/>
      <c r="VEF8" s="123"/>
      <c r="VEG8" s="123"/>
      <c r="VEH8" s="123"/>
      <c r="VEI8" s="123"/>
      <c r="VEJ8" s="123"/>
      <c r="VEK8" s="123"/>
      <c r="VEL8" s="123"/>
      <c r="VEM8" s="123"/>
      <c r="VEN8" s="123"/>
      <c r="VEO8" s="123"/>
      <c r="VEP8" s="123"/>
      <c r="VEQ8" s="123"/>
      <c r="VER8" s="123"/>
      <c r="VES8" s="123"/>
      <c r="VET8" s="123"/>
      <c r="VEU8" s="123"/>
      <c r="VEV8" s="123"/>
      <c r="VEW8" s="123"/>
      <c r="VEX8" s="123"/>
      <c r="VEY8" s="123"/>
      <c r="VEZ8" s="123"/>
      <c r="VFA8" s="123"/>
      <c r="VFB8" s="123"/>
      <c r="VFC8" s="123"/>
      <c r="VFD8" s="123"/>
      <c r="VFE8" s="123"/>
      <c r="VFF8" s="123"/>
      <c r="VFG8" s="123"/>
      <c r="VFH8" s="123"/>
      <c r="VFI8" s="123"/>
      <c r="VFJ8" s="123"/>
      <c r="VFK8" s="123"/>
      <c r="VFL8" s="123"/>
      <c r="VFM8" s="123"/>
      <c r="VFN8" s="123"/>
      <c r="VFO8" s="123"/>
      <c r="VFP8" s="123"/>
      <c r="VFQ8" s="123"/>
      <c r="VFR8" s="123"/>
      <c r="VFS8" s="123"/>
      <c r="VFT8" s="123"/>
      <c r="VFU8" s="123"/>
      <c r="VFV8" s="123"/>
      <c r="VFW8" s="123"/>
      <c r="VFX8" s="123"/>
      <c r="VFY8" s="123"/>
      <c r="VFZ8" s="123"/>
      <c r="VGA8" s="123"/>
      <c r="VGB8" s="123"/>
      <c r="VGC8" s="123"/>
      <c r="VGD8" s="123"/>
      <c r="VGE8" s="123"/>
      <c r="VGF8" s="123"/>
      <c r="VGG8" s="123"/>
      <c r="VGH8" s="123"/>
      <c r="VGI8" s="123"/>
      <c r="VGJ8" s="123"/>
      <c r="VGK8" s="123"/>
      <c r="VGL8" s="123"/>
      <c r="VGM8" s="123"/>
      <c r="VGN8" s="123"/>
      <c r="VGO8" s="123"/>
      <c r="VGP8" s="123"/>
      <c r="VGQ8" s="123"/>
      <c r="VGR8" s="123"/>
      <c r="VGS8" s="123"/>
      <c r="VGT8" s="123"/>
      <c r="VGU8" s="123"/>
      <c r="VGV8" s="123"/>
      <c r="VGW8" s="123"/>
      <c r="VGX8" s="123"/>
      <c r="VGY8" s="123"/>
      <c r="VGZ8" s="123"/>
      <c r="VHA8" s="123"/>
      <c r="VHB8" s="123"/>
      <c r="VHC8" s="123"/>
      <c r="VHD8" s="123"/>
      <c r="VHE8" s="123"/>
      <c r="VHF8" s="123"/>
      <c r="VHG8" s="123"/>
      <c r="VHH8" s="123"/>
      <c r="VHI8" s="123"/>
      <c r="VHJ8" s="123"/>
      <c r="VHK8" s="123"/>
      <c r="VHL8" s="123"/>
      <c r="VHM8" s="123"/>
      <c r="VHN8" s="123"/>
      <c r="VHO8" s="123"/>
      <c r="VHP8" s="123"/>
      <c r="VHQ8" s="123"/>
      <c r="VHR8" s="123"/>
      <c r="VHS8" s="123"/>
      <c r="VHT8" s="123"/>
      <c r="VHU8" s="123"/>
      <c r="VHV8" s="123"/>
      <c r="VHW8" s="123"/>
      <c r="VHX8" s="123"/>
      <c r="VHY8" s="123"/>
      <c r="VHZ8" s="123"/>
      <c r="VIA8" s="123"/>
      <c r="VIB8" s="123"/>
      <c r="VIC8" s="123"/>
      <c r="VID8" s="123"/>
      <c r="VIE8" s="123"/>
      <c r="VIF8" s="123"/>
      <c r="VIG8" s="123"/>
      <c r="VIH8" s="123"/>
      <c r="VII8" s="123"/>
      <c r="VIJ8" s="123"/>
      <c r="VIK8" s="123"/>
      <c r="VIL8" s="123"/>
      <c r="VIM8" s="123"/>
      <c r="VIN8" s="123"/>
      <c r="VIO8" s="123"/>
      <c r="VIP8" s="123"/>
      <c r="VIQ8" s="123"/>
      <c r="VIR8" s="123"/>
      <c r="VIS8" s="123"/>
      <c r="VIT8" s="123"/>
      <c r="VIU8" s="123"/>
      <c r="VIV8" s="123"/>
      <c r="VIW8" s="123"/>
      <c r="VIX8" s="123"/>
      <c r="VIY8" s="123"/>
      <c r="VIZ8" s="123"/>
      <c r="VJA8" s="123"/>
      <c r="VJB8" s="123"/>
      <c r="VJC8" s="123"/>
      <c r="VJD8" s="123"/>
      <c r="VJE8" s="123"/>
      <c r="VJF8" s="123"/>
      <c r="VJG8" s="123"/>
      <c r="VJH8" s="123"/>
      <c r="VJI8" s="123"/>
      <c r="VJJ8" s="123"/>
      <c r="VJK8" s="123"/>
      <c r="VJL8" s="123"/>
      <c r="VJM8" s="123"/>
      <c r="VJN8" s="123"/>
      <c r="VJO8" s="123"/>
      <c r="VJP8" s="123"/>
      <c r="VJQ8" s="123"/>
      <c r="VJR8" s="123"/>
      <c r="VJS8" s="123"/>
      <c r="VJT8" s="123"/>
      <c r="VJU8" s="123"/>
      <c r="VJV8" s="123"/>
      <c r="VJW8" s="123"/>
      <c r="VJX8" s="123"/>
      <c r="VJY8" s="123"/>
      <c r="VJZ8" s="123"/>
      <c r="VKA8" s="123"/>
      <c r="VKB8" s="123"/>
      <c r="VKC8" s="123"/>
      <c r="VKD8" s="123"/>
      <c r="VKE8" s="123"/>
      <c r="VKF8" s="123"/>
      <c r="VKG8" s="123"/>
      <c r="VKH8" s="123"/>
      <c r="VKI8" s="123"/>
      <c r="VKJ8" s="123"/>
      <c r="VKK8" s="123"/>
      <c r="VKL8" s="123"/>
      <c r="VKM8" s="123"/>
      <c r="VKN8" s="123"/>
      <c r="VKO8" s="123"/>
      <c r="VKP8" s="123"/>
      <c r="VKQ8" s="123"/>
      <c r="VKR8" s="123"/>
      <c r="VKS8" s="123"/>
      <c r="VKT8" s="123"/>
      <c r="VKU8" s="123"/>
      <c r="VKV8" s="123"/>
      <c r="VKW8" s="123"/>
      <c r="VKX8" s="123"/>
      <c r="VKY8" s="123"/>
      <c r="VKZ8" s="123"/>
      <c r="VLA8" s="123"/>
      <c r="VLB8" s="123"/>
      <c r="VLC8" s="123"/>
      <c r="VLD8" s="123"/>
      <c r="VLE8" s="123"/>
      <c r="VLF8" s="123"/>
      <c r="VLG8" s="123"/>
      <c r="VLH8" s="123"/>
      <c r="VLI8" s="123"/>
      <c r="VLJ8" s="123"/>
      <c r="VLK8" s="123"/>
      <c r="VLL8" s="123"/>
      <c r="VLM8" s="123"/>
      <c r="VLN8" s="123"/>
      <c r="VLO8" s="123"/>
      <c r="VLP8" s="123"/>
      <c r="VLQ8" s="123"/>
      <c r="VLR8" s="123"/>
      <c r="VLS8" s="123"/>
      <c r="VLT8" s="123"/>
      <c r="VLU8" s="123"/>
      <c r="VLV8" s="123"/>
      <c r="VLW8" s="123"/>
      <c r="VLX8" s="123"/>
      <c r="VLY8" s="123"/>
      <c r="VLZ8" s="123"/>
      <c r="VMA8" s="123"/>
      <c r="VMB8" s="123"/>
      <c r="VMC8" s="123"/>
      <c r="VMD8" s="123"/>
      <c r="VME8" s="123"/>
      <c r="VMF8" s="123"/>
      <c r="VMG8" s="123"/>
      <c r="VMH8" s="123"/>
      <c r="VMI8" s="123"/>
      <c r="VMJ8" s="123"/>
      <c r="VMK8" s="123"/>
      <c r="VML8" s="123"/>
      <c r="VMM8" s="123"/>
      <c r="VMN8" s="123"/>
      <c r="VMO8" s="123"/>
      <c r="VMP8" s="123"/>
      <c r="VMQ8" s="123"/>
      <c r="VMR8" s="123"/>
      <c r="VMS8" s="123"/>
      <c r="VMT8" s="123"/>
      <c r="VMU8" s="123"/>
      <c r="VMV8" s="123"/>
      <c r="VMW8" s="123"/>
      <c r="VMX8" s="123"/>
      <c r="VMY8" s="123"/>
      <c r="VMZ8" s="123"/>
      <c r="VNA8" s="123"/>
      <c r="VNB8" s="123"/>
      <c r="VNC8" s="123"/>
      <c r="VND8" s="123"/>
      <c r="VNE8" s="123"/>
      <c r="VNF8" s="123"/>
      <c r="VNG8" s="123"/>
      <c r="VNH8" s="123"/>
      <c r="VNI8" s="123"/>
      <c r="VNJ8" s="123"/>
      <c r="VNK8" s="123"/>
      <c r="VNL8" s="123"/>
      <c r="VNM8" s="123"/>
      <c r="VNN8" s="123"/>
      <c r="VNO8" s="123"/>
      <c r="VNP8" s="123"/>
      <c r="VNQ8" s="123"/>
      <c r="VNR8" s="123"/>
      <c r="VNS8" s="123"/>
      <c r="VNT8" s="123"/>
      <c r="VNU8" s="123"/>
      <c r="VNV8" s="123"/>
      <c r="VNW8" s="123"/>
      <c r="VNX8" s="123"/>
      <c r="VNY8" s="123"/>
      <c r="VNZ8" s="123"/>
      <c r="VOA8" s="123"/>
      <c r="VOB8" s="123"/>
      <c r="VOC8" s="123"/>
      <c r="VOD8" s="123"/>
      <c r="VOE8" s="123"/>
      <c r="VOF8" s="123"/>
      <c r="VOG8" s="123"/>
      <c r="VOH8" s="123"/>
      <c r="VOI8" s="123"/>
      <c r="VOJ8" s="123"/>
      <c r="VOK8" s="123"/>
      <c r="VOL8" s="123"/>
      <c r="VOM8" s="123"/>
      <c r="VON8" s="123"/>
      <c r="VOO8" s="123"/>
      <c r="VOP8" s="123"/>
      <c r="VOQ8" s="123"/>
      <c r="VOR8" s="123"/>
      <c r="VOS8" s="123"/>
      <c r="VOT8" s="123"/>
      <c r="VOU8" s="123"/>
      <c r="VOV8" s="123"/>
      <c r="VOW8" s="123"/>
      <c r="VOX8" s="123"/>
      <c r="VOY8" s="123"/>
      <c r="VOZ8" s="123"/>
      <c r="VPA8" s="123"/>
      <c r="VPB8" s="123"/>
      <c r="VPC8" s="123"/>
      <c r="VPD8" s="123"/>
      <c r="VPE8" s="123"/>
      <c r="VPF8" s="123"/>
      <c r="VPG8" s="123"/>
      <c r="VPH8" s="123"/>
      <c r="VPI8" s="123"/>
      <c r="VPJ8" s="123"/>
      <c r="VPK8" s="123"/>
      <c r="VPL8" s="123"/>
      <c r="VPM8" s="123"/>
      <c r="VPN8" s="123"/>
      <c r="VPO8" s="123"/>
      <c r="VPP8" s="123"/>
      <c r="VPQ8" s="123"/>
      <c r="VPR8" s="123"/>
      <c r="VPS8" s="123"/>
      <c r="VPT8" s="123"/>
      <c r="VPU8" s="123"/>
      <c r="VPV8" s="123"/>
      <c r="VPW8" s="123"/>
      <c r="VPX8" s="123"/>
      <c r="VPY8" s="123"/>
      <c r="VPZ8" s="123"/>
      <c r="VQA8" s="123"/>
      <c r="VQB8" s="123"/>
      <c r="VQC8" s="123"/>
      <c r="VQD8" s="123"/>
      <c r="VQE8" s="123"/>
      <c r="VQF8" s="123"/>
      <c r="VQG8" s="123"/>
      <c r="VQH8" s="123"/>
      <c r="VQI8" s="123"/>
      <c r="VQJ8" s="123"/>
      <c r="VQK8" s="123"/>
      <c r="VQL8" s="123"/>
      <c r="VQM8" s="123"/>
      <c r="VQN8" s="123"/>
      <c r="VQO8" s="123"/>
      <c r="VQP8" s="123"/>
      <c r="VQQ8" s="123"/>
      <c r="VQR8" s="123"/>
      <c r="VQS8" s="123"/>
      <c r="VQT8" s="123"/>
      <c r="VQU8" s="123"/>
      <c r="VQV8" s="123"/>
      <c r="VQW8" s="123"/>
      <c r="VQX8" s="123"/>
      <c r="VQY8" s="123"/>
      <c r="VQZ8" s="123"/>
      <c r="VRA8" s="123"/>
      <c r="VRB8" s="123"/>
      <c r="VRC8" s="123"/>
      <c r="VRD8" s="123"/>
      <c r="VRE8" s="123"/>
      <c r="VRF8" s="123"/>
      <c r="VRG8" s="123"/>
      <c r="VRH8" s="123"/>
      <c r="VRI8" s="123"/>
      <c r="VRJ8" s="123"/>
      <c r="VRK8" s="123"/>
      <c r="VRL8" s="123"/>
      <c r="VRM8" s="123"/>
      <c r="VRN8" s="123"/>
      <c r="VRO8" s="123"/>
      <c r="VRP8" s="123"/>
      <c r="VRQ8" s="123"/>
      <c r="VRR8" s="123"/>
      <c r="VRS8" s="123"/>
      <c r="VRT8" s="123"/>
      <c r="VRU8" s="123"/>
      <c r="VRV8" s="123"/>
      <c r="VRW8" s="123"/>
      <c r="VRX8" s="123"/>
      <c r="VRY8" s="123"/>
      <c r="VRZ8" s="123"/>
      <c r="VSA8" s="123"/>
      <c r="VSB8" s="123"/>
      <c r="VSC8" s="123"/>
      <c r="VSD8" s="123"/>
      <c r="VSE8" s="123"/>
      <c r="VSF8" s="123"/>
      <c r="VSG8" s="123"/>
      <c r="VSH8" s="123"/>
      <c r="VSI8" s="123"/>
      <c r="VSJ8" s="123"/>
      <c r="VSK8" s="123"/>
      <c r="VSL8" s="123"/>
      <c r="VSM8" s="123"/>
      <c r="VSN8" s="123"/>
      <c r="VSO8" s="123"/>
      <c r="VSP8" s="123"/>
      <c r="VSQ8" s="123"/>
      <c r="VSR8" s="123"/>
      <c r="VSS8" s="123"/>
      <c r="VST8" s="123"/>
      <c r="VSU8" s="123"/>
      <c r="VSV8" s="123"/>
      <c r="VSW8" s="123"/>
      <c r="VSX8" s="123"/>
      <c r="VSY8" s="123"/>
      <c r="VSZ8" s="123"/>
      <c r="VTA8" s="123"/>
      <c r="VTB8" s="123"/>
      <c r="VTC8" s="123"/>
      <c r="VTD8" s="123"/>
      <c r="VTE8" s="123"/>
      <c r="VTF8" s="123"/>
      <c r="VTG8" s="123"/>
      <c r="VTH8" s="123"/>
      <c r="VTI8" s="123"/>
      <c r="VTJ8" s="123"/>
      <c r="VTK8" s="123"/>
      <c r="VTL8" s="123"/>
      <c r="VTM8" s="123"/>
      <c r="VTN8" s="123"/>
      <c r="VTO8" s="123"/>
      <c r="VTP8" s="123"/>
      <c r="VTQ8" s="123"/>
      <c r="VTR8" s="123"/>
      <c r="VTS8" s="123"/>
      <c r="VTT8" s="123"/>
      <c r="VTU8" s="123"/>
      <c r="VTV8" s="123"/>
      <c r="VTW8" s="123"/>
      <c r="VTX8" s="123"/>
      <c r="VTY8" s="123"/>
      <c r="VTZ8" s="123"/>
      <c r="VUA8" s="123"/>
      <c r="VUB8" s="123"/>
      <c r="VUC8" s="123"/>
      <c r="VUD8" s="123"/>
      <c r="VUE8" s="123"/>
      <c r="VUF8" s="123"/>
      <c r="VUG8" s="123"/>
      <c r="VUH8" s="123"/>
      <c r="VUI8" s="123"/>
      <c r="VUJ8" s="123"/>
      <c r="VUK8" s="123"/>
      <c r="VUL8" s="123"/>
      <c r="VUM8" s="123"/>
      <c r="VUN8" s="123"/>
      <c r="VUO8" s="123"/>
      <c r="VUP8" s="123"/>
      <c r="VUQ8" s="123"/>
      <c r="VUR8" s="123"/>
      <c r="VUS8" s="123"/>
      <c r="VUT8" s="123"/>
      <c r="VUU8" s="123"/>
      <c r="VUV8" s="123"/>
      <c r="VUW8" s="123"/>
      <c r="VUX8" s="123"/>
      <c r="VUY8" s="123"/>
      <c r="VUZ8" s="123"/>
      <c r="VVA8" s="123"/>
      <c r="VVB8" s="123"/>
      <c r="VVC8" s="123"/>
      <c r="VVD8" s="123"/>
      <c r="VVE8" s="123"/>
      <c r="VVF8" s="123"/>
      <c r="VVG8" s="123"/>
      <c r="VVH8" s="123"/>
      <c r="VVI8" s="123"/>
      <c r="VVJ8" s="123"/>
      <c r="VVK8" s="123"/>
      <c r="VVL8" s="123"/>
      <c r="VVM8" s="123"/>
      <c r="VVN8" s="123"/>
      <c r="VVO8" s="123"/>
      <c r="VVP8" s="123"/>
      <c r="VVQ8" s="123"/>
      <c r="VVR8" s="123"/>
      <c r="VVS8" s="123"/>
      <c r="VVT8" s="123"/>
      <c r="VVU8" s="123"/>
      <c r="VVV8" s="123"/>
      <c r="VVW8" s="123"/>
      <c r="VVX8" s="123"/>
      <c r="VVY8" s="123"/>
      <c r="VVZ8" s="123"/>
      <c r="VWA8" s="123"/>
      <c r="VWB8" s="123"/>
      <c r="VWC8" s="123"/>
      <c r="VWD8" s="123"/>
      <c r="VWE8" s="123"/>
      <c r="VWF8" s="123"/>
      <c r="VWG8" s="123"/>
      <c r="VWH8" s="123"/>
      <c r="VWI8" s="123"/>
      <c r="VWJ8" s="123"/>
      <c r="VWK8" s="123"/>
      <c r="VWL8" s="123"/>
      <c r="VWM8" s="123"/>
      <c r="VWN8" s="123"/>
      <c r="VWO8" s="123"/>
      <c r="VWP8" s="123"/>
      <c r="VWQ8" s="123"/>
      <c r="VWR8" s="123"/>
      <c r="VWS8" s="123"/>
      <c r="VWT8" s="123"/>
      <c r="VWU8" s="123"/>
      <c r="VWV8" s="123"/>
      <c r="VWW8" s="123"/>
      <c r="VWX8" s="123"/>
      <c r="VWY8" s="123"/>
      <c r="VWZ8" s="123"/>
      <c r="VXA8" s="123"/>
      <c r="VXB8" s="123"/>
      <c r="VXC8" s="123"/>
      <c r="VXD8" s="123"/>
      <c r="VXE8" s="123"/>
      <c r="VXF8" s="123"/>
      <c r="VXG8" s="123"/>
      <c r="VXH8" s="123"/>
      <c r="VXI8" s="123"/>
      <c r="VXJ8" s="123"/>
      <c r="VXK8" s="123"/>
      <c r="VXL8" s="123"/>
      <c r="VXM8" s="123"/>
      <c r="VXN8" s="123"/>
      <c r="VXO8" s="123"/>
      <c r="VXP8" s="123"/>
      <c r="VXQ8" s="123"/>
      <c r="VXR8" s="123"/>
      <c r="VXS8" s="123"/>
      <c r="VXT8" s="123"/>
      <c r="VXU8" s="123"/>
      <c r="VXV8" s="123"/>
      <c r="VXW8" s="123"/>
      <c r="VXX8" s="123"/>
      <c r="VXY8" s="123"/>
      <c r="VXZ8" s="123"/>
      <c r="VYA8" s="123"/>
      <c r="VYB8" s="123"/>
      <c r="VYC8" s="123"/>
      <c r="VYD8" s="123"/>
      <c r="VYE8" s="123"/>
      <c r="VYF8" s="123"/>
      <c r="VYG8" s="123"/>
      <c r="VYH8" s="123"/>
      <c r="VYI8" s="123"/>
      <c r="VYJ8" s="123"/>
      <c r="VYK8" s="123"/>
      <c r="VYL8" s="123"/>
      <c r="VYM8" s="123"/>
      <c r="VYN8" s="123"/>
      <c r="VYO8" s="123"/>
      <c r="VYP8" s="123"/>
      <c r="VYQ8" s="123"/>
      <c r="VYR8" s="123"/>
      <c r="VYS8" s="123"/>
      <c r="VYT8" s="123"/>
      <c r="VYU8" s="123"/>
      <c r="VYV8" s="123"/>
      <c r="VYW8" s="123"/>
      <c r="VYX8" s="123"/>
      <c r="VYY8" s="123"/>
      <c r="VYZ8" s="123"/>
      <c r="VZA8" s="123"/>
      <c r="VZB8" s="123"/>
      <c r="VZC8" s="123"/>
      <c r="VZD8" s="123"/>
      <c r="VZE8" s="123"/>
      <c r="VZF8" s="123"/>
      <c r="VZG8" s="123"/>
      <c r="VZH8" s="123"/>
      <c r="VZI8" s="123"/>
      <c r="VZJ8" s="123"/>
      <c r="VZK8" s="123"/>
      <c r="VZL8" s="123"/>
      <c r="VZM8" s="123"/>
      <c r="VZN8" s="123"/>
      <c r="VZO8" s="123"/>
      <c r="VZP8" s="123"/>
      <c r="VZQ8" s="123"/>
      <c r="VZR8" s="123"/>
      <c r="VZS8" s="123"/>
      <c r="VZT8" s="123"/>
      <c r="VZU8" s="123"/>
      <c r="VZV8" s="123"/>
      <c r="VZW8" s="123"/>
      <c r="VZX8" s="123"/>
      <c r="VZY8" s="123"/>
      <c r="VZZ8" s="123"/>
      <c r="WAA8" s="123"/>
      <c r="WAB8" s="123"/>
      <c r="WAC8" s="123"/>
      <c r="WAD8" s="123"/>
      <c r="WAE8" s="123"/>
      <c r="WAF8" s="123"/>
      <c r="WAG8" s="123"/>
      <c r="WAH8" s="123"/>
      <c r="WAI8" s="123"/>
      <c r="WAJ8" s="123"/>
      <c r="WAK8" s="123"/>
      <c r="WAL8" s="123"/>
      <c r="WAM8" s="123"/>
      <c r="WAN8" s="123"/>
      <c r="WAO8" s="123"/>
      <c r="WAP8" s="123"/>
      <c r="WAQ8" s="123"/>
      <c r="WAR8" s="123"/>
      <c r="WAS8" s="123"/>
      <c r="WAT8" s="123"/>
      <c r="WAU8" s="123"/>
      <c r="WAV8" s="123"/>
      <c r="WAW8" s="123"/>
      <c r="WAX8" s="123"/>
      <c r="WAY8" s="123"/>
      <c r="WAZ8" s="123"/>
      <c r="WBA8" s="123"/>
      <c r="WBB8" s="123"/>
      <c r="WBC8" s="123"/>
      <c r="WBD8" s="123"/>
      <c r="WBE8" s="123"/>
      <c r="WBF8" s="123"/>
      <c r="WBG8" s="123"/>
      <c r="WBH8" s="123"/>
      <c r="WBI8" s="123"/>
      <c r="WBJ8" s="123"/>
      <c r="WBK8" s="123"/>
      <c r="WBL8" s="123"/>
      <c r="WBM8" s="123"/>
      <c r="WBN8" s="123"/>
      <c r="WBO8" s="123"/>
      <c r="WBP8" s="123"/>
      <c r="WBQ8" s="123"/>
      <c r="WBR8" s="123"/>
      <c r="WBS8" s="123"/>
      <c r="WBT8" s="123"/>
      <c r="WBU8" s="123"/>
      <c r="WBV8" s="123"/>
      <c r="WBW8" s="123"/>
      <c r="WBX8" s="123"/>
      <c r="WBY8" s="123"/>
      <c r="WBZ8" s="123"/>
      <c r="WCA8" s="123"/>
      <c r="WCB8" s="123"/>
      <c r="WCC8" s="123"/>
      <c r="WCD8" s="123"/>
      <c r="WCE8" s="123"/>
      <c r="WCF8" s="123"/>
      <c r="WCG8" s="123"/>
      <c r="WCH8" s="123"/>
      <c r="WCI8" s="123"/>
      <c r="WCJ8" s="123"/>
      <c r="WCK8" s="123"/>
      <c r="WCL8" s="123"/>
      <c r="WCM8" s="123"/>
      <c r="WCN8" s="123"/>
      <c r="WCO8" s="123"/>
      <c r="WCP8" s="123"/>
      <c r="WCQ8" s="123"/>
      <c r="WCR8" s="123"/>
      <c r="WCS8" s="123"/>
      <c r="WCT8" s="123"/>
      <c r="WCU8" s="123"/>
      <c r="WCV8" s="123"/>
      <c r="WCW8" s="123"/>
      <c r="WCX8" s="123"/>
      <c r="WCY8" s="123"/>
      <c r="WCZ8" s="123"/>
      <c r="WDA8" s="123"/>
      <c r="WDB8" s="123"/>
      <c r="WDC8" s="123"/>
      <c r="WDD8" s="123"/>
      <c r="WDE8" s="123"/>
      <c r="WDF8" s="123"/>
      <c r="WDG8" s="123"/>
      <c r="WDH8" s="123"/>
      <c r="WDI8" s="123"/>
      <c r="WDJ8" s="123"/>
      <c r="WDK8" s="123"/>
      <c r="WDL8" s="123"/>
      <c r="WDM8" s="123"/>
      <c r="WDN8" s="123"/>
      <c r="WDO8" s="123"/>
      <c r="WDP8" s="123"/>
      <c r="WDQ8" s="123"/>
      <c r="WDR8" s="123"/>
      <c r="WDS8" s="123"/>
      <c r="WDT8" s="123"/>
      <c r="WDU8" s="123"/>
      <c r="WDV8" s="123"/>
      <c r="WDW8" s="123"/>
      <c r="WDX8" s="123"/>
      <c r="WDY8" s="123"/>
      <c r="WDZ8" s="123"/>
      <c r="WEA8" s="123"/>
      <c r="WEB8" s="123"/>
      <c r="WEC8" s="123"/>
      <c r="WED8" s="123"/>
      <c r="WEE8" s="123"/>
      <c r="WEF8" s="123"/>
      <c r="WEG8" s="123"/>
      <c r="WEH8" s="123"/>
      <c r="WEI8" s="123"/>
      <c r="WEJ8" s="123"/>
      <c r="WEK8" s="123"/>
      <c r="WEL8" s="123"/>
      <c r="WEM8" s="123"/>
      <c r="WEN8" s="123"/>
      <c r="WEO8" s="123"/>
      <c r="WEP8" s="123"/>
      <c r="WEQ8" s="123"/>
      <c r="WER8" s="123"/>
      <c r="WES8" s="123"/>
      <c r="WET8" s="123"/>
      <c r="WEU8" s="123"/>
      <c r="WEV8" s="123"/>
      <c r="WEW8" s="123"/>
      <c r="WEX8" s="123"/>
      <c r="WEY8" s="123"/>
      <c r="WEZ8" s="123"/>
      <c r="WFA8" s="123"/>
      <c r="WFB8" s="123"/>
      <c r="WFC8" s="123"/>
      <c r="WFD8" s="123"/>
      <c r="WFE8" s="123"/>
      <c r="WFF8" s="123"/>
      <c r="WFG8" s="123"/>
      <c r="WFH8" s="123"/>
      <c r="WFI8" s="123"/>
      <c r="WFJ8" s="123"/>
      <c r="WFK8" s="123"/>
      <c r="WFL8" s="123"/>
      <c r="WFM8" s="123"/>
      <c r="WFN8" s="123"/>
      <c r="WFO8" s="123"/>
      <c r="WFP8" s="123"/>
      <c r="WFQ8" s="123"/>
      <c r="WFR8" s="123"/>
      <c r="WFS8" s="123"/>
      <c r="WFT8" s="123"/>
      <c r="WFU8" s="123"/>
      <c r="WFV8" s="123"/>
      <c r="WFW8" s="123"/>
      <c r="WFX8" s="123"/>
      <c r="WFY8" s="123"/>
      <c r="WFZ8" s="123"/>
      <c r="WGA8" s="123"/>
      <c r="WGB8" s="123"/>
      <c r="WGC8" s="123"/>
      <c r="WGD8" s="123"/>
      <c r="WGE8" s="123"/>
      <c r="WGF8" s="123"/>
      <c r="WGG8" s="123"/>
      <c r="WGH8" s="123"/>
      <c r="WGI8" s="123"/>
      <c r="WGJ8" s="123"/>
      <c r="WGK8" s="123"/>
      <c r="WGL8" s="123"/>
      <c r="WGM8" s="123"/>
      <c r="WGN8" s="123"/>
      <c r="WGO8" s="123"/>
      <c r="WGP8" s="123"/>
      <c r="WGQ8" s="123"/>
      <c r="WGR8" s="123"/>
      <c r="WGS8" s="123"/>
      <c r="WGT8" s="123"/>
      <c r="WGU8" s="123"/>
      <c r="WGV8" s="123"/>
      <c r="WGW8" s="123"/>
      <c r="WGX8" s="123"/>
      <c r="WGY8" s="123"/>
      <c r="WGZ8" s="123"/>
      <c r="WHA8" s="123"/>
      <c r="WHB8" s="123"/>
      <c r="WHC8" s="123"/>
      <c r="WHD8" s="123"/>
      <c r="WHE8" s="123"/>
      <c r="WHF8" s="123"/>
      <c r="WHG8" s="123"/>
      <c r="WHH8" s="123"/>
      <c r="WHI8" s="123"/>
      <c r="WHJ8" s="123"/>
      <c r="WHK8" s="123"/>
      <c r="WHL8" s="123"/>
      <c r="WHM8" s="123"/>
      <c r="WHN8" s="123"/>
      <c r="WHO8" s="123"/>
      <c r="WHP8" s="123"/>
      <c r="WHQ8" s="123"/>
      <c r="WHR8" s="123"/>
      <c r="WHS8" s="123"/>
      <c r="WHT8" s="123"/>
      <c r="WHU8" s="123"/>
      <c r="WHV8" s="123"/>
      <c r="WHW8" s="123"/>
      <c r="WHX8" s="123"/>
      <c r="WHY8" s="123"/>
      <c r="WHZ8" s="123"/>
      <c r="WIA8" s="123"/>
      <c r="WIB8" s="123"/>
      <c r="WIC8" s="123"/>
      <c r="WID8" s="123"/>
      <c r="WIE8" s="123"/>
      <c r="WIF8" s="123"/>
      <c r="WIG8" s="123"/>
      <c r="WIH8" s="123"/>
      <c r="WII8" s="123"/>
      <c r="WIJ8" s="123"/>
      <c r="WIK8" s="123"/>
      <c r="WIL8" s="123"/>
      <c r="WIM8" s="123"/>
      <c r="WIN8" s="123"/>
      <c r="WIO8" s="123"/>
      <c r="WIP8" s="123"/>
      <c r="WIQ8" s="123"/>
      <c r="WIR8" s="123"/>
      <c r="WIS8" s="123"/>
      <c r="WIT8" s="123"/>
      <c r="WIU8" s="123"/>
      <c r="WIV8" s="123"/>
      <c r="WIW8" s="123"/>
      <c r="WIX8" s="123"/>
      <c r="WIY8" s="123"/>
      <c r="WIZ8" s="123"/>
      <c r="WJA8" s="123"/>
      <c r="WJB8" s="123"/>
      <c r="WJC8" s="123"/>
      <c r="WJD8" s="123"/>
      <c r="WJE8" s="123"/>
      <c r="WJF8" s="123"/>
      <c r="WJG8" s="123"/>
      <c r="WJH8" s="123"/>
      <c r="WJI8" s="123"/>
      <c r="WJJ8" s="123"/>
      <c r="WJK8" s="123"/>
      <c r="WJL8" s="123"/>
      <c r="WJM8" s="123"/>
      <c r="WJN8" s="123"/>
      <c r="WJO8" s="123"/>
      <c r="WJP8" s="123"/>
      <c r="WJQ8" s="123"/>
      <c r="WJR8" s="123"/>
      <c r="WJS8" s="123"/>
      <c r="WJT8" s="123"/>
      <c r="WJU8" s="123"/>
      <c r="WJV8" s="123"/>
      <c r="WJW8" s="123"/>
      <c r="WJX8" s="123"/>
      <c r="WJY8" s="123"/>
      <c r="WJZ8" s="123"/>
      <c r="WKA8" s="123"/>
      <c r="WKB8" s="123"/>
      <c r="WKC8" s="123"/>
      <c r="WKD8" s="123"/>
      <c r="WKE8" s="123"/>
      <c r="WKF8" s="123"/>
      <c r="WKG8" s="123"/>
      <c r="WKH8" s="123"/>
      <c r="WKI8" s="123"/>
      <c r="WKJ8" s="123"/>
      <c r="WKK8" s="123"/>
      <c r="WKL8" s="123"/>
      <c r="WKM8" s="123"/>
      <c r="WKN8" s="123"/>
      <c r="WKO8" s="123"/>
      <c r="WKP8" s="123"/>
      <c r="WKQ8" s="123"/>
      <c r="WKR8" s="123"/>
      <c r="WKS8" s="123"/>
      <c r="WKT8" s="123"/>
      <c r="WKU8" s="123"/>
      <c r="WKV8" s="123"/>
      <c r="WKW8" s="123"/>
      <c r="WKX8" s="123"/>
      <c r="WKY8" s="123"/>
      <c r="WKZ8" s="123"/>
      <c r="WLA8" s="123"/>
      <c r="WLB8" s="123"/>
      <c r="WLC8" s="123"/>
      <c r="WLD8" s="123"/>
      <c r="WLE8" s="123"/>
      <c r="WLF8" s="123"/>
      <c r="WLG8" s="123"/>
      <c r="WLH8" s="123"/>
      <c r="WLI8" s="123"/>
      <c r="WLJ8" s="123"/>
      <c r="WLK8" s="123"/>
      <c r="WLL8" s="123"/>
      <c r="WLM8" s="123"/>
      <c r="WLN8" s="123"/>
      <c r="WLO8" s="123"/>
      <c r="WLP8" s="123"/>
      <c r="WLQ8" s="123"/>
      <c r="WLR8" s="123"/>
      <c r="WLS8" s="123"/>
      <c r="WLT8" s="123"/>
      <c r="WLU8" s="123"/>
      <c r="WLV8" s="123"/>
      <c r="WLW8" s="123"/>
      <c r="WLX8" s="123"/>
      <c r="WLY8" s="123"/>
      <c r="WLZ8" s="123"/>
      <c r="WMA8" s="123"/>
      <c r="WMB8" s="123"/>
      <c r="WMC8" s="123"/>
      <c r="WMD8" s="123"/>
      <c r="WME8" s="123"/>
      <c r="WMF8" s="123"/>
      <c r="WMG8" s="123"/>
      <c r="WMH8" s="123"/>
      <c r="WMI8" s="123"/>
      <c r="WMJ8" s="123"/>
      <c r="WMK8" s="123"/>
      <c r="WML8" s="123"/>
      <c r="WMM8" s="123"/>
      <c r="WMN8" s="123"/>
      <c r="WMO8" s="123"/>
      <c r="WMP8" s="123"/>
      <c r="WMQ8" s="123"/>
      <c r="WMR8" s="123"/>
      <c r="WMS8" s="123"/>
      <c r="WMT8" s="123"/>
      <c r="WMU8" s="123"/>
      <c r="WMV8" s="123"/>
      <c r="WMW8" s="123"/>
      <c r="WMX8" s="123"/>
      <c r="WMY8" s="123"/>
      <c r="WMZ8" s="123"/>
      <c r="WNA8" s="123"/>
      <c r="WNB8" s="123"/>
      <c r="WNC8" s="123"/>
      <c r="WND8" s="123"/>
      <c r="WNE8" s="123"/>
      <c r="WNF8" s="123"/>
      <c r="WNG8" s="123"/>
      <c r="WNH8" s="123"/>
      <c r="WNI8" s="123"/>
      <c r="WNJ8" s="123"/>
      <c r="WNK8" s="123"/>
      <c r="WNL8" s="123"/>
      <c r="WNM8" s="123"/>
      <c r="WNN8" s="123"/>
      <c r="WNO8" s="123"/>
      <c r="WNP8" s="123"/>
      <c r="WNQ8" s="123"/>
      <c r="WNR8" s="123"/>
      <c r="WNS8" s="123"/>
      <c r="WNT8" s="123"/>
      <c r="WNU8" s="123"/>
      <c r="WNV8" s="123"/>
      <c r="WNW8" s="123"/>
      <c r="WNX8" s="123"/>
      <c r="WNY8" s="123"/>
      <c r="WNZ8" s="123"/>
      <c r="WOA8" s="123"/>
      <c r="WOB8" s="123"/>
      <c r="WOC8" s="123"/>
      <c r="WOD8" s="123"/>
      <c r="WOE8" s="123"/>
      <c r="WOF8" s="123"/>
      <c r="WOG8" s="123"/>
      <c r="WOH8" s="123"/>
      <c r="WOI8" s="123"/>
      <c r="WOJ8" s="123"/>
      <c r="WOK8" s="123"/>
      <c r="WOL8" s="123"/>
      <c r="WOM8" s="123"/>
      <c r="WON8" s="123"/>
      <c r="WOO8" s="123"/>
      <c r="WOP8" s="123"/>
      <c r="WOQ8" s="123"/>
      <c r="WOR8" s="123"/>
      <c r="WOS8" s="123"/>
      <c r="WOT8" s="123"/>
      <c r="WOU8" s="123"/>
      <c r="WOV8" s="123"/>
      <c r="WOW8" s="123"/>
      <c r="WOX8" s="123"/>
      <c r="WOY8" s="123"/>
      <c r="WOZ8" s="123"/>
      <c r="WPA8" s="123"/>
      <c r="WPB8" s="123"/>
      <c r="WPC8" s="123"/>
      <c r="WPD8" s="123"/>
      <c r="WPE8" s="123"/>
      <c r="WPF8" s="123"/>
      <c r="WPG8" s="123"/>
      <c r="WPH8" s="123"/>
      <c r="WPI8" s="123"/>
      <c r="WPJ8" s="123"/>
      <c r="WPK8" s="123"/>
      <c r="WPL8" s="123"/>
      <c r="WPM8" s="123"/>
      <c r="WPN8" s="123"/>
      <c r="WPO8" s="123"/>
      <c r="WPP8" s="123"/>
      <c r="WPQ8" s="123"/>
      <c r="WPR8" s="123"/>
      <c r="WPS8" s="123"/>
      <c r="WPT8" s="123"/>
      <c r="WPU8" s="123"/>
      <c r="WPV8" s="123"/>
      <c r="WPW8" s="123"/>
      <c r="WPX8" s="123"/>
      <c r="WPY8" s="123"/>
      <c r="WPZ8" s="123"/>
      <c r="WQA8" s="123"/>
      <c r="WQB8" s="123"/>
      <c r="WQC8" s="123"/>
      <c r="WQD8" s="123"/>
      <c r="WQE8" s="123"/>
      <c r="WQF8" s="123"/>
      <c r="WQG8" s="123"/>
      <c r="WQH8" s="123"/>
      <c r="WQI8" s="123"/>
      <c r="WQJ8" s="123"/>
      <c r="WQK8" s="123"/>
      <c r="WQL8" s="123"/>
      <c r="WQM8" s="123"/>
      <c r="WQN8" s="123"/>
      <c r="WQO8" s="123"/>
      <c r="WQP8" s="123"/>
      <c r="WQQ8" s="123"/>
      <c r="WQR8" s="123"/>
      <c r="WQS8" s="123"/>
      <c r="WQT8" s="123"/>
      <c r="WQU8" s="123"/>
      <c r="WQV8" s="123"/>
      <c r="WQW8" s="123"/>
      <c r="WQX8" s="123"/>
      <c r="WQY8" s="123"/>
      <c r="WQZ8" s="123"/>
      <c r="WRA8" s="123"/>
      <c r="WRB8" s="123"/>
      <c r="WRC8" s="123"/>
      <c r="WRD8" s="123"/>
      <c r="WRE8" s="123"/>
      <c r="WRF8" s="123"/>
      <c r="WRG8" s="123"/>
      <c r="WRH8" s="123"/>
      <c r="WRI8" s="123"/>
      <c r="WRJ8" s="123"/>
      <c r="WRK8" s="123"/>
      <c r="WRL8" s="123"/>
      <c r="WRM8" s="123"/>
      <c r="WRN8" s="123"/>
      <c r="WRO8" s="123"/>
      <c r="WRP8" s="123"/>
      <c r="WRQ8" s="123"/>
      <c r="WRR8" s="123"/>
      <c r="WRS8" s="123"/>
      <c r="WRT8" s="123"/>
      <c r="WRU8" s="123"/>
      <c r="WRV8" s="123"/>
      <c r="WRW8" s="123"/>
      <c r="WRX8" s="123"/>
      <c r="WRY8" s="123"/>
      <c r="WRZ8" s="123"/>
      <c r="WSA8" s="123"/>
      <c r="WSB8" s="123"/>
      <c r="WSC8" s="123"/>
      <c r="WSD8" s="123"/>
      <c r="WSE8" s="123"/>
      <c r="WSF8" s="123"/>
      <c r="WSG8" s="123"/>
      <c r="WSH8" s="123"/>
      <c r="WSI8" s="123"/>
      <c r="WSJ8" s="123"/>
      <c r="WSK8" s="123"/>
      <c r="WSL8" s="123"/>
      <c r="WSM8" s="123"/>
      <c r="WSN8" s="123"/>
      <c r="WSO8" s="123"/>
      <c r="WSP8" s="123"/>
      <c r="WSQ8" s="123"/>
      <c r="WSR8" s="123"/>
      <c r="WSS8" s="123"/>
      <c r="WST8" s="123"/>
      <c r="WSU8" s="123"/>
      <c r="WSV8" s="123"/>
      <c r="WSW8" s="123"/>
      <c r="WSX8" s="123"/>
      <c r="WSY8" s="123"/>
      <c r="WSZ8" s="123"/>
      <c r="WTA8" s="123"/>
      <c r="WTB8" s="123"/>
      <c r="WTC8" s="123"/>
      <c r="WTD8" s="123"/>
      <c r="WTE8" s="123"/>
      <c r="WTF8" s="123"/>
      <c r="WTG8" s="123"/>
      <c r="WTH8" s="123"/>
      <c r="WTI8" s="123"/>
      <c r="WTJ8" s="123"/>
      <c r="WTK8" s="123"/>
      <c r="WTL8" s="123"/>
      <c r="WTM8" s="123"/>
      <c r="WTN8" s="123"/>
      <c r="WTO8" s="123"/>
      <c r="WTP8" s="123"/>
      <c r="WTQ8" s="123"/>
      <c r="WTR8" s="123"/>
      <c r="WTS8" s="123"/>
      <c r="WTT8" s="123"/>
      <c r="WTU8" s="123"/>
      <c r="WTV8" s="123"/>
      <c r="WTW8" s="123"/>
      <c r="WTX8" s="123"/>
      <c r="WTY8" s="123"/>
      <c r="WTZ8" s="123"/>
      <c r="WUA8" s="123"/>
      <c r="WUB8" s="123"/>
      <c r="WUC8" s="123"/>
      <c r="WUD8" s="123"/>
      <c r="WUE8" s="123"/>
      <c r="WUF8" s="123"/>
      <c r="WUG8" s="123"/>
      <c r="WUH8" s="123"/>
      <c r="WUI8" s="123"/>
      <c r="WUJ8" s="123"/>
      <c r="WUK8" s="123"/>
      <c r="WUL8" s="123"/>
      <c r="WUM8" s="123"/>
      <c r="WUN8" s="123"/>
      <c r="WUO8" s="123"/>
      <c r="WUP8" s="123"/>
      <c r="WUQ8" s="123"/>
      <c r="WUR8" s="123"/>
      <c r="WUS8" s="123"/>
      <c r="WUT8" s="123"/>
      <c r="WUU8" s="123"/>
      <c r="WUV8" s="123"/>
      <c r="WUW8" s="123"/>
      <c r="WUX8" s="123"/>
      <c r="WUY8" s="123"/>
      <c r="WUZ8" s="123"/>
      <c r="WVA8" s="123"/>
      <c r="WVB8" s="123"/>
      <c r="WVC8" s="123"/>
      <c r="WVD8" s="123"/>
      <c r="WVE8" s="123"/>
      <c r="WVF8" s="123"/>
      <c r="WVG8" s="123"/>
      <c r="WVH8" s="123"/>
      <c r="WVI8" s="123"/>
      <c r="WVJ8" s="123"/>
      <c r="WVK8" s="123"/>
      <c r="WVL8" s="123"/>
      <c r="WVM8" s="123"/>
      <c r="WVN8" s="123"/>
      <c r="WVO8" s="123"/>
      <c r="WVP8" s="123"/>
      <c r="WVQ8" s="123"/>
      <c r="WVR8" s="123"/>
      <c r="WVS8" s="123"/>
      <c r="WVT8" s="123"/>
      <c r="WVU8" s="123"/>
      <c r="WVV8" s="123"/>
      <c r="WVW8" s="123"/>
      <c r="WVX8" s="123"/>
      <c r="WVY8" s="123"/>
      <c r="WVZ8" s="123"/>
      <c r="WWA8" s="123"/>
      <c r="WWB8" s="123"/>
      <c r="WWC8" s="123"/>
      <c r="WWD8" s="123"/>
      <c r="WWE8" s="123"/>
      <c r="WWF8" s="123"/>
      <c r="WWG8" s="123"/>
      <c r="WWH8" s="123"/>
      <c r="WWI8" s="123"/>
      <c r="WWJ8" s="123"/>
      <c r="WWK8" s="123"/>
      <c r="WWL8" s="123"/>
      <c r="WWM8" s="123"/>
      <c r="WWN8" s="123"/>
      <c r="WWO8" s="123"/>
      <c r="WWP8" s="123"/>
      <c r="WWQ8" s="123"/>
      <c r="WWR8" s="123"/>
      <c r="WWS8" s="123"/>
      <c r="WWT8" s="123"/>
      <c r="WWU8" s="123"/>
      <c r="WWV8" s="123"/>
      <c r="WWW8" s="123"/>
      <c r="WWX8" s="123"/>
      <c r="WWY8" s="123"/>
      <c r="WWZ8" s="123"/>
      <c r="WXA8" s="123"/>
      <c r="WXB8" s="123"/>
      <c r="WXC8" s="123"/>
      <c r="WXD8" s="123"/>
      <c r="WXE8" s="123"/>
      <c r="WXF8" s="123"/>
      <c r="WXG8" s="123"/>
      <c r="WXH8" s="123"/>
      <c r="WXI8" s="123"/>
      <c r="WXJ8" s="123"/>
      <c r="WXK8" s="123"/>
      <c r="WXL8" s="123"/>
      <c r="WXM8" s="123"/>
      <c r="WXN8" s="123"/>
      <c r="WXO8" s="123"/>
      <c r="WXP8" s="123"/>
      <c r="WXQ8" s="123"/>
      <c r="WXR8" s="123"/>
      <c r="WXS8" s="123"/>
      <c r="WXT8" s="123"/>
      <c r="WXU8" s="123"/>
      <c r="WXV8" s="123"/>
      <c r="WXW8" s="123"/>
      <c r="WXX8" s="123"/>
      <c r="WXY8" s="123"/>
      <c r="WXZ8" s="123"/>
      <c r="WYA8" s="123"/>
      <c r="WYB8" s="123"/>
      <c r="WYC8" s="123"/>
      <c r="WYD8" s="123"/>
      <c r="WYE8" s="123"/>
      <c r="WYF8" s="123"/>
      <c r="WYG8" s="123"/>
      <c r="WYH8" s="123"/>
      <c r="WYI8" s="123"/>
      <c r="WYJ8" s="123"/>
      <c r="WYK8" s="123"/>
      <c r="WYL8" s="123"/>
      <c r="WYM8" s="123"/>
      <c r="WYN8" s="123"/>
      <c r="WYO8" s="123"/>
      <c r="WYP8" s="123"/>
      <c r="WYQ8" s="123"/>
      <c r="WYR8" s="123"/>
      <c r="WYS8" s="123"/>
      <c r="WYT8" s="123"/>
      <c r="WYU8" s="123"/>
      <c r="WYV8" s="123"/>
      <c r="WYW8" s="123"/>
      <c r="WYX8" s="123"/>
      <c r="WYY8" s="123"/>
      <c r="WYZ8" s="123"/>
      <c r="WZA8" s="123"/>
      <c r="WZB8" s="123"/>
      <c r="WZC8" s="123"/>
      <c r="WZD8" s="123"/>
      <c r="WZE8" s="123"/>
      <c r="WZF8" s="123"/>
      <c r="WZG8" s="123"/>
      <c r="WZH8" s="123"/>
      <c r="WZI8" s="123"/>
      <c r="WZJ8" s="123"/>
      <c r="WZK8" s="123"/>
      <c r="WZL8" s="123"/>
      <c r="WZM8" s="123"/>
      <c r="WZN8" s="123"/>
      <c r="WZO8" s="123"/>
      <c r="WZP8" s="123"/>
      <c r="WZQ8" s="123"/>
      <c r="WZR8" s="123"/>
      <c r="WZS8" s="123"/>
      <c r="WZT8" s="123"/>
      <c r="WZU8" s="123"/>
      <c r="WZV8" s="123"/>
      <c r="WZW8" s="123"/>
      <c r="WZX8" s="123"/>
      <c r="WZY8" s="123"/>
      <c r="WZZ8" s="123"/>
      <c r="XAA8" s="123"/>
      <c r="XAB8" s="123"/>
      <c r="XAC8" s="123"/>
      <c r="XAD8" s="123"/>
      <c r="XAE8" s="123"/>
      <c r="XAF8" s="123"/>
      <c r="XAG8" s="123"/>
      <c r="XAH8" s="123"/>
      <c r="XAI8" s="123"/>
      <c r="XAJ8" s="123"/>
      <c r="XAK8" s="123"/>
      <c r="XAL8" s="123"/>
      <c r="XAM8" s="123"/>
      <c r="XAN8" s="123"/>
      <c r="XAO8" s="123"/>
      <c r="XAP8" s="123"/>
      <c r="XAQ8" s="123"/>
      <c r="XAR8" s="123"/>
      <c r="XAS8" s="123"/>
      <c r="XAT8" s="123"/>
      <c r="XAU8" s="123"/>
      <c r="XAV8" s="123"/>
      <c r="XAW8" s="123"/>
      <c r="XAX8" s="123"/>
      <c r="XAY8" s="123"/>
      <c r="XAZ8" s="123"/>
      <c r="XBA8" s="123"/>
      <c r="XBB8" s="123"/>
      <c r="XBC8" s="123"/>
      <c r="XBD8" s="123"/>
      <c r="XBE8" s="123"/>
      <c r="XBF8" s="123"/>
      <c r="XBG8" s="123"/>
      <c r="XBH8" s="123"/>
      <c r="XBI8" s="123"/>
      <c r="XBJ8" s="123"/>
      <c r="XBK8" s="123"/>
      <c r="XBL8" s="123"/>
      <c r="XBM8" s="123"/>
      <c r="XBN8" s="123"/>
      <c r="XBO8" s="123"/>
      <c r="XBP8" s="123"/>
      <c r="XBQ8" s="123"/>
      <c r="XBR8" s="123"/>
      <c r="XBS8" s="123"/>
      <c r="XBT8" s="123"/>
      <c r="XBU8" s="123"/>
      <c r="XBV8" s="123"/>
      <c r="XBW8" s="123"/>
      <c r="XBX8" s="123"/>
      <c r="XBY8" s="123"/>
      <c r="XBZ8" s="123"/>
      <c r="XCA8" s="123"/>
      <c r="XCB8" s="123"/>
      <c r="XCC8" s="123"/>
      <c r="XCD8" s="123"/>
      <c r="XCE8" s="123"/>
      <c r="XCF8" s="123"/>
      <c r="XCG8" s="123"/>
      <c r="XCH8" s="123"/>
      <c r="XCI8" s="123"/>
      <c r="XCJ8" s="123"/>
      <c r="XCK8" s="123"/>
      <c r="XCL8" s="123"/>
      <c r="XCM8" s="123"/>
      <c r="XCN8" s="123"/>
      <c r="XCO8" s="123"/>
      <c r="XCP8" s="123"/>
      <c r="XCQ8" s="123"/>
      <c r="XCR8" s="123"/>
      <c r="XCS8" s="123"/>
      <c r="XCT8" s="123"/>
      <c r="XCU8" s="123"/>
      <c r="XCV8" s="123"/>
      <c r="XCW8" s="123"/>
      <c r="XCX8" s="123"/>
      <c r="XCY8" s="123"/>
      <c r="XCZ8" s="123"/>
      <c r="XDA8" s="123"/>
      <c r="XDB8" s="123"/>
      <c r="XDC8" s="123"/>
      <c r="XDD8" s="123"/>
      <c r="XDE8" s="123"/>
      <c r="XDF8" s="123"/>
      <c r="XDG8" s="123"/>
      <c r="XDH8" s="123"/>
      <c r="XDI8" s="123"/>
      <c r="XDJ8" s="123"/>
      <c r="XDK8" s="123"/>
      <c r="XDL8" s="123"/>
      <c r="XDM8" s="123"/>
      <c r="XDN8" s="123"/>
      <c r="XDO8" s="123"/>
      <c r="XDP8" s="123"/>
      <c r="XDQ8" s="123"/>
      <c r="XDR8" s="123"/>
      <c r="XDS8" s="123"/>
      <c r="XDT8" s="123"/>
      <c r="XDU8" s="123"/>
      <c r="XDV8" s="123"/>
      <c r="XDW8" s="123"/>
      <c r="XDX8" s="123"/>
      <c r="XDY8" s="123"/>
      <c r="XDZ8" s="123"/>
      <c r="XEA8" s="123"/>
      <c r="XEB8" s="123"/>
      <c r="XEC8" s="123"/>
      <c r="XED8" s="123"/>
      <c r="XEE8" s="123"/>
      <c r="XEF8" s="123"/>
      <c r="XEG8" s="123"/>
      <c r="XEH8" s="123"/>
      <c r="XEI8" s="123"/>
      <c r="XEJ8" s="123"/>
      <c r="XEK8" s="123"/>
      <c r="XEL8" s="123"/>
      <c r="XEM8" s="123"/>
      <c r="XEN8" s="123"/>
      <c r="XEO8" s="123"/>
      <c r="XEP8" s="123"/>
      <c r="XEQ8" s="123"/>
      <c r="XER8" s="123"/>
      <c r="XES8" s="123"/>
      <c r="XET8" s="123"/>
      <c r="XEU8" s="123"/>
      <c r="XEV8" s="123"/>
      <c r="XEW8" s="123"/>
      <c r="XEX8" s="123"/>
      <c r="XEY8" s="123"/>
      <c r="XEZ8" s="123"/>
    </row>
    <row r="9" spans="1:16380" s="138" customFormat="1" ht="15.75" x14ac:dyDescent="0.25">
      <c r="A9" s="108"/>
      <c r="B9" s="369" t="s">
        <v>171</v>
      </c>
      <c r="C9" s="370"/>
      <c r="D9" s="370"/>
      <c r="E9" s="370"/>
      <c r="F9" s="370"/>
      <c r="G9" s="370"/>
      <c r="H9" s="371" t="s">
        <v>235</v>
      </c>
      <c r="I9" s="373"/>
      <c r="J9" s="374"/>
      <c r="K9" s="374"/>
      <c r="L9" s="374"/>
      <c r="M9" s="256">
        <v>700</v>
      </c>
      <c r="N9" s="132"/>
      <c r="O9" s="309"/>
      <c r="P9" s="251"/>
      <c r="Q9" s="42"/>
      <c r="R9" s="42"/>
      <c r="S9" s="43"/>
    </row>
    <row r="10" spans="1:16380" s="138" customFormat="1" ht="18.75" thickBot="1" x14ac:dyDescent="0.3">
      <c r="A10" s="108"/>
      <c r="B10" s="375">
        <v>1</v>
      </c>
      <c r="C10" s="376"/>
      <c r="D10" s="376"/>
      <c r="E10" s="376"/>
      <c r="F10" s="376"/>
      <c r="G10" s="377"/>
      <c r="H10" s="372"/>
      <c r="I10" s="378" t="s">
        <v>341</v>
      </c>
      <c r="J10" s="379"/>
      <c r="K10" s="379"/>
      <c r="L10" s="379"/>
      <c r="M10" s="257">
        <v>800</v>
      </c>
      <c r="N10" s="132"/>
      <c r="O10" s="310"/>
      <c r="P10" s="252"/>
      <c r="Q10" s="42"/>
      <c r="R10" s="42"/>
      <c r="S10" s="43"/>
    </row>
    <row r="11" spans="1:16380" s="138" customFormat="1" x14ac:dyDescent="0.2">
      <c r="A11" s="108"/>
      <c r="B11" s="82"/>
      <c r="C11" s="148"/>
      <c r="D11" s="304">
        <v>200</v>
      </c>
      <c r="E11" s="100"/>
      <c r="F11" s="164"/>
      <c r="G11" s="47"/>
      <c r="H11" s="48"/>
      <c r="I11" s="49"/>
      <c r="J11" s="50"/>
      <c r="K11" s="50"/>
      <c r="L11" s="49"/>
      <c r="M11" s="51"/>
      <c r="N11" s="132"/>
      <c r="O11" s="308"/>
      <c r="P11" s="42"/>
      <c r="Q11" s="42"/>
      <c r="R11" s="42"/>
      <c r="S11" s="43"/>
    </row>
    <row r="12" spans="1:16380" s="138" customFormat="1" ht="15" x14ac:dyDescent="0.25">
      <c r="A12" s="109"/>
      <c r="B12" s="259" t="s">
        <v>313</v>
      </c>
      <c r="C12" s="149">
        <v>0</v>
      </c>
      <c r="D12" s="149">
        <f>4*(M$10*(B$10-1)+C12)+D$11</f>
        <v>200</v>
      </c>
      <c r="E12" s="159">
        <v>8</v>
      </c>
      <c r="F12" s="101"/>
      <c r="G12" s="127" t="s">
        <v>1</v>
      </c>
      <c r="H12" s="249">
        <f>300+2*M$10*(B$10-1)+2*C12</f>
        <v>300</v>
      </c>
      <c r="I12" s="53" t="s">
        <v>244</v>
      </c>
      <c r="J12" s="54" t="s">
        <v>609</v>
      </c>
      <c r="K12" s="240" t="s">
        <v>167</v>
      </c>
      <c r="L12" s="54" t="s">
        <v>609</v>
      </c>
      <c r="M12" s="55"/>
      <c r="N12" s="42"/>
      <c r="O12" s="311"/>
      <c r="P12" s="42"/>
      <c r="Q12" s="253"/>
      <c r="R12" s="253"/>
      <c r="S12" s="43"/>
    </row>
    <row r="13" spans="1:16380" s="138" customFormat="1" ht="15" x14ac:dyDescent="0.25">
      <c r="A13" s="109"/>
      <c r="B13" s="259" t="s">
        <v>322</v>
      </c>
      <c r="C13" s="149">
        <v>1</v>
      </c>
      <c r="D13" s="149">
        <f t="shared" ref="D13:D76" si="0">4*(M$10*(B$10-1)+C13)+D$11</f>
        <v>204</v>
      </c>
      <c r="E13" s="159">
        <v>8</v>
      </c>
      <c r="F13" s="101"/>
      <c r="G13" s="127" t="s">
        <v>1</v>
      </c>
      <c r="H13" s="249">
        <f t="shared" ref="H13:H75" si="1">300+2*M$10*(B$10-1)+2*C13</f>
        <v>302</v>
      </c>
      <c r="I13" s="53" t="s">
        <v>244</v>
      </c>
      <c r="J13" s="54" t="s">
        <v>609</v>
      </c>
      <c r="K13" s="240" t="s">
        <v>167</v>
      </c>
      <c r="L13" s="54" t="s">
        <v>609</v>
      </c>
      <c r="M13" s="55"/>
      <c r="N13" s="42"/>
      <c r="O13" s="312"/>
      <c r="P13" s="42"/>
      <c r="Q13" s="253"/>
      <c r="R13" s="253"/>
      <c r="S13" s="43"/>
    </row>
    <row r="14" spans="1:16380" s="138" customFormat="1" ht="15" x14ac:dyDescent="0.25">
      <c r="A14" s="109"/>
      <c r="B14" s="259" t="s">
        <v>32</v>
      </c>
      <c r="C14" s="149">
        <v>2</v>
      </c>
      <c r="D14" s="149">
        <f t="shared" si="0"/>
        <v>208</v>
      </c>
      <c r="E14" s="159">
        <v>1</v>
      </c>
      <c r="F14" s="101"/>
      <c r="G14" s="127" t="s">
        <v>1</v>
      </c>
      <c r="H14" s="249">
        <f t="shared" si="1"/>
        <v>304</v>
      </c>
      <c r="I14" s="53" t="s">
        <v>274</v>
      </c>
      <c r="J14" s="54" t="s">
        <v>609</v>
      </c>
      <c r="K14" s="240" t="s">
        <v>167</v>
      </c>
      <c r="L14" s="56" t="s">
        <v>203</v>
      </c>
      <c r="M14" s="55"/>
      <c r="N14" s="42"/>
      <c r="O14" s="308"/>
      <c r="P14" s="42"/>
      <c r="Q14" s="253"/>
      <c r="R14" s="253"/>
      <c r="S14" s="43"/>
    </row>
    <row r="15" spans="1:16380" s="138" customFormat="1" ht="15" x14ac:dyDescent="0.25">
      <c r="A15" s="109"/>
      <c r="B15" s="259" t="s">
        <v>33</v>
      </c>
      <c r="C15" s="149">
        <v>3</v>
      </c>
      <c r="D15" s="149">
        <f t="shared" si="0"/>
        <v>212</v>
      </c>
      <c r="E15" s="159">
        <v>1</v>
      </c>
      <c r="F15" s="101"/>
      <c r="G15" s="127" t="s">
        <v>1</v>
      </c>
      <c r="H15" s="249">
        <f t="shared" si="1"/>
        <v>306</v>
      </c>
      <c r="I15" s="53" t="s">
        <v>275</v>
      </c>
      <c r="J15" s="54" t="s">
        <v>609</v>
      </c>
      <c r="K15" s="240" t="s">
        <v>167</v>
      </c>
      <c r="L15" s="56" t="s">
        <v>203</v>
      </c>
      <c r="M15" s="55"/>
      <c r="N15" s="42"/>
      <c r="O15" s="308"/>
      <c r="P15" s="42"/>
      <c r="Q15" s="253"/>
      <c r="R15" s="253"/>
      <c r="S15" s="43"/>
    </row>
    <row r="16" spans="1:16380" s="138" customFormat="1" ht="15" x14ac:dyDescent="0.25">
      <c r="A16" s="109"/>
      <c r="B16" s="259" t="s">
        <v>34</v>
      </c>
      <c r="C16" s="149">
        <v>4</v>
      </c>
      <c r="D16" s="149">
        <f t="shared" si="0"/>
        <v>216</v>
      </c>
      <c r="E16" s="159">
        <v>1</v>
      </c>
      <c r="F16" s="101"/>
      <c r="G16" s="127" t="s">
        <v>1</v>
      </c>
      <c r="H16" s="249">
        <f t="shared" si="1"/>
        <v>308</v>
      </c>
      <c r="I16" s="53" t="s">
        <v>276</v>
      </c>
      <c r="J16" s="54" t="s">
        <v>609</v>
      </c>
      <c r="K16" s="240" t="s">
        <v>167</v>
      </c>
      <c r="L16" s="56" t="s">
        <v>203</v>
      </c>
      <c r="M16" s="55"/>
      <c r="N16" s="42"/>
      <c r="O16" s="308"/>
      <c r="P16" s="42"/>
      <c r="Q16" s="253"/>
      <c r="R16" s="253"/>
      <c r="S16" s="43"/>
    </row>
    <row r="17" spans="1:18" s="138" customFormat="1" ht="15" x14ac:dyDescent="0.25">
      <c r="A17" s="109"/>
      <c r="B17" s="259" t="s">
        <v>29</v>
      </c>
      <c r="C17" s="149">
        <v>5</v>
      </c>
      <c r="D17" s="149">
        <f t="shared" si="0"/>
        <v>220</v>
      </c>
      <c r="E17" s="159">
        <v>1</v>
      </c>
      <c r="F17" s="101"/>
      <c r="G17" s="127" t="s">
        <v>1</v>
      </c>
      <c r="H17" s="249">
        <f t="shared" si="1"/>
        <v>310</v>
      </c>
      <c r="I17" s="57" t="s">
        <v>263</v>
      </c>
      <c r="J17" s="54" t="s">
        <v>609</v>
      </c>
      <c r="K17" s="240" t="s">
        <v>167</v>
      </c>
      <c r="L17" s="58" t="s">
        <v>203</v>
      </c>
      <c r="M17" s="55"/>
      <c r="N17" s="42"/>
      <c r="O17" s="308"/>
      <c r="P17" s="132"/>
      <c r="Q17" s="18"/>
      <c r="R17" s="18"/>
    </row>
    <row r="18" spans="1:18" ht="15" x14ac:dyDescent="0.25">
      <c r="A18" s="109"/>
      <c r="B18" s="259" t="s">
        <v>31</v>
      </c>
      <c r="C18" s="149">
        <v>6</v>
      </c>
      <c r="D18" s="149">
        <f t="shared" si="0"/>
        <v>224</v>
      </c>
      <c r="E18" s="159">
        <v>1</v>
      </c>
      <c r="F18" s="101"/>
      <c r="G18" s="127" t="s">
        <v>1</v>
      </c>
      <c r="H18" s="249">
        <f t="shared" si="1"/>
        <v>312</v>
      </c>
      <c r="I18" s="53" t="s">
        <v>252</v>
      </c>
      <c r="J18" s="54" t="s">
        <v>609</v>
      </c>
      <c r="K18" s="240" t="s">
        <v>167</v>
      </c>
      <c r="L18" s="54" t="s">
        <v>609</v>
      </c>
      <c r="M18" s="59"/>
      <c r="N18" s="42"/>
      <c r="O18" s="311"/>
      <c r="Q18" s="18"/>
      <c r="R18" s="18"/>
    </row>
    <row r="19" spans="1:18" ht="14.25" customHeight="1" x14ac:dyDescent="0.25">
      <c r="A19" s="109"/>
      <c r="B19" s="259" t="s">
        <v>3</v>
      </c>
      <c r="C19" s="149">
        <v>7</v>
      </c>
      <c r="D19" s="149">
        <f t="shared" si="0"/>
        <v>228</v>
      </c>
      <c r="E19" s="159">
        <v>1</v>
      </c>
      <c r="F19" s="101"/>
      <c r="G19" s="127" t="s">
        <v>1</v>
      </c>
      <c r="H19" s="249">
        <f t="shared" si="1"/>
        <v>314</v>
      </c>
      <c r="I19" s="53" t="s">
        <v>246</v>
      </c>
      <c r="J19" s="54" t="s">
        <v>609</v>
      </c>
      <c r="K19" s="240" t="s">
        <v>167</v>
      </c>
      <c r="L19" s="56" t="s">
        <v>303</v>
      </c>
      <c r="M19" s="55"/>
      <c r="N19" s="42"/>
      <c r="O19" s="308"/>
      <c r="Q19" s="18"/>
      <c r="R19" s="18"/>
    </row>
    <row r="20" spans="1:18" ht="15" x14ac:dyDescent="0.25">
      <c r="A20" s="109"/>
      <c r="B20" s="259" t="s">
        <v>8</v>
      </c>
      <c r="C20" s="149">
        <v>8</v>
      </c>
      <c r="D20" s="149">
        <f t="shared" si="0"/>
        <v>232</v>
      </c>
      <c r="E20" s="159">
        <v>1</v>
      </c>
      <c r="F20" s="101"/>
      <c r="G20" s="127" t="s">
        <v>1</v>
      </c>
      <c r="H20" s="249">
        <f t="shared" si="1"/>
        <v>316</v>
      </c>
      <c r="I20" s="53" t="s">
        <v>255</v>
      </c>
      <c r="J20" s="54" t="s">
        <v>609</v>
      </c>
      <c r="K20" s="56" t="s">
        <v>194</v>
      </c>
      <c r="L20" s="56" t="s">
        <v>303</v>
      </c>
      <c r="M20" s="55"/>
      <c r="N20" s="42"/>
      <c r="O20" s="308"/>
      <c r="Q20" s="18"/>
      <c r="R20" s="18"/>
    </row>
    <row r="21" spans="1:18" ht="15" x14ac:dyDescent="0.25">
      <c r="A21" s="109"/>
      <c r="B21" s="259" t="s">
        <v>12</v>
      </c>
      <c r="C21" s="149">
        <v>9</v>
      </c>
      <c r="D21" s="149">
        <f t="shared" si="0"/>
        <v>236</v>
      </c>
      <c r="E21" s="159">
        <v>1</v>
      </c>
      <c r="F21" s="101"/>
      <c r="G21" s="127" t="s">
        <v>1</v>
      </c>
      <c r="H21" s="249">
        <f t="shared" si="1"/>
        <v>318</v>
      </c>
      <c r="I21" s="53" t="s">
        <v>259</v>
      </c>
      <c r="J21" s="54" t="s">
        <v>609</v>
      </c>
      <c r="K21" s="56" t="s">
        <v>196</v>
      </c>
      <c r="L21" s="56" t="s">
        <v>303</v>
      </c>
      <c r="M21" s="55"/>
      <c r="N21" s="42"/>
      <c r="O21" s="308"/>
      <c r="Q21" s="18"/>
      <c r="R21" s="18"/>
    </row>
    <row r="22" spans="1:18" ht="15" x14ac:dyDescent="0.25">
      <c r="A22" s="109"/>
      <c r="B22" s="259" t="s">
        <v>10</v>
      </c>
      <c r="C22" s="149">
        <v>10</v>
      </c>
      <c r="D22" s="149">
        <f t="shared" si="0"/>
        <v>240</v>
      </c>
      <c r="E22" s="159">
        <v>1</v>
      </c>
      <c r="F22" s="101"/>
      <c r="G22" s="127" t="s">
        <v>1</v>
      </c>
      <c r="H22" s="249">
        <f t="shared" si="1"/>
        <v>320</v>
      </c>
      <c r="I22" s="53" t="s">
        <v>257</v>
      </c>
      <c r="J22" s="54" t="s">
        <v>609</v>
      </c>
      <c r="K22" s="56" t="s">
        <v>195</v>
      </c>
      <c r="L22" s="56" t="s">
        <v>303</v>
      </c>
      <c r="M22" s="55"/>
      <c r="N22" s="42"/>
      <c r="O22" s="308"/>
      <c r="Q22" s="18"/>
      <c r="R22" s="18"/>
    </row>
    <row r="23" spans="1:18" ht="15" x14ac:dyDescent="0.25">
      <c r="A23" s="109"/>
      <c r="B23" s="259" t="s">
        <v>9</v>
      </c>
      <c r="C23" s="149">
        <v>11</v>
      </c>
      <c r="D23" s="149">
        <f t="shared" si="0"/>
        <v>244</v>
      </c>
      <c r="E23" s="159">
        <v>1</v>
      </c>
      <c r="F23" s="101"/>
      <c r="G23" s="127" t="s">
        <v>1</v>
      </c>
      <c r="H23" s="249">
        <f t="shared" si="1"/>
        <v>322</v>
      </c>
      <c r="I23" s="53" t="s">
        <v>256</v>
      </c>
      <c r="J23" s="54" t="s">
        <v>609</v>
      </c>
      <c r="K23" s="56" t="s">
        <v>197</v>
      </c>
      <c r="L23" s="56" t="s">
        <v>303</v>
      </c>
      <c r="M23" s="55"/>
      <c r="N23" s="42"/>
      <c r="O23" s="308"/>
      <c r="Q23" s="18"/>
      <c r="R23" s="18"/>
    </row>
    <row r="24" spans="1:18" ht="15" x14ac:dyDescent="0.25">
      <c r="A24" s="109"/>
      <c r="B24" s="259" t="s">
        <v>13</v>
      </c>
      <c r="C24" s="149">
        <v>12</v>
      </c>
      <c r="D24" s="149">
        <f t="shared" si="0"/>
        <v>248</v>
      </c>
      <c r="E24" s="159">
        <v>1</v>
      </c>
      <c r="F24" s="101"/>
      <c r="G24" s="127" t="s">
        <v>1</v>
      </c>
      <c r="H24" s="249">
        <f t="shared" si="1"/>
        <v>324</v>
      </c>
      <c r="I24" s="53" t="s">
        <v>260</v>
      </c>
      <c r="J24" s="54" t="s">
        <v>609</v>
      </c>
      <c r="K24" s="56" t="s">
        <v>199</v>
      </c>
      <c r="L24" s="56" t="s">
        <v>303</v>
      </c>
      <c r="M24" s="55"/>
      <c r="N24" s="42"/>
      <c r="O24" s="308"/>
      <c r="Q24" s="18"/>
      <c r="R24" s="18"/>
    </row>
    <row r="25" spans="1:18" ht="15" x14ac:dyDescent="0.25">
      <c r="A25" s="109"/>
      <c r="B25" s="259" t="s">
        <v>11</v>
      </c>
      <c r="C25" s="149">
        <v>13</v>
      </c>
      <c r="D25" s="149">
        <f t="shared" si="0"/>
        <v>252</v>
      </c>
      <c r="E25" s="159">
        <v>1</v>
      </c>
      <c r="F25" s="101"/>
      <c r="G25" s="127" t="s">
        <v>1</v>
      </c>
      <c r="H25" s="249">
        <f t="shared" si="1"/>
        <v>326</v>
      </c>
      <c r="I25" s="53" t="s">
        <v>258</v>
      </c>
      <c r="J25" s="54" t="s">
        <v>609</v>
      </c>
      <c r="K25" s="56" t="s">
        <v>791</v>
      </c>
      <c r="L25" s="56" t="s">
        <v>303</v>
      </c>
      <c r="M25" s="55"/>
      <c r="N25" s="42"/>
      <c r="O25" s="308"/>
      <c r="Q25" s="18"/>
      <c r="R25" s="18"/>
    </row>
    <row r="26" spans="1:18" ht="15" x14ac:dyDescent="0.25">
      <c r="A26" s="109"/>
      <c r="B26" s="60" t="s">
        <v>15</v>
      </c>
      <c r="C26" s="149">
        <v>14</v>
      </c>
      <c r="D26" s="149">
        <f t="shared" si="0"/>
        <v>256</v>
      </c>
      <c r="E26" s="159">
        <v>3</v>
      </c>
      <c r="F26" s="101"/>
      <c r="G26" s="61" t="s">
        <v>1</v>
      </c>
      <c r="H26" s="249">
        <f t="shared" si="1"/>
        <v>328</v>
      </c>
      <c r="I26" s="53" t="s">
        <v>262</v>
      </c>
      <c r="J26" s="54" t="s">
        <v>609</v>
      </c>
      <c r="K26" s="240" t="s">
        <v>167</v>
      </c>
      <c r="L26" s="172" t="s">
        <v>634</v>
      </c>
      <c r="M26" s="173" t="s">
        <v>794</v>
      </c>
      <c r="N26" s="42"/>
      <c r="O26" s="313"/>
      <c r="Q26" s="18"/>
      <c r="R26" s="18"/>
    </row>
    <row r="27" spans="1:18" ht="15" x14ac:dyDescent="0.25">
      <c r="A27" s="109"/>
      <c r="B27" s="259" t="s">
        <v>6</v>
      </c>
      <c r="C27" s="149">
        <v>15</v>
      </c>
      <c r="D27" s="149">
        <f t="shared" si="0"/>
        <v>260</v>
      </c>
      <c r="E27" s="159">
        <v>1</v>
      </c>
      <c r="F27" s="101"/>
      <c r="G27" s="127" t="s">
        <v>1</v>
      </c>
      <c r="H27" s="249">
        <f t="shared" si="1"/>
        <v>330</v>
      </c>
      <c r="I27" s="53" t="s">
        <v>249</v>
      </c>
      <c r="J27" s="54" t="s">
        <v>609</v>
      </c>
      <c r="K27" s="56" t="s">
        <v>792</v>
      </c>
      <c r="L27" s="56" t="s">
        <v>303</v>
      </c>
      <c r="M27" s="55"/>
      <c r="N27" s="42"/>
      <c r="O27" s="308"/>
      <c r="Q27" s="18"/>
      <c r="R27" s="18"/>
    </row>
    <row r="28" spans="1:18" ht="15" x14ac:dyDescent="0.25">
      <c r="A28" s="109"/>
      <c r="B28" s="259" t="s">
        <v>7</v>
      </c>
      <c r="C28" s="149">
        <v>16</v>
      </c>
      <c r="D28" s="149">
        <f t="shared" si="0"/>
        <v>264</v>
      </c>
      <c r="E28" s="159">
        <v>1</v>
      </c>
      <c r="F28" s="101"/>
      <c r="G28" s="127" t="s">
        <v>1</v>
      </c>
      <c r="H28" s="249">
        <f t="shared" si="1"/>
        <v>332</v>
      </c>
      <c r="I28" s="53" t="s">
        <v>250</v>
      </c>
      <c r="J28" s="54" t="s">
        <v>609</v>
      </c>
      <c r="K28" s="56" t="s">
        <v>793</v>
      </c>
      <c r="L28" s="56" t="s">
        <v>303</v>
      </c>
      <c r="M28" s="55"/>
      <c r="N28" s="42"/>
      <c r="O28" s="308"/>
      <c r="Q28" s="18"/>
      <c r="R28" s="18"/>
    </row>
    <row r="29" spans="1:18" ht="15" x14ac:dyDescent="0.25">
      <c r="A29" s="109"/>
      <c r="B29" s="259" t="s">
        <v>30</v>
      </c>
      <c r="C29" s="149">
        <v>17</v>
      </c>
      <c r="D29" s="149">
        <f t="shared" si="0"/>
        <v>268</v>
      </c>
      <c r="E29" s="159">
        <v>1</v>
      </c>
      <c r="F29" s="101"/>
      <c r="G29" s="127" t="s">
        <v>1</v>
      </c>
      <c r="H29" s="249">
        <f t="shared" si="1"/>
        <v>334</v>
      </c>
      <c r="I29" s="53" t="s">
        <v>251</v>
      </c>
      <c r="J29" s="54" t="s">
        <v>609</v>
      </c>
      <c r="K29" s="240" t="s">
        <v>167</v>
      </c>
      <c r="L29" s="54" t="s">
        <v>609</v>
      </c>
      <c r="M29" s="55"/>
      <c r="N29" s="42"/>
      <c r="O29" s="308"/>
      <c r="Q29" s="18"/>
      <c r="R29" s="18"/>
    </row>
    <row r="30" spans="1:18" ht="15" x14ac:dyDescent="0.25">
      <c r="A30" s="109"/>
      <c r="B30" s="259" t="s">
        <v>4</v>
      </c>
      <c r="C30" s="149">
        <v>18</v>
      </c>
      <c r="D30" s="149">
        <f t="shared" si="0"/>
        <v>272</v>
      </c>
      <c r="E30" s="159">
        <v>1</v>
      </c>
      <c r="F30" s="101"/>
      <c r="G30" s="127" t="s">
        <v>1</v>
      </c>
      <c r="H30" s="249">
        <f t="shared" si="1"/>
        <v>336</v>
      </c>
      <c r="I30" s="53" t="s">
        <v>248</v>
      </c>
      <c r="J30" s="54" t="s">
        <v>609</v>
      </c>
      <c r="K30" s="56" t="s">
        <v>234</v>
      </c>
      <c r="L30" s="56" t="s">
        <v>303</v>
      </c>
      <c r="M30" s="55"/>
      <c r="N30" s="42"/>
      <c r="O30" s="308"/>
      <c r="Q30" s="18"/>
      <c r="R30" s="18"/>
    </row>
    <row r="31" spans="1:18" ht="15" x14ac:dyDescent="0.25">
      <c r="A31" s="109"/>
      <c r="B31" s="259" t="s">
        <v>5</v>
      </c>
      <c r="C31" s="149">
        <v>19</v>
      </c>
      <c r="D31" s="149">
        <f t="shared" si="0"/>
        <v>276</v>
      </c>
      <c r="E31" s="159">
        <v>1</v>
      </c>
      <c r="F31" s="101"/>
      <c r="G31" s="127" t="s">
        <v>1</v>
      </c>
      <c r="H31" s="249">
        <f t="shared" si="1"/>
        <v>338</v>
      </c>
      <c r="I31" s="53" t="s">
        <v>247</v>
      </c>
      <c r="J31" s="54" t="s">
        <v>609</v>
      </c>
      <c r="K31" s="56" t="s">
        <v>233</v>
      </c>
      <c r="L31" s="56" t="s">
        <v>303</v>
      </c>
      <c r="M31" s="55"/>
      <c r="N31" s="42"/>
      <c r="O31" s="308"/>
      <c r="Q31" s="18"/>
      <c r="R31" s="18"/>
    </row>
    <row r="32" spans="1:18" ht="15" x14ac:dyDescent="0.25">
      <c r="A32" s="109"/>
      <c r="B32" s="259" t="s">
        <v>27</v>
      </c>
      <c r="C32" s="149">
        <v>20</v>
      </c>
      <c r="D32" s="149">
        <f t="shared" si="0"/>
        <v>280</v>
      </c>
      <c r="E32" s="159">
        <v>3</v>
      </c>
      <c r="F32" s="101"/>
      <c r="G32" s="127" t="s">
        <v>1</v>
      </c>
      <c r="H32" s="249">
        <f t="shared" si="1"/>
        <v>340</v>
      </c>
      <c r="I32" s="53" t="s">
        <v>264</v>
      </c>
      <c r="J32" s="54" t="s">
        <v>609</v>
      </c>
      <c r="K32" s="240" t="s">
        <v>167</v>
      </c>
      <c r="L32" s="172" t="s">
        <v>634</v>
      </c>
      <c r="M32" s="173" t="s">
        <v>794</v>
      </c>
      <c r="N32" s="42"/>
      <c r="O32" s="308"/>
      <c r="Q32" s="18"/>
      <c r="R32" s="18"/>
    </row>
    <row r="33" spans="1:18" ht="15" x14ac:dyDescent="0.25">
      <c r="A33" s="109"/>
      <c r="B33" s="259" t="s">
        <v>17</v>
      </c>
      <c r="C33" s="149">
        <v>21</v>
      </c>
      <c r="D33" s="149">
        <f t="shared" si="0"/>
        <v>284</v>
      </c>
      <c r="E33" s="159">
        <v>1</v>
      </c>
      <c r="F33" s="101"/>
      <c r="G33" s="127" t="s">
        <v>1</v>
      </c>
      <c r="H33" s="249">
        <f t="shared" si="1"/>
        <v>342</v>
      </c>
      <c r="I33" s="53" t="s">
        <v>271</v>
      </c>
      <c r="J33" s="54" t="s">
        <v>609</v>
      </c>
      <c r="K33" s="240" t="s">
        <v>167</v>
      </c>
      <c r="L33" s="56" t="s">
        <v>203</v>
      </c>
      <c r="M33" s="55"/>
      <c r="N33" s="42"/>
      <c r="Q33" s="18"/>
      <c r="R33" s="18"/>
    </row>
    <row r="34" spans="1:18" ht="15" x14ac:dyDescent="0.25">
      <c r="A34" s="109"/>
      <c r="B34" s="259" t="s">
        <v>18</v>
      </c>
      <c r="C34" s="149">
        <v>22</v>
      </c>
      <c r="D34" s="149">
        <f t="shared" si="0"/>
        <v>288</v>
      </c>
      <c r="E34" s="159">
        <v>1</v>
      </c>
      <c r="F34" s="101"/>
      <c r="G34" s="127" t="s">
        <v>1</v>
      </c>
      <c r="H34" s="249">
        <f t="shared" si="1"/>
        <v>344</v>
      </c>
      <c r="I34" s="53" t="s">
        <v>265</v>
      </c>
      <c r="J34" s="54" t="s">
        <v>609</v>
      </c>
      <c r="K34" s="240" t="s">
        <v>167</v>
      </c>
      <c r="L34" s="56" t="s">
        <v>203</v>
      </c>
      <c r="M34" s="55"/>
      <c r="N34" s="42"/>
      <c r="Q34" s="18"/>
      <c r="R34" s="18"/>
    </row>
    <row r="35" spans="1:18" ht="15" x14ac:dyDescent="0.25">
      <c r="A35" s="109"/>
      <c r="B35" s="259" t="s">
        <v>19</v>
      </c>
      <c r="C35" s="149">
        <v>23</v>
      </c>
      <c r="D35" s="149">
        <f t="shared" si="0"/>
        <v>292</v>
      </c>
      <c r="E35" s="159">
        <v>1</v>
      </c>
      <c r="F35" s="101"/>
      <c r="G35" s="127" t="s">
        <v>1</v>
      </c>
      <c r="H35" s="249">
        <f t="shared" si="1"/>
        <v>346</v>
      </c>
      <c r="I35" s="53" t="s">
        <v>266</v>
      </c>
      <c r="J35" s="54" t="s">
        <v>609</v>
      </c>
      <c r="K35" s="240" t="s">
        <v>167</v>
      </c>
      <c r="L35" s="56" t="s">
        <v>203</v>
      </c>
      <c r="M35" s="55"/>
      <c r="N35" s="42"/>
      <c r="Q35" s="18"/>
      <c r="R35" s="18"/>
    </row>
    <row r="36" spans="1:18" ht="15" x14ac:dyDescent="0.25">
      <c r="A36" s="109"/>
      <c r="B36" s="259" t="s">
        <v>20</v>
      </c>
      <c r="C36" s="149">
        <v>24</v>
      </c>
      <c r="D36" s="149">
        <f t="shared" si="0"/>
        <v>296</v>
      </c>
      <c r="E36" s="159">
        <v>1</v>
      </c>
      <c r="F36" s="101"/>
      <c r="G36" s="127" t="s">
        <v>1</v>
      </c>
      <c r="H36" s="249">
        <f t="shared" si="1"/>
        <v>348</v>
      </c>
      <c r="I36" s="53" t="s">
        <v>267</v>
      </c>
      <c r="J36" s="54" t="s">
        <v>609</v>
      </c>
      <c r="K36" s="240" t="s">
        <v>167</v>
      </c>
      <c r="L36" s="56" t="s">
        <v>203</v>
      </c>
      <c r="M36" s="55"/>
      <c r="N36" s="42"/>
      <c r="Q36" s="18"/>
      <c r="R36" s="18"/>
    </row>
    <row r="37" spans="1:18" ht="15" x14ac:dyDescent="0.25">
      <c r="A37" s="109"/>
      <c r="B37" s="262" t="s">
        <v>21</v>
      </c>
      <c r="C37" s="149">
        <v>25</v>
      </c>
      <c r="D37" s="149">
        <f t="shared" si="0"/>
        <v>300</v>
      </c>
      <c r="E37" s="159">
        <v>1</v>
      </c>
      <c r="F37" s="101"/>
      <c r="G37" s="63" t="s">
        <v>1</v>
      </c>
      <c r="H37" s="249">
        <f t="shared" si="1"/>
        <v>350</v>
      </c>
      <c r="I37" s="53" t="s">
        <v>270</v>
      </c>
      <c r="J37" s="54" t="s">
        <v>609</v>
      </c>
      <c r="K37" s="240" t="s">
        <v>167</v>
      </c>
      <c r="L37" s="56" t="s">
        <v>203</v>
      </c>
      <c r="M37" s="55"/>
      <c r="N37" s="42"/>
      <c r="Q37" s="18"/>
      <c r="R37" s="18"/>
    </row>
    <row r="38" spans="1:18" ht="15" x14ac:dyDescent="0.25">
      <c r="A38" s="109"/>
      <c r="B38" s="262" t="s">
        <v>22</v>
      </c>
      <c r="C38" s="149">
        <v>26</v>
      </c>
      <c r="D38" s="149">
        <f t="shared" si="0"/>
        <v>304</v>
      </c>
      <c r="E38" s="159">
        <v>1</v>
      </c>
      <c r="F38" s="101"/>
      <c r="G38" s="63" t="s">
        <v>1</v>
      </c>
      <c r="H38" s="249">
        <f t="shared" si="1"/>
        <v>352</v>
      </c>
      <c r="I38" s="53" t="s">
        <v>268</v>
      </c>
      <c r="J38" s="54" t="s">
        <v>609</v>
      </c>
      <c r="K38" s="240" t="s">
        <v>167</v>
      </c>
      <c r="L38" s="56" t="s">
        <v>203</v>
      </c>
      <c r="M38" s="55"/>
      <c r="N38" s="42"/>
      <c r="Q38" s="18"/>
      <c r="R38" s="18"/>
    </row>
    <row r="39" spans="1:18" ht="15" x14ac:dyDescent="0.25">
      <c r="A39" s="109"/>
      <c r="B39" s="262" t="s">
        <v>23</v>
      </c>
      <c r="C39" s="149">
        <v>27</v>
      </c>
      <c r="D39" s="149">
        <f t="shared" si="0"/>
        <v>308</v>
      </c>
      <c r="E39" s="159">
        <v>1</v>
      </c>
      <c r="F39" s="101"/>
      <c r="G39" s="63" t="s">
        <v>1</v>
      </c>
      <c r="H39" s="249">
        <f t="shared" si="1"/>
        <v>354</v>
      </c>
      <c r="I39" s="53" t="s">
        <v>269</v>
      </c>
      <c r="J39" s="54" t="s">
        <v>609</v>
      </c>
      <c r="K39" s="240" t="s">
        <v>167</v>
      </c>
      <c r="L39" s="56" t="s">
        <v>203</v>
      </c>
      <c r="M39" s="55"/>
      <c r="N39" s="42"/>
      <c r="Q39" s="18"/>
      <c r="R39" s="18"/>
    </row>
    <row r="40" spans="1:18" ht="15" x14ac:dyDescent="0.25">
      <c r="A40" s="109"/>
      <c r="B40" s="262" t="s">
        <v>24</v>
      </c>
      <c r="C40" s="149">
        <v>28</v>
      </c>
      <c r="D40" s="149">
        <f t="shared" si="0"/>
        <v>312</v>
      </c>
      <c r="E40" s="159">
        <v>1</v>
      </c>
      <c r="F40" s="101"/>
      <c r="G40" s="63" t="s">
        <v>1</v>
      </c>
      <c r="H40" s="249">
        <f t="shared" si="1"/>
        <v>356</v>
      </c>
      <c r="I40" s="53" t="s">
        <v>272</v>
      </c>
      <c r="J40" s="54" t="s">
        <v>609</v>
      </c>
      <c r="K40" s="240" t="s">
        <v>167</v>
      </c>
      <c r="L40" s="56" t="s">
        <v>203</v>
      </c>
      <c r="M40" s="55"/>
      <c r="N40" s="42"/>
      <c r="Q40" s="18"/>
      <c r="R40" s="18"/>
    </row>
    <row r="41" spans="1:18" ht="15" x14ac:dyDescent="0.25">
      <c r="A41" s="109"/>
      <c r="B41" s="259" t="s">
        <v>2</v>
      </c>
      <c r="C41" s="149">
        <v>29</v>
      </c>
      <c r="D41" s="149">
        <f t="shared" si="0"/>
        <v>316</v>
      </c>
      <c r="E41" s="159">
        <v>1</v>
      </c>
      <c r="F41" s="101"/>
      <c r="G41" s="127" t="s">
        <v>1</v>
      </c>
      <c r="H41" s="249">
        <f t="shared" si="1"/>
        <v>358</v>
      </c>
      <c r="I41" s="53" t="s">
        <v>254</v>
      </c>
      <c r="J41" s="54" t="s">
        <v>609</v>
      </c>
      <c r="K41" s="240" t="s">
        <v>167</v>
      </c>
      <c r="L41" s="56" t="s">
        <v>203</v>
      </c>
      <c r="M41" s="55"/>
      <c r="N41" s="42"/>
      <c r="O41" s="308"/>
      <c r="Q41" s="18"/>
      <c r="R41" s="18"/>
    </row>
    <row r="42" spans="1:18" ht="15" x14ac:dyDescent="0.25">
      <c r="A42" s="109"/>
      <c r="B42" s="259" t="s">
        <v>0</v>
      </c>
      <c r="C42" s="149">
        <v>30</v>
      </c>
      <c r="D42" s="149">
        <f t="shared" si="0"/>
        <v>320</v>
      </c>
      <c r="E42" s="159">
        <v>3</v>
      </c>
      <c r="F42" s="101"/>
      <c r="G42" s="127" t="s">
        <v>1</v>
      </c>
      <c r="H42" s="249">
        <f t="shared" si="1"/>
        <v>360</v>
      </c>
      <c r="I42" s="53" t="s">
        <v>245</v>
      </c>
      <c r="J42" s="54" t="s">
        <v>609</v>
      </c>
      <c r="K42" s="240" t="s">
        <v>167</v>
      </c>
      <c r="L42" s="172" t="s">
        <v>634</v>
      </c>
      <c r="M42" s="173" t="s">
        <v>794</v>
      </c>
      <c r="N42" s="42"/>
      <c r="O42" s="308"/>
      <c r="Q42" s="18"/>
      <c r="R42" s="18"/>
    </row>
    <row r="43" spans="1:18" ht="15" x14ac:dyDescent="0.25">
      <c r="A43" s="109"/>
      <c r="B43" s="259" t="s">
        <v>26</v>
      </c>
      <c r="C43" s="149">
        <v>31</v>
      </c>
      <c r="D43" s="149">
        <f t="shared" si="0"/>
        <v>324</v>
      </c>
      <c r="E43" s="159">
        <v>1</v>
      </c>
      <c r="F43" s="101"/>
      <c r="G43" s="127" t="s">
        <v>1</v>
      </c>
      <c r="H43" s="249">
        <f t="shared" si="1"/>
        <v>362</v>
      </c>
      <c r="I43" s="53" t="s">
        <v>324</v>
      </c>
      <c r="J43" s="54" t="s">
        <v>609</v>
      </c>
      <c r="K43" s="240" t="s">
        <v>167</v>
      </c>
      <c r="L43" s="56" t="s">
        <v>309</v>
      </c>
      <c r="M43" s="55"/>
      <c r="N43" s="42"/>
      <c r="O43" s="308"/>
      <c r="Q43" s="18"/>
      <c r="R43" s="18"/>
    </row>
    <row r="44" spans="1:18" ht="15" x14ac:dyDescent="0.25">
      <c r="A44" s="109"/>
      <c r="B44" s="259" t="s">
        <v>16</v>
      </c>
      <c r="C44" s="149">
        <v>32</v>
      </c>
      <c r="D44" s="149">
        <f t="shared" si="0"/>
        <v>328</v>
      </c>
      <c r="E44" s="159">
        <v>1</v>
      </c>
      <c r="F44" s="101"/>
      <c r="G44" s="127" t="s">
        <v>1</v>
      </c>
      <c r="H44" s="249">
        <f t="shared" si="1"/>
        <v>364</v>
      </c>
      <c r="I44" s="53" t="s">
        <v>261</v>
      </c>
      <c r="J44" s="54" t="s">
        <v>609</v>
      </c>
      <c r="K44" s="240" t="s">
        <v>167</v>
      </c>
      <c r="L44" s="56" t="s">
        <v>311</v>
      </c>
      <c r="M44" s="55"/>
      <c r="N44" s="42"/>
      <c r="O44" s="308"/>
      <c r="Q44" s="18"/>
      <c r="R44" s="18"/>
    </row>
    <row r="45" spans="1:18" ht="15" x14ac:dyDescent="0.25">
      <c r="A45" s="109"/>
      <c r="B45" s="259" t="s">
        <v>25</v>
      </c>
      <c r="C45" s="149">
        <v>33</v>
      </c>
      <c r="D45" s="149">
        <f t="shared" si="0"/>
        <v>332</v>
      </c>
      <c r="E45" s="159">
        <v>1</v>
      </c>
      <c r="F45" s="101"/>
      <c r="G45" s="127" t="s">
        <v>1</v>
      </c>
      <c r="H45" s="249">
        <f t="shared" si="1"/>
        <v>366</v>
      </c>
      <c r="I45" s="53" t="s">
        <v>273</v>
      </c>
      <c r="J45" s="54" t="s">
        <v>609</v>
      </c>
      <c r="K45" s="240" t="s">
        <v>167</v>
      </c>
      <c r="L45" s="56" t="s">
        <v>308</v>
      </c>
      <c r="M45" s="55"/>
      <c r="N45" s="42"/>
      <c r="Q45" s="18"/>
      <c r="R45" s="18"/>
    </row>
    <row r="46" spans="1:18" ht="15" x14ac:dyDescent="0.25">
      <c r="A46" s="109"/>
      <c r="B46" s="259" t="s">
        <v>28</v>
      </c>
      <c r="C46" s="149">
        <v>34</v>
      </c>
      <c r="D46" s="149">
        <f t="shared" si="0"/>
        <v>336</v>
      </c>
      <c r="E46" s="159">
        <v>7</v>
      </c>
      <c r="F46" s="101"/>
      <c r="G46" s="127" t="s">
        <v>1</v>
      </c>
      <c r="H46" s="249">
        <f t="shared" si="1"/>
        <v>368</v>
      </c>
      <c r="I46" s="53" t="s">
        <v>327</v>
      </c>
      <c r="J46" s="54" t="s">
        <v>609</v>
      </c>
      <c r="K46" s="240" t="s">
        <v>167</v>
      </c>
      <c r="L46" s="56" t="s">
        <v>310</v>
      </c>
      <c r="M46" s="62" t="s">
        <v>342</v>
      </c>
      <c r="N46" s="42"/>
      <c r="O46" s="311"/>
      <c r="Q46" s="18"/>
      <c r="R46" s="18"/>
    </row>
    <row r="47" spans="1:18" ht="15" x14ac:dyDescent="0.25">
      <c r="A47" s="109"/>
      <c r="B47" s="259" t="s">
        <v>14</v>
      </c>
      <c r="C47" s="149">
        <v>35</v>
      </c>
      <c r="D47" s="149">
        <f t="shared" si="0"/>
        <v>340</v>
      </c>
      <c r="E47" s="159">
        <v>3</v>
      </c>
      <c r="F47" s="101"/>
      <c r="G47" s="127" t="s">
        <v>1</v>
      </c>
      <c r="H47" s="249">
        <f t="shared" si="1"/>
        <v>370</v>
      </c>
      <c r="I47" s="53" t="s">
        <v>253</v>
      </c>
      <c r="J47" s="54" t="s">
        <v>609</v>
      </c>
      <c r="K47" s="240" t="s">
        <v>167</v>
      </c>
      <c r="L47" s="172" t="s">
        <v>634</v>
      </c>
      <c r="M47" s="173" t="s">
        <v>794</v>
      </c>
      <c r="N47" s="42"/>
      <c r="O47" s="308"/>
      <c r="Q47" s="18"/>
      <c r="R47" s="18"/>
    </row>
    <row r="48" spans="1:18" ht="15" x14ac:dyDescent="0.25">
      <c r="A48" s="109"/>
      <c r="B48" s="317" t="s">
        <v>903</v>
      </c>
      <c r="C48" s="149">
        <v>36</v>
      </c>
      <c r="D48" s="149">
        <f t="shared" si="0"/>
        <v>344</v>
      </c>
      <c r="E48" s="101"/>
      <c r="F48" s="101"/>
      <c r="G48" s="127" t="s">
        <v>1</v>
      </c>
      <c r="H48" s="200">
        <f t="shared" si="1"/>
        <v>372</v>
      </c>
      <c r="I48" s="318" t="str">
        <f>CONCATENATE("Cumule des index de soutirage [",H19,"-",H25,"]+",H27,"+",H28,"+",H30,"+",H31)</f>
        <v>Cumule des index de soutirage [314-326]+330+332+336+338</v>
      </c>
      <c r="J48" s="320" t="s">
        <v>609</v>
      </c>
      <c r="K48" s="319" t="s">
        <v>901</v>
      </c>
      <c r="L48" s="319" t="s">
        <v>303</v>
      </c>
      <c r="M48" s="62"/>
      <c r="N48" s="42"/>
      <c r="O48" s="308"/>
      <c r="Q48" s="18"/>
      <c r="R48" s="18"/>
    </row>
    <row r="49" spans="1:18" ht="15" x14ac:dyDescent="0.25">
      <c r="A49" s="109"/>
      <c r="B49" s="98" t="s">
        <v>377</v>
      </c>
      <c r="C49" s="149">
        <v>37</v>
      </c>
      <c r="D49" s="149">
        <f t="shared" si="0"/>
        <v>348</v>
      </c>
      <c r="E49" s="101"/>
      <c r="F49" s="101"/>
      <c r="G49" s="127" t="s">
        <v>1</v>
      </c>
      <c r="H49" s="200">
        <f t="shared" si="1"/>
        <v>374</v>
      </c>
      <c r="I49" s="53"/>
      <c r="J49" s="172"/>
      <c r="K49" s="56"/>
      <c r="L49" s="54"/>
      <c r="M49" s="62"/>
      <c r="N49" s="42"/>
      <c r="O49" s="308"/>
      <c r="Q49" s="18"/>
      <c r="R49" s="18"/>
    </row>
    <row r="50" spans="1:18" ht="15" x14ac:dyDescent="0.25">
      <c r="A50" s="109"/>
      <c r="B50" s="98" t="s">
        <v>377</v>
      </c>
      <c r="C50" s="149">
        <v>38</v>
      </c>
      <c r="D50" s="149">
        <f t="shared" si="0"/>
        <v>352</v>
      </c>
      <c r="E50" s="101"/>
      <c r="F50" s="101"/>
      <c r="G50" s="127" t="s">
        <v>1</v>
      </c>
      <c r="H50" s="200">
        <f t="shared" si="1"/>
        <v>376</v>
      </c>
      <c r="I50" s="53"/>
      <c r="J50" s="172"/>
      <c r="K50" s="56"/>
      <c r="L50" s="54"/>
      <c r="M50" s="62"/>
      <c r="N50" s="42"/>
      <c r="O50" s="308"/>
      <c r="Q50" s="18"/>
      <c r="R50" s="18"/>
    </row>
    <row r="51" spans="1:18" ht="15" x14ac:dyDescent="0.25">
      <c r="A51" s="109"/>
      <c r="B51" s="98" t="s">
        <v>377</v>
      </c>
      <c r="C51" s="149">
        <v>39</v>
      </c>
      <c r="D51" s="149">
        <f t="shared" si="0"/>
        <v>356</v>
      </c>
      <c r="E51" s="101"/>
      <c r="F51" s="101"/>
      <c r="G51" s="127" t="s">
        <v>1</v>
      </c>
      <c r="H51" s="200">
        <f t="shared" si="1"/>
        <v>378</v>
      </c>
      <c r="I51" s="53"/>
      <c r="J51" s="172"/>
      <c r="K51" s="56"/>
      <c r="L51" s="54"/>
      <c r="M51" s="62"/>
      <c r="N51" s="42"/>
      <c r="O51" s="308"/>
      <c r="Q51" s="18"/>
      <c r="R51" s="18"/>
    </row>
    <row r="52" spans="1:18" ht="15" x14ac:dyDescent="0.25">
      <c r="A52" s="109"/>
      <c r="B52" s="98" t="s">
        <v>377</v>
      </c>
      <c r="C52" s="149">
        <v>40</v>
      </c>
      <c r="D52" s="149">
        <f t="shared" si="0"/>
        <v>360</v>
      </c>
      <c r="E52" s="101"/>
      <c r="F52" s="101"/>
      <c r="G52" s="127" t="s">
        <v>1</v>
      </c>
      <c r="H52" s="200">
        <f t="shared" si="1"/>
        <v>380</v>
      </c>
      <c r="I52" s="53"/>
      <c r="J52" s="172"/>
      <c r="K52" s="56"/>
      <c r="L52" s="54"/>
      <c r="M52" s="62"/>
      <c r="N52" s="42"/>
      <c r="O52" s="308"/>
      <c r="Q52" s="18"/>
      <c r="R52" s="18"/>
    </row>
    <row r="53" spans="1:18" ht="15" x14ac:dyDescent="0.25">
      <c r="A53" s="109"/>
      <c r="B53" s="98" t="s">
        <v>377</v>
      </c>
      <c r="C53" s="149">
        <v>41</v>
      </c>
      <c r="D53" s="149">
        <f t="shared" si="0"/>
        <v>364</v>
      </c>
      <c r="E53" s="101"/>
      <c r="F53" s="101"/>
      <c r="G53" s="127" t="s">
        <v>1</v>
      </c>
      <c r="H53" s="200">
        <f t="shared" si="1"/>
        <v>382</v>
      </c>
      <c r="I53" s="53"/>
      <c r="J53" s="172"/>
      <c r="K53" s="56"/>
      <c r="L53" s="54"/>
      <c r="M53" s="62"/>
      <c r="N53" s="42"/>
      <c r="O53" s="308"/>
      <c r="Q53" s="18"/>
      <c r="R53" s="18"/>
    </row>
    <row r="54" spans="1:18" ht="15" x14ac:dyDescent="0.25">
      <c r="A54" s="109"/>
      <c r="B54" s="98" t="s">
        <v>377</v>
      </c>
      <c r="C54" s="149">
        <v>42</v>
      </c>
      <c r="D54" s="149">
        <f t="shared" si="0"/>
        <v>368</v>
      </c>
      <c r="E54" s="101"/>
      <c r="F54" s="101"/>
      <c r="G54" s="127" t="s">
        <v>1</v>
      </c>
      <c r="H54" s="200">
        <f t="shared" si="1"/>
        <v>384</v>
      </c>
      <c r="I54" s="53"/>
      <c r="J54" s="172"/>
      <c r="K54" s="56"/>
      <c r="L54" s="54"/>
      <c r="M54" s="62"/>
      <c r="N54" s="42"/>
      <c r="O54" s="308"/>
      <c r="Q54" s="18"/>
      <c r="R54" s="18"/>
    </row>
    <row r="55" spans="1:18" ht="15" x14ac:dyDescent="0.25">
      <c r="A55" s="109"/>
      <c r="B55" s="98" t="s">
        <v>377</v>
      </c>
      <c r="C55" s="149">
        <v>43</v>
      </c>
      <c r="D55" s="149">
        <f t="shared" si="0"/>
        <v>372</v>
      </c>
      <c r="E55" s="101"/>
      <c r="F55" s="101"/>
      <c r="G55" s="127" t="s">
        <v>1</v>
      </c>
      <c r="H55" s="200">
        <f t="shared" si="1"/>
        <v>386</v>
      </c>
      <c r="I55" s="53"/>
      <c r="J55" s="172"/>
      <c r="K55" s="56"/>
      <c r="L55" s="54"/>
      <c r="M55" s="62"/>
      <c r="N55" s="42"/>
      <c r="O55" s="308"/>
      <c r="Q55" s="18"/>
      <c r="R55" s="18"/>
    </row>
    <row r="56" spans="1:18" ht="15" x14ac:dyDescent="0.25">
      <c r="A56" s="109"/>
      <c r="B56" s="98" t="s">
        <v>377</v>
      </c>
      <c r="C56" s="149">
        <v>44</v>
      </c>
      <c r="D56" s="149">
        <f t="shared" si="0"/>
        <v>376</v>
      </c>
      <c r="E56" s="101"/>
      <c r="F56" s="101"/>
      <c r="G56" s="127" t="s">
        <v>1</v>
      </c>
      <c r="H56" s="200">
        <f t="shared" si="1"/>
        <v>388</v>
      </c>
      <c r="I56" s="53"/>
      <c r="J56" s="172"/>
      <c r="K56" s="56"/>
      <c r="L56" s="54"/>
      <c r="M56" s="62"/>
      <c r="N56" s="42"/>
      <c r="O56" s="308"/>
      <c r="Q56" s="18"/>
      <c r="R56" s="18"/>
    </row>
    <row r="57" spans="1:18" ht="15" x14ac:dyDescent="0.25">
      <c r="A57" s="109"/>
      <c r="B57" s="98" t="s">
        <v>377</v>
      </c>
      <c r="C57" s="149">
        <v>45</v>
      </c>
      <c r="D57" s="149">
        <f t="shared" si="0"/>
        <v>380</v>
      </c>
      <c r="E57" s="101"/>
      <c r="F57" s="101"/>
      <c r="G57" s="127" t="s">
        <v>1</v>
      </c>
      <c r="H57" s="200">
        <f t="shared" si="1"/>
        <v>390</v>
      </c>
      <c r="I57" s="53"/>
      <c r="J57" s="172"/>
      <c r="K57" s="56"/>
      <c r="L57" s="54"/>
      <c r="M57" s="62"/>
      <c r="N57" s="42"/>
      <c r="O57" s="308"/>
      <c r="Q57" s="18"/>
      <c r="R57" s="18"/>
    </row>
    <row r="58" spans="1:18" ht="15" x14ac:dyDescent="0.25">
      <c r="A58" s="109"/>
      <c r="B58" s="98" t="s">
        <v>377</v>
      </c>
      <c r="C58" s="149">
        <v>46</v>
      </c>
      <c r="D58" s="149">
        <f t="shared" si="0"/>
        <v>384</v>
      </c>
      <c r="E58" s="101"/>
      <c r="F58" s="101"/>
      <c r="G58" s="127" t="s">
        <v>1</v>
      </c>
      <c r="H58" s="200">
        <f t="shared" si="1"/>
        <v>392</v>
      </c>
      <c r="I58" s="53"/>
      <c r="J58" s="172"/>
      <c r="K58" s="56"/>
      <c r="L58" s="54"/>
      <c r="M58" s="62"/>
      <c r="N58" s="42"/>
      <c r="O58" s="308"/>
      <c r="Q58" s="18"/>
      <c r="R58" s="18"/>
    </row>
    <row r="59" spans="1:18" ht="15" x14ac:dyDescent="0.25">
      <c r="A59" s="109"/>
      <c r="B59" s="98" t="s">
        <v>377</v>
      </c>
      <c r="C59" s="149">
        <v>47</v>
      </c>
      <c r="D59" s="149">
        <f t="shared" si="0"/>
        <v>388</v>
      </c>
      <c r="E59" s="101"/>
      <c r="F59" s="101"/>
      <c r="G59" s="127" t="s">
        <v>1</v>
      </c>
      <c r="H59" s="200">
        <f t="shared" si="1"/>
        <v>394</v>
      </c>
      <c r="I59" s="53"/>
      <c r="J59" s="172"/>
      <c r="K59" s="56"/>
      <c r="L59" s="54"/>
      <c r="M59" s="62"/>
      <c r="N59" s="42"/>
      <c r="O59" s="308"/>
      <c r="Q59" s="18"/>
      <c r="R59" s="18"/>
    </row>
    <row r="60" spans="1:18" ht="15" x14ac:dyDescent="0.25">
      <c r="A60" s="109"/>
      <c r="B60" s="98" t="s">
        <v>377</v>
      </c>
      <c r="C60" s="149">
        <v>48</v>
      </c>
      <c r="D60" s="149">
        <f t="shared" si="0"/>
        <v>392</v>
      </c>
      <c r="E60" s="101"/>
      <c r="F60" s="101"/>
      <c r="G60" s="127" t="s">
        <v>1</v>
      </c>
      <c r="H60" s="200">
        <f t="shared" si="1"/>
        <v>396</v>
      </c>
      <c r="I60" s="53"/>
      <c r="J60" s="172"/>
      <c r="K60" s="56"/>
      <c r="L60" s="54"/>
      <c r="M60" s="62"/>
      <c r="N60" s="42"/>
      <c r="O60" s="308"/>
      <c r="Q60" s="18"/>
      <c r="R60" s="18"/>
    </row>
    <row r="61" spans="1:18" ht="15" x14ac:dyDescent="0.25">
      <c r="A61" s="109"/>
      <c r="B61" s="98" t="s">
        <v>377</v>
      </c>
      <c r="C61" s="149">
        <v>49</v>
      </c>
      <c r="D61" s="149">
        <f t="shared" si="0"/>
        <v>396</v>
      </c>
      <c r="E61" s="101"/>
      <c r="F61" s="101"/>
      <c r="G61" s="127" t="s">
        <v>1</v>
      </c>
      <c r="H61" s="200">
        <f t="shared" si="1"/>
        <v>398</v>
      </c>
      <c r="I61" s="171"/>
      <c r="J61" s="172"/>
      <c r="K61" s="56"/>
      <c r="L61" s="54"/>
      <c r="M61" s="62"/>
      <c r="N61" s="42"/>
      <c r="O61" s="308"/>
      <c r="Q61" s="18"/>
      <c r="R61" s="18"/>
    </row>
    <row r="62" spans="1:18" ht="15" x14ac:dyDescent="0.25">
      <c r="A62" s="109"/>
      <c r="B62" s="98" t="s">
        <v>377</v>
      </c>
      <c r="C62" s="149">
        <v>50</v>
      </c>
      <c r="D62" s="149">
        <f t="shared" si="0"/>
        <v>400</v>
      </c>
      <c r="E62" s="101"/>
      <c r="F62" s="101"/>
      <c r="G62" s="127" t="s">
        <v>1</v>
      </c>
      <c r="H62" s="200">
        <f t="shared" si="1"/>
        <v>400</v>
      </c>
      <c r="I62" s="171"/>
      <c r="J62" s="172"/>
      <c r="K62" s="56"/>
      <c r="L62" s="54"/>
      <c r="M62" s="62"/>
      <c r="N62" s="42"/>
      <c r="O62" s="308"/>
      <c r="Q62" s="18"/>
      <c r="R62" s="18"/>
    </row>
    <row r="63" spans="1:18" ht="15" x14ac:dyDescent="0.25">
      <c r="A63" s="109"/>
      <c r="B63" s="98" t="s">
        <v>377</v>
      </c>
      <c r="C63" s="149">
        <v>51</v>
      </c>
      <c r="D63" s="149">
        <f t="shared" si="0"/>
        <v>404</v>
      </c>
      <c r="E63" s="101"/>
      <c r="F63" s="101"/>
      <c r="G63" s="127" t="s">
        <v>1</v>
      </c>
      <c r="H63" s="200">
        <f t="shared" si="1"/>
        <v>402</v>
      </c>
      <c r="I63" s="53"/>
      <c r="J63" s="172"/>
      <c r="K63" s="56"/>
      <c r="L63" s="54"/>
      <c r="M63" s="62"/>
      <c r="N63" s="42"/>
      <c r="O63" s="308"/>
      <c r="Q63" s="18"/>
      <c r="R63" s="18"/>
    </row>
    <row r="64" spans="1:18" ht="15" x14ac:dyDescent="0.25">
      <c r="A64" s="109"/>
      <c r="B64" s="98" t="s">
        <v>377</v>
      </c>
      <c r="C64" s="149">
        <v>52</v>
      </c>
      <c r="D64" s="149">
        <f t="shared" si="0"/>
        <v>408</v>
      </c>
      <c r="E64" s="101"/>
      <c r="F64" s="101"/>
      <c r="G64" s="127" t="s">
        <v>1</v>
      </c>
      <c r="H64" s="200">
        <f t="shared" si="1"/>
        <v>404</v>
      </c>
      <c r="I64" s="53"/>
      <c r="J64" s="172"/>
      <c r="K64" s="56"/>
      <c r="L64" s="54"/>
      <c r="M64" s="62"/>
      <c r="N64" s="42"/>
      <c r="O64" s="308"/>
      <c r="Q64" s="18"/>
      <c r="R64" s="18"/>
    </row>
    <row r="65" spans="1:18" ht="15" x14ac:dyDescent="0.25">
      <c r="A65" s="109"/>
      <c r="B65" s="98" t="s">
        <v>377</v>
      </c>
      <c r="C65" s="149">
        <v>53</v>
      </c>
      <c r="D65" s="149">
        <f t="shared" si="0"/>
        <v>412</v>
      </c>
      <c r="E65" s="101"/>
      <c r="F65" s="101"/>
      <c r="G65" s="127" t="s">
        <v>1</v>
      </c>
      <c r="H65" s="52">
        <f t="shared" si="1"/>
        <v>406</v>
      </c>
      <c r="I65" s="171"/>
      <c r="J65" s="172"/>
      <c r="K65" s="56"/>
      <c r="L65" s="54"/>
      <c r="M65" s="62"/>
      <c r="N65" s="42"/>
      <c r="O65" s="308"/>
      <c r="Q65" s="18"/>
      <c r="R65" s="18"/>
    </row>
    <row r="66" spans="1:18" ht="15" x14ac:dyDescent="0.25">
      <c r="A66" s="109"/>
      <c r="B66" s="98" t="s">
        <v>377</v>
      </c>
      <c r="C66" s="149">
        <v>54</v>
      </c>
      <c r="D66" s="149">
        <f t="shared" si="0"/>
        <v>416</v>
      </c>
      <c r="E66" s="101"/>
      <c r="F66" s="101"/>
      <c r="G66" s="127" t="s">
        <v>1</v>
      </c>
      <c r="H66" s="52">
        <f t="shared" si="1"/>
        <v>408</v>
      </c>
      <c r="I66" s="171"/>
      <c r="J66" s="172"/>
      <c r="K66" s="56"/>
      <c r="L66" s="54"/>
      <c r="M66" s="62"/>
      <c r="N66" s="42"/>
      <c r="O66" s="308"/>
      <c r="Q66" s="18"/>
      <c r="R66" s="18"/>
    </row>
    <row r="67" spans="1:18" ht="15" x14ac:dyDescent="0.25">
      <c r="A67" s="109"/>
      <c r="B67" s="98" t="s">
        <v>377</v>
      </c>
      <c r="C67" s="149">
        <v>55</v>
      </c>
      <c r="D67" s="149">
        <f t="shared" si="0"/>
        <v>420</v>
      </c>
      <c r="E67" s="101"/>
      <c r="F67" s="101"/>
      <c r="G67" s="127" t="s">
        <v>1</v>
      </c>
      <c r="H67" s="52">
        <f t="shared" si="1"/>
        <v>410</v>
      </c>
      <c r="I67" s="171"/>
      <c r="J67" s="172"/>
      <c r="K67" s="56"/>
      <c r="L67" s="54"/>
      <c r="M67" s="62"/>
      <c r="N67" s="42"/>
      <c r="O67" s="308"/>
      <c r="Q67" s="18"/>
      <c r="R67" s="18"/>
    </row>
    <row r="68" spans="1:18" ht="15" x14ac:dyDescent="0.25">
      <c r="A68" s="109"/>
      <c r="B68" s="98" t="s">
        <v>377</v>
      </c>
      <c r="C68" s="149">
        <v>56</v>
      </c>
      <c r="D68" s="149">
        <f t="shared" si="0"/>
        <v>424</v>
      </c>
      <c r="E68" s="101"/>
      <c r="F68" s="101"/>
      <c r="G68" s="127" t="s">
        <v>1</v>
      </c>
      <c r="H68" s="52">
        <f t="shared" si="1"/>
        <v>412</v>
      </c>
      <c r="I68" s="171"/>
      <c r="J68" s="172"/>
      <c r="K68" s="56"/>
      <c r="L68" s="54"/>
      <c r="M68" s="62"/>
      <c r="N68" s="42"/>
      <c r="O68" s="308"/>
      <c r="Q68" s="18"/>
      <c r="R68" s="18"/>
    </row>
    <row r="69" spans="1:18" ht="15" x14ac:dyDescent="0.25">
      <c r="A69" s="109"/>
      <c r="B69" s="98" t="s">
        <v>377</v>
      </c>
      <c r="C69" s="149">
        <v>57</v>
      </c>
      <c r="D69" s="149">
        <f t="shared" si="0"/>
        <v>428</v>
      </c>
      <c r="E69" s="101"/>
      <c r="F69" s="101"/>
      <c r="G69" s="127" t="s">
        <v>1</v>
      </c>
      <c r="H69" s="52">
        <f t="shared" si="1"/>
        <v>414</v>
      </c>
      <c r="I69" s="171"/>
      <c r="J69" s="172"/>
      <c r="K69" s="56"/>
      <c r="L69" s="54"/>
      <c r="M69" s="62"/>
      <c r="N69" s="42"/>
      <c r="O69" s="308"/>
      <c r="Q69" s="18"/>
      <c r="R69" s="18"/>
    </row>
    <row r="70" spans="1:18" ht="15" x14ac:dyDescent="0.25">
      <c r="A70" s="109"/>
      <c r="B70" s="98" t="s">
        <v>377</v>
      </c>
      <c r="C70" s="149">
        <v>58</v>
      </c>
      <c r="D70" s="149">
        <f t="shared" si="0"/>
        <v>432</v>
      </c>
      <c r="E70" s="101"/>
      <c r="F70" s="101"/>
      <c r="G70" s="127" t="s">
        <v>1</v>
      </c>
      <c r="H70" s="52">
        <f t="shared" si="1"/>
        <v>416</v>
      </c>
      <c r="I70" s="171"/>
      <c r="J70" s="172"/>
      <c r="K70" s="56"/>
      <c r="L70" s="54"/>
      <c r="M70" s="62"/>
      <c r="N70" s="42"/>
      <c r="O70" s="308"/>
      <c r="Q70" s="18"/>
      <c r="R70" s="18"/>
    </row>
    <row r="71" spans="1:18" ht="15" x14ac:dyDescent="0.25">
      <c r="A71" s="109"/>
      <c r="B71" s="98" t="s">
        <v>377</v>
      </c>
      <c r="C71" s="149">
        <v>59</v>
      </c>
      <c r="D71" s="149">
        <f t="shared" si="0"/>
        <v>436</v>
      </c>
      <c r="E71" s="101"/>
      <c r="F71" s="101"/>
      <c r="G71" s="127" t="s">
        <v>1</v>
      </c>
      <c r="H71" s="52">
        <f t="shared" si="1"/>
        <v>418</v>
      </c>
      <c r="I71" s="171"/>
      <c r="J71" s="172"/>
      <c r="K71" s="56"/>
      <c r="L71" s="54"/>
      <c r="M71" s="62"/>
      <c r="N71" s="42"/>
      <c r="O71" s="308"/>
      <c r="Q71" s="18"/>
      <c r="R71" s="18"/>
    </row>
    <row r="72" spans="1:18" ht="15" x14ac:dyDescent="0.25">
      <c r="A72" s="109"/>
      <c r="B72" s="98" t="s">
        <v>377</v>
      </c>
      <c r="C72" s="149">
        <v>60</v>
      </c>
      <c r="D72" s="149">
        <f t="shared" si="0"/>
        <v>440</v>
      </c>
      <c r="E72" s="101"/>
      <c r="F72" s="101"/>
      <c r="G72" s="127" t="s">
        <v>1</v>
      </c>
      <c r="H72" s="52">
        <f t="shared" si="1"/>
        <v>420</v>
      </c>
      <c r="I72" s="171"/>
      <c r="J72" s="172"/>
      <c r="K72" s="56"/>
      <c r="L72" s="54"/>
      <c r="M72" s="62"/>
      <c r="N72" s="42"/>
      <c r="O72" s="308"/>
      <c r="Q72" s="18"/>
      <c r="R72" s="18"/>
    </row>
    <row r="73" spans="1:18" ht="15" x14ac:dyDescent="0.25">
      <c r="A73" s="109"/>
      <c r="B73" s="98" t="s">
        <v>377</v>
      </c>
      <c r="C73" s="149">
        <v>61</v>
      </c>
      <c r="D73" s="149">
        <f t="shared" si="0"/>
        <v>444</v>
      </c>
      <c r="E73" s="101"/>
      <c r="F73" s="101"/>
      <c r="G73" s="127" t="s">
        <v>1</v>
      </c>
      <c r="H73" s="52">
        <f t="shared" si="1"/>
        <v>422</v>
      </c>
      <c r="I73" s="53"/>
      <c r="J73" s="172"/>
      <c r="K73" s="56"/>
      <c r="L73" s="54"/>
      <c r="M73" s="62"/>
      <c r="N73" s="42"/>
      <c r="O73" s="308"/>
      <c r="Q73" s="18"/>
      <c r="R73" s="18"/>
    </row>
    <row r="74" spans="1:18" ht="15" x14ac:dyDescent="0.25">
      <c r="A74" s="109"/>
      <c r="B74" s="98" t="s">
        <v>377</v>
      </c>
      <c r="C74" s="149">
        <v>62</v>
      </c>
      <c r="D74" s="149">
        <f t="shared" si="0"/>
        <v>448</v>
      </c>
      <c r="E74" s="101"/>
      <c r="F74" s="101"/>
      <c r="G74" s="127" t="s">
        <v>1</v>
      </c>
      <c r="H74" s="52">
        <f t="shared" si="1"/>
        <v>424</v>
      </c>
      <c r="I74" s="53"/>
      <c r="J74" s="172"/>
      <c r="K74" s="56"/>
      <c r="L74" s="54"/>
      <c r="M74" s="62"/>
      <c r="N74" s="42"/>
      <c r="O74" s="308"/>
      <c r="Q74" s="18"/>
      <c r="R74" s="18"/>
    </row>
    <row r="75" spans="1:18" ht="15" x14ac:dyDescent="0.25">
      <c r="A75" s="109"/>
      <c r="B75" s="98" t="s">
        <v>377</v>
      </c>
      <c r="C75" s="149">
        <v>63</v>
      </c>
      <c r="D75" s="149">
        <f t="shared" si="0"/>
        <v>452</v>
      </c>
      <c r="E75" s="101"/>
      <c r="F75" s="101"/>
      <c r="G75" s="127" t="s">
        <v>1</v>
      </c>
      <c r="H75" s="52">
        <f t="shared" si="1"/>
        <v>426</v>
      </c>
      <c r="I75" s="53"/>
      <c r="J75" s="172"/>
      <c r="K75" s="56"/>
      <c r="L75" s="54"/>
      <c r="M75" s="62"/>
      <c r="N75" s="42"/>
      <c r="O75" s="308"/>
      <c r="Q75" s="18"/>
      <c r="R75" s="18"/>
    </row>
    <row r="76" spans="1:18" ht="15" x14ac:dyDescent="0.25">
      <c r="A76" s="109"/>
      <c r="B76" s="98" t="s">
        <v>377</v>
      </c>
      <c r="C76" s="149">
        <v>64</v>
      </c>
      <c r="D76" s="149">
        <f t="shared" si="0"/>
        <v>456</v>
      </c>
      <c r="E76" s="101"/>
      <c r="F76" s="101"/>
      <c r="G76" s="127" t="s">
        <v>1</v>
      </c>
      <c r="H76" s="52">
        <f t="shared" ref="H76:H139" si="2">300+2*M$10*(B$10-1)+2*C76</f>
        <v>428</v>
      </c>
      <c r="I76" s="171"/>
      <c r="J76" s="172"/>
      <c r="K76" s="56"/>
      <c r="L76" s="54"/>
      <c r="M76" s="62"/>
      <c r="N76" s="42"/>
      <c r="O76" s="308"/>
      <c r="Q76" s="18"/>
      <c r="R76" s="18"/>
    </row>
    <row r="77" spans="1:18" ht="15" x14ac:dyDescent="0.25">
      <c r="A77" s="109"/>
      <c r="B77" s="98" t="s">
        <v>377</v>
      </c>
      <c r="C77" s="149">
        <v>65</v>
      </c>
      <c r="D77" s="149">
        <f t="shared" ref="D77:D140" si="3">4*(M$10*(B$10-1)+C77)+D$11</f>
        <v>460</v>
      </c>
      <c r="E77" s="101"/>
      <c r="F77" s="101"/>
      <c r="G77" s="127" t="s">
        <v>1</v>
      </c>
      <c r="H77" s="52">
        <f t="shared" si="2"/>
        <v>430</v>
      </c>
      <c r="I77" s="171"/>
      <c r="J77" s="172"/>
      <c r="K77" s="56"/>
      <c r="L77" s="54"/>
      <c r="M77" s="62"/>
      <c r="N77" s="42"/>
      <c r="O77" s="308"/>
      <c r="Q77" s="18"/>
      <c r="R77" s="18"/>
    </row>
    <row r="78" spans="1:18" ht="15" x14ac:dyDescent="0.25">
      <c r="A78" s="109"/>
      <c r="B78" s="98" t="s">
        <v>377</v>
      </c>
      <c r="C78" s="149">
        <v>66</v>
      </c>
      <c r="D78" s="149">
        <f t="shared" si="3"/>
        <v>464</v>
      </c>
      <c r="E78" s="101"/>
      <c r="F78" s="101"/>
      <c r="G78" s="127" t="s">
        <v>1</v>
      </c>
      <c r="H78" s="52">
        <f t="shared" si="2"/>
        <v>432</v>
      </c>
      <c r="I78" s="53"/>
      <c r="J78" s="172"/>
      <c r="K78" s="56"/>
      <c r="L78" s="54"/>
      <c r="M78" s="62"/>
      <c r="N78" s="42"/>
      <c r="O78" s="308"/>
      <c r="Q78" s="18"/>
      <c r="R78" s="18"/>
    </row>
    <row r="79" spans="1:18" ht="15" x14ac:dyDescent="0.25">
      <c r="A79" s="109"/>
      <c r="B79" s="98" t="s">
        <v>377</v>
      </c>
      <c r="C79" s="149">
        <v>67</v>
      </c>
      <c r="D79" s="149">
        <f t="shared" si="3"/>
        <v>468</v>
      </c>
      <c r="E79" s="101"/>
      <c r="F79" s="101"/>
      <c r="G79" s="127" t="s">
        <v>1</v>
      </c>
      <c r="H79" s="52">
        <f t="shared" si="2"/>
        <v>434</v>
      </c>
      <c r="I79" s="53"/>
      <c r="J79" s="172"/>
      <c r="K79" s="56"/>
      <c r="L79" s="54"/>
      <c r="M79" s="62"/>
      <c r="N79" s="42"/>
      <c r="O79" s="308"/>
      <c r="Q79" s="18"/>
      <c r="R79" s="18"/>
    </row>
    <row r="80" spans="1:18" ht="15" x14ac:dyDescent="0.25">
      <c r="A80" s="109"/>
      <c r="B80" s="98" t="s">
        <v>377</v>
      </c>
      <c r="C80" s="149">
        <v>68</v>
      </c>
      <c r="D80" s="149">
        <f t="shared" si="3"/>
        <v>472</v>
      </c>
      <c r="E80" s="101"/>
      <c r="F80" s="101"/>
      <c r="G80" s="127" t="s">
        <v>1</v>
      </c>
      <c r="H80" s="52">
        <f t="shared" si="2"/>
        <v>436</v>
      </c>
      <c r="I80" s="171"/>
      <c r="J80" s="172"/>
      <c r="K80" s="56"/>
      <c r="L80" s="54"/>
      <c r="M80" s="62"/>
      <c r="N80" s="42"/>
      <c r="O80" s="308"/>
      <c r="Q80" s="18"/>
      <c r="R80" s="18"/>
    </row>
    <row r="81" spans="1:18" ht="15" x14ac:dyDescent="0.25">
      <c r="A81" s="109"/>
      <c r="B81" s="98" t="s">
        <v>377</v>
      </c>
      <c r="C81" s="149">
        <v>69</v>
      </c>
      <c r="D81" s="149">
        <f t="shared" si="3"/>
        <v>476</v>
      </c>
      <c r="E81" s="101"/>
      <c r="F81" s="101"/>
      <c r="G81" s="127" t="s">
        <v>1</v>
      </c>
      <c r="H81" s="52">
        <f t="shared" si="2"/>
        <v>438</v>
      </c>
      <c r="I81" s="53"/>
      <c r="J81" s="172"/>
      <c r="K81" s="56"/>
      <c r="L81" s="54"/>
      <c r="M81" s="62"/>
      <c r="N81" s="42"/>
      <c r="O81" s="308"/>
      <c r="Q81" s="18"/>
      <c r="R81" s="18"/>
    </row>
    <row r="82" spans="1:18" ht="15" x14ac:dyDescent="0.25">
      <c r="A82" s="109"/>
      <c r="B82" s="98" t="s">
        <v>377</v>
      </c>
      <c r="C82" s="149">
        <v>70</v>
      </c>
      <c r="D82" s="149">
        <f t="shared" si="3"/>
        <v>480</v>
      </c>
      <c r="E82" s="101"/>
      <c r="F82" s="101"/>
      <c r="G82" s="127" t="s">
        <v>1</v>
      </c>
      <c r="H82" s="52">
        <f t="shared" si="2"/>
        <v>440</v>
      </c>
      <c r="I82" s="53"/>
      <c r="J82" s="172"/>
      <c r="K82" s="56"/>
      <c r="L82" s="54"/>
      <c r="M82" s="62"/>
      <c r="N82" s="42"/>
      <c r="O82" s="308"/>
      <c r="Q82" s="18"/>
      <c r="R82" s="18"/>
    </row>
    <row r="83" spans="1:18" ht="15" x14ac:dyDescent="0.25">
      <c r="A83" s="109"/>
      <c r="B83" s="98" t="s">
        <v>377</v>
      </c>
      <c r="C83" s="149">
        <v>71</v>
      </c>
      <c r="D83" s="149">
        <f t="shared" si="3"/>
        <v>484</v>
      </c>
      <c r="E83" s="101"/>
      <c r="F83" s="101"/>
      <c r="G83" s="127" t="s">
        <v>1</v>
      </c>
      <c r="H83" s="52">
        <f t="shared" si="2"/>
        <v>442</v>
      </c>
      <c r="I83" s="53"/>
      <c r="J83" s="172"/>
      <c r="K83" s="56"/>
      <c r="L83" s="54"/>
      <c r="M83" s="62"/>
      <c r="N83" s="42"/>
      <c r="O83" s="308"/>
      <c r="Q83" s="18"/>
      <c r="R83" s="18"/>
    </row>
    <row r="84" spans="1:18" ht="15" x14ac:dyDescent="0.25">
      <c r="A84" s="109"/>
      <c r="B84" s="98" t="s">
        <v>377</v>
      </c>
      <c r="C84" s="149">
        <v>72</v>
      </c>
      <c r="D84" s="149">
        <f t="shared" si="3"/>
        <v>488</v>
      </c>
      <c r="E84" s="101"/>
      <c r="F84" s="101"/>
      <c r="G84" s="127" t="s">
        <v>1</v>
      </c>
      <c r="H84" s="52">
        <f t="shared" si="2"/>
        <v>444</v>
      </c>
      <c r="I84" s="53"/>
      <c r="J84" s="172"/>
      <c r="K84" s="56"/>
      <c r="L84" s="54"/>
      <c r="M84" s="62"/>
      <c r="N84" s="42"/>
      <c r="O84" s="308"/>
      <c r="Q84" s="18"/>
      <c r="R84" s="18"/>
    </row>
    <row r="85" spans="1:18" ht="15" x14ac:dyDescent="0.25">
      <c r="A85" s="109"/>
      <c r="B85" s="98" t="s">
        <v>377</v>
      </c>
      <c r="C85" s="149">
        <v>73</v>
      </c>
      <c r="D85" s="149">
        <f t="shared" si="3"/>
        <v>492</v>
      </c>
      <c r="E85" s="101"/>
      <c r="F85" s="101"/>
      <c r="G85" s="127" t="s">
        <v>1</v>
      </c>
      <c r="H85" s="52">
        <f t="shared" si="2"/>
        <v>446</v>
      </c>
      <c r="I85" s="171"/>
      <c r="J85" s="172"/>
      <c r="K85" s="56"/>
      <c r="L85" s="54"/>
      <c r="M85" s="62"/>
      <c r="N85" s="42"/>
      <c r="O85" s="308"/>
      <c r="Q85" s="18"/>
      <c r="R85" s="18"/>
    </row>
    <row r="86" spans="1:18" ht="15" x14ac:dyDescent="0.25">
      <c r="A86" s="109"/>
      <c r="B86" s="98" t="s">
        <v>377</v>
      </c>
      <c r="C86" s="149">
        <v>74</v>
      </c>
      <c r="D86" s="149">
        <f t="shared" si="3"/>
        <v>496</v>
      </c>
      <c r="E86" s="101"/>
      <c r="F86" s="101"/>
      <c r="G86" s="127" t="s">
        <v>1</v>
      </c>
      <c r="H86" s="52">
        <f t="shared" si="2"/>
        <v>448</v>
      </c>
      <c r="I86" s="171"/>
      <c r="J86" s="172"/>
      <c r="K86" s="56"/>
      <c r="L86" s="54"/>
      <c r="M86" s="62"/>
      <c r="N86" s="42"/>
      <c r="O86" s="308"/>
      <c r="Q86" s="18"/>
      <c r="R86" s="18"/>
    </row>
    <row r="87" spans="1:18" ht="15" x14ac:dyDescent="0.25">
      <c r="A87" s="109"/>
      <c r="B87" s="98" t="s">
        <v>377</v>
      </c>
      <c r="C87" s="149">
        <v>75</v>
      </c>
      <c r="D87" s="149">
        <f t="shared" si="3"/>
        <v>500</v>
      </c>
      <c r="E87" s="101"/>
      <c r="F87" s="101"/>
      <c r="G87" s="127" t="s">
        <v>1</v>
      </c>
      <c r="H87" s="52">
        <f t="shared" si="2"/>
        <v>450</v>
      </c>
      <c r="I87" s="53"/>
      <c r="J87" s="172"/>
      <c r="K87" s="56"/>
      <c r="L87" s="54"/>
      <c r="M87" s="62"/>
      <c r="N87" s="42"/>
      <c r="O87" s="308"/>
      <c r="Q87" s="18"/>
      <c r="R87" s="18"/>
    </row>
    <row r="88" spans="1:18" ht="15" x14ac:dyDescent="0.25">
      <c r="A88" s="109"/>
      <c r="B88" s="98" t="s">
        <v>377</v>
      </c>
      <c r="C88" s="149">
        <v>76</v>
      </c>
      <c r="D88" s="149">
        <f t="shared" si="3"/>
        <v>504</v>
      </c>
      <c r="E88" s="101"/>
      <c r="F88" s="101"/>
      <c r="G88" s="127" t="s">
        <v>1</v>
      </c>
      <c r="H88" s="52">
        <f t="shared" si="2"/>
        <v>452</v>
      </c>
      <c r="I88" s="53"/>
      <c r="J88" s="172"/>
      <c r="K88" s="56"/>
      <c r="L88" s="54"/>
      <c r="M88" s="62"/>
      <c r="N88" s="42"/>
      <c r="O88" s="308"/>
      <c r="Q88" s="18"/>
      <c r="R88" s="18"/>
    </row>
    <row r="89" spans="1:18" ht="15" x14ac:dyDescent="0.25">
      <c r="A89" s="109"/>
      <c r="B89" s="98" t="s">
        <v>377</v>
      </c>
      <c r="C89" s="149">
        <v>77</v>
      </c>
      <c r="D89" s="149">
        <f t="shared" si="3"/>
        <v>508</v>
      </c>
      <c r="E89" s="101"/>
      <c r="F89" s="101"/>
      <c r="G89" s="127" t="s">
        <v>1</v>
      </c>
      <c r="H89" s="52">
        <f t="shared" si="2"/>
        <v>454</v>
      </c>
      <c r="I89" s="53"/>
      <c r="J89" s="172"/>
      <c r="K89" s="56"/>
      <c r="L89" s="54"/>
      <c r="M89" s="62"/>
      <c r="N89" s="42"/>
      <c r="O89" s="308"/>
      <c r="Q89" s="18"/>
      <c r="R89" s="18"/>
    </row>
    <row r="90" spans="1:18" ht="15" x14ac:dyDescent="0.25">
      <c r="A90" s="109"/>
      <c r="B90" s="98" t="s">
        <v>377</v>
      </c>
      <c r="C90" s="149">
        <v>78</v>
      </c>
      <c r="D90" s="149">
        <f t="shared" si="3"/>
        <v>512</v>
      </c>
      <c r="E90" s="101"/>
      <c r="F90" s="101"/>
      <c r="G90" s="127" t="s">
        <v>1</v>
      </c>
      <c r="H90" s="52">
        <f t="shared" si="2"/>
        <v>456</v>
      </c>
      <c r="I90" s="53"/>
      <c r="J90" s="172"/>
      <c r="K90" s="56"/>
      <c r="L90" s="54"/>
      <c r="M90" s="62"/>
      <c r="N90" s="42"/>
      <c r="O90" s="308"/>
      <c r="Q90" s="18"/>
      <c r="R90" s="18"/>
    </row>
    <row r="91" spans="1:18" ht="15" x14ac:dyDescent="0.25">
      <c r="A91" s="109"/>
      <c r="B91" s="98" t="s">
        <v>377</v>
      </c>
      <c r="C91" s="149">
        <v>79</v>
      </c>
      <c r="D91" s="149">
        <f t="shared" si="3"/>
        <v>516</v>
      </c>
      <c r="E91" s="101"/>
      <c r="F91" s="101"/>
      <c r="G91" s="127" t="s">
        <v>1</v>
      </c>
      <c r="H91" s="52">
        <f t="shared" si="2"/>
        <v>458</v>
      </c>
      <c r="I91" s="53"/>
      <c r="J91" s="172"/>
      <c r="K91" s="56"/>
      <c r="L91" s="54"/>
      <c r="M91" s="62"/>
      <c r="N91" s="42"/>
      <c r="O91" s="308"/>
      <c r="Q91" s="18"/>
      <c r="R91" s="18"/>
    </row>
    <row r="92" spans="1:18" ht="15" x14ac:dyDescent="0.25">
      <c r="A92" s="109"/>
      <c r="B92" s="98" t="s">
        <v>377</v>
      </c>
      <c r="C92" s="149">
        <v>80</v>
      </c>
      <c r="D92" s="149">
        <f t="shared" si="3"/>
        <v>520</v>
      </c>
      <c r="E92" s="101"/>
      <c r="F92" s="101"/>
      <c r="G92" s="127" t="s">
        <v>1</v>
      </c>
      <c r="H92" s="52">
        <f t="shared" si="2"/>
        <v>460</v>
      </c>
      <c r="I92" s="53"/>
      <c r="J92" s="172"/>
      <c r="K92" s="56"/>
      <c r="L92" s="54"/>
      <c r="M92" s="62"/>
      <c r="N92" s="42"/>
      <c r="O92" s="308"/>
      <c r="Q92" s="18"/>
      <c r="R92" s="18"/>
    </row>
    <row r="93" spans="1:18" ht="15" x14ac:dyDescent="0.25">
      <c r="A93" s="109"/>
      <c r="B93" s="98" t="s">
        <v>377</v>
      </c>
      <c r="C93" s="149">
        <v>81</v>
      </c>
      <c r="D93" s="149">
        <f t="shared" si="3"/>
        <v>524</v>
      </c>
      <c r="E93" s="101"/>
      <c r="F93" s="101"/>
      <c r="G93" s="127" t="s">
        <v>1</v>
      </c>
      <c r="H93" s="52">
        <f t="shared" si="2"/>
        <v>462</v>
      </c>
      <c r="I93" s="53"/>
      <c r="J93" s="172"/>
      <c r="K93" s="56"/>
      <c r="L93" s="54"/>
      <c r="M93" s="62"/>
      <c r="N93" s="42"/>
      <c r="O93" s="308"/>
      <c r="Q93" s="18"/>
      <c r="R93" s="18"/>
    </row>
    <row r="94" spans="1:18" ht="15" x14ac:dyDescent="0.25">
      <c r="A94" s="109"/>
      <c r="B94" s="259" t="s">
        <v>395</v>
      </c>
      <c r="C94" s="149">
        <v>82</v>
      </c>
      <c r="D94" s="149">
        <f t="shared" si="3"/>
        <v>528</v>
      </c>
      <c r="E94" s="159">
        <v>1</v>
      </c>
      <c r="F94" s="101"/>
      <c r="G94" s="143" t="s">
        <v>447</v>
      </c>
      <c r="H94" s="52">
        <f t="shared" si="2"/>
        <v>464</v>
      </c>
      <c r="I94" s="53" t="s">
        <v>584</v>
      </c>
      <c r="J94" s="172"/>
      <c r="K94" s="56"/>
      <c r="L94" s="54" t="s">
        <v>299</v>
      </c>
      <c r="M94" s="62"/>
      <c r="N94" s="42"/>
      <c r="O94" s="308"/>
      <c r="Q94" s="18"/>
      <c r="R94" s="18"/>
    </row>
    <row r="95" spans="1:18" ht="15" x14ac:dyDescent="0.25">
      <c r="A95" s="109"/>
      <c r="B95" s="259" t="s">
        <v>396</v>
      </c>
      <c r="C95" s="149">
        <v>83</v>
      </c>
      <c r="D95" s="149">
        <f t="shared" si="3"/>
        <v>532</v>
      </c>
      <c r="E95" s="101">
        <v>1</v>
      </c>
      <c r="F95" s="101"/>
      <c r="G95" s="143" t="s">
        <v>447</v>
      </c>
      <c r="H95" s="52">
        <f t="shared" si="2"/>
        <v>466</v>
      </c>
      <c r="I95" s="53" t="s">
        <v>585</v>
      </c>
      <c r="J95" s="172"/>
      <c r="K95" s="56"/>
      <c r="L95" s="54" t="s">
        <v>299</v>
      </c>
      <c r="M95" s="62"/>
      <c r="N95" s="42"/>
      <c r="O95" s="308"/>
      <c r="Q95" s="18"/>
      <c r="R95" s="18"/>
    </row>
    <row r="96" spans="1:18" ht="15" x14ac:dyDescent="0.25">
      <c r="A96" s="109"/>
      <c r="B96" s="259" t="s">
        <v>397</v>
      </c>
      <c r="C96" s="149">
        <v>84</v>
      </c>
      <c r="D96" s="149">
        <f t="shared" si="3"/>
        <v>536</v>
      </c>
      <c r="E96" s="101">
        <v>1</v>
      </c>
      <c r="F96" s="101"/>
      <c r="G96" s="143" t="s">
        <v>447</v>
      </c>
      <c r="H96" s="52">
        <f t="shared" si="2"/>
        <v>468</v>
      </c>
      <c r="I96" s="171" t="s">
        <v>586</v>
      </c>
      <c r="J96" s="172"/>
      <c r="K96" s="56"/>
      <c r="L96" s="54" t="s">
        <v>299</v>
      </c>
      <c r="M96" s="62"/>
      <c r="N96" s="42"/>
      <c r="O96" s="308"/>
      <c r="Q96" s="18"/>
      <c r="R96" s="18"/>
    </row>
    <row r="97" spans="1:18" ht="15" x14ac:dyDescent="0.25">
      <c r="A97" s="109"/>
      <c r="B97" s="98" t="s">
        <v>377</v>
      </c>
      <c r="C97" s="149">
        <v>85</v>
      </c>
      <c r="D97" s="149">
        <f t="shared" si="3"/>
        <v>540</v>
      </c>
      <c r="E97" s="101"/>
      <c r="F97" s="101"/>
      <c r="G97" s="127" t="s">
        <v>1</v>
      </c>
      <c r="H97" s="52">
        <f t="shared" si="2"/>
        <v>470</v>
      </c>
      <c r="I97" s="53"/>
      <c r="J97" s="172"/>
      <c r="K97" s="56"/>
      <c r="L97" s="54"/>
      <c r="M97" s="62"/>
      <c r="N97" s="42"/>
      <c r="O97" s="308"/>
      <c r="Q97" s="18"/>
      <c r="R97" s="18"/>
    </row>
    <row r="98" spans="1:18" ht="15" x14ac:dyDescent="0.25">
      <c r="A98" s="109"/>
      <c r="B98" s="98" t="s">
        <v>377</v>
      </c>
      <c r="C98" s="149">
        <v>86</v>
      </c>
      <c r="D98" s="149">
        <f t="shared" si="3"/>
        <v>544</v>
      </c>
      <c r="E98" s="101"/>
      <c r="F98" s="101"/>
      <c r="G98" s="127" t="s">
        <v>1</v>
      </c>
      <c r="H98" s="52">
        <f t="shared" si="2"/>
        <v>472</v>
      </c>
      <c r="I98" s="53"/>
      <c r="J98" s="172"/>
      <c r="K98" s="56"/>
      <c r="L98" s="54"/>
      <c r="M98" s="62"/>
      <c r="N98" s="42"/>
      <c r="O98" s="308"/>
      <c r="Q98" s="18"/>
      <c r="R98" s="18"/>
    </row>
    <row r="99" spans="1:18" ht="15" x14ac:dyDescent="0.25">
      <c r="A99" s="109"/>
      <c r="B99" s="98" t="s">
        <v>377</v>
      </c>
      <c r="C99" s="149">
        <v>87</v>
      </c>
      <c r="D99" s="149">
        <f t="shared" si="3"/>
        <v>548</v>
      </c>
      <c r="E99" s="101"/>
      <c r="F99" s="101"/>
      <c r="G99" s="127" t="s">
        <v>1</v>
      </c>
      <c r="H99" s="52">
        <f t="shared" si="2"/>
        <v>474</v>
      </c>
      <c r="I99" s="171"/>
      <c r="J99" s="172"/>
      <c r="K99" s="56"/>
      <c r="L99" s="54"/>
      <c r="M99" s="62"/>
      <c r="N99" s="42"/>
      <c r="O99" s="308"/>
      <c r="Q99" s="18"/>
      <c r="R99" s="18"/>
    </row>
    <row r="100" spans="1:18" ht="15" x14ac:dyDescent="0.25">
      <c r="A100" s="109"/>
      <c r="B100" s="98" t="s">
        <v>377</v>
      </c>
      <c r="C100" s="149">
        <v>88</v>
      </c>
      <c r="D100" s="149">
        <f t="shared" si="3"/>
        <v>552</v>
      </c>
      <c r="E100" s="101"/>
      <c r="F100" s="101"/>
      <c r="G100" s="127" t="s">
        <v>1</v>
      </c>
      <c r="H100" s="52">
        <f t="shared" si="2"/>
        <v>476</v>
      </c>
      <c r="I100" s="53"/>
      <c r="J100" s="172"/>
      <c r="K100" s="56"/>
      <c r="L100" s="54"/>
      <c r="M100" s="62"/>
      <c r="N100" s="42"/>
      <c r="O100" s="308"/>
      <c r="Q100" s="18"/>
      <c r="R100" s="18"/>
    </row>
    <row r="101" spans="1:18" ht="15" x14ac:dyDescent="0.25">
      <c r="A101" s="109"/>
      <c r="B101" s="98" t="s">
        <v>377</v>
      </c>
      <c r="C101" s="149">
        <v>89</v>
      </c>
      <c r="D101" s="149">
        <f t="shared" si="3"/>
        <v>556</v>
      </c>
      <c r="E101" s="101"/>
      <c r="F101" s="101"/>
      <c r="G101" s="127" t="s">
        <v>1</v>
      </c>
      <c r="H101" s="52">
        <f t="shared" si="2"/>
        <v>478</v>
      </c>
      <c r="I101" s="53"/>
      <c r="J101" s="172"/>
      <c r="K101" s="56"/>
      <c r="L101" s="54"/>
      <c r="M101" s="62"/>
      <c r="N101" s="42"/>
      <c r="O101" s="308"/>
      <c r="Q101" s="18"/>
      <c r="R101" s="18"/>
    </row>
    <row r="102" spans="1:18" ht="15" x14ac:dyDescent="0.25">
      <c r="A102" s="109"/>
      <c r="B102" s="98" t="s">
        <v>377</v>
      </c>
      <c r="C102" s="149">
        <v>90</v>
      </c>
      <c r="D102" s="149">
        <f t="shared" si="3"/>
        <v>560</v>
      </c>
      <c r="E102" s="101"/>
      <c r="F102" s="101"/>
      <c r="G102" s="127" t="s">
        <v>1</v>
      </c>
      <c r="H102" s="52">
        <f t="shared" si="2"/>
        <v>480</v>
      </c>
      <c r="I102" s="53"/>
      <c r="J102" s="172"/>
      <c r="K102" s="56"/>
      <c r="L102" s="54"/>
      <c r="M102" s="62"/>
      <c r="N102" s="42"/>
      <c r="O102" s="308"/>
      <c r="Q102" s="18"/>
      <c r="R102" s="18"/>
    </row>
    <row r="103" spans="1:18" ht="15" x14ac:dyDescent="0.25">
      <c r="A103" s="109"/>
      <c r="B103" s="98" t="s">
        <v>377</v>
      </c>
      <c r="C103" s="149">
        <v>91</v>
      </c>
      <c r="D103" s="149">
        <f t="shared" si="3"/>
        <v>564</v>
      </c>
      <c r="E103" s="101"/>
      <c r="F103" s="101"/>
      <c r="G103" s="127" t="s">
        <v>1</v>
      </c>
      <c r="H103" s="52">
        <f t="shared" si="2"/>
        <v>482</v>
      </c>
      <c r="I103" s="53"/>
      <c r="J103" s="172"/>
      <c r="K103" s="56"/>
      <c r="L103" s="54"/>
      <c r="M103" s="62"/>
      <c r="N103" s="42"/>
      <c r="O103" s="308"/>
      <c r="Q103" s="18"/>
      <c r="R103" s="18"/>
    </row>
    <row r="104" spans="1:18" ht="15" x14ac:dyDescent="0.25">
      <c r="A104" s="109"/>
      <c r="B104" s="98" t="s">
        <v>377</v>
      </c>
      <c r="C104" s="149">
        <v>92</v>
      </c>
      <c r="D104" s="149">
        <f t="shared" si="3"/>
        <v>568</v>
      </c>
      <c r="E104" s="101"/>
      <c r="F104" s="101"/>
      <c r="G104" s="127" t="s">
        <v>1</v>
      </c>
      <c r="H104" s="52">
        <f t="shared" si="2"/>
        <v>484</v>
      </c>
      <c r="I104" s="53"/>
      <c r="J104" s="172"/>
      <c r="K104" s="56"/>
      <c r="L104" s="54"/>
      <c r="M104" s="62"/>
      <c r="N104" s="42"/>
      <c r="O104" s="308"/>
      <c r="Q104" s="18"/>
      <c r="R104" s="18"/>
    </row>
    <row r="105" spans="1:18" ht="15" x14ac:dyDescent="0.25">
      <c r="A105" s="109"/>
      <c r="B105" s="98" t="s">
        <v>377</v>
      </c>
      <c r="C105" s="149">
        <v>93</v>
      </c>
      <c r="D105" s="149">
        <f t="shared" si="3"/>
        <v>572</v>
      </c>
      <c r="E105" s="101"/>
      <c r="F105" s="101"/>
      <c r="G105" s="127" t="s">
        <v>1</v>
      </c>
      <c r="H105" s="52">
        <f t="shared" si="2"/>
        <v>486</v>
      </c>
      <c r="I105" s="53"/>
      <c r="J105" s="172"/>
      <c r="K105" s="56"/>
      <c r="L105" s="54"/>
      <c r="M105" s="62"/>
      <c r="N105" s="42"/>
      <c r="O105" s="308"/>
      <c r="Q105" s="18"/>
      <c r="R105" s="18"/>
    </row>
    <row r="106" spans="1:18" ht="15" x14ac:dyDescent="0.25">
      <c r="A106" s="109"/>
      <c r="B106" s="98" t="s">
        <v>377</v>
      </c>
      <c r="C106" s="149">
        <v>94</v>
      </c>
      <c r="D106" s="149">
        <f t="shared" si="3"/>
        <v>576</v>
      </c>
      <c r="E106" s="101"/>
      <c r="F106" s="101"/>
      <c r="G106" s="127" t="s">
        <v>1</v>
      </c>
      <c r="H106" s="52">
        <f t="shared" si="2"/>
        <v>488</v>
      </c>
      <c r="I106" s="53"/>
      <c r="J106" s="172"/>
      <c r="K106" s="56"/>
      <c r="L106" s="54"/>
      <c r="M106" s="62"/>
      <c r="N106" s="42"/>
      <c r="O106" s="308"/>
      <c r="Q106" s="18"/>
      <c r="R106" s="18"/>
    </row>
    <row r="107" spans="1:18" ht="15" x14ac:dyDescent="0.25">
      <c r="A107" s="109"/>
      <c r="B107" s="98" t="s">
        <v>377</v>
      </c>
      <c r="C107" s="149">
        <v>95</v>
      </c>
      <c r="D107" s="149">
        <f t="shared" si="3"/>
        <v>580</v>
      </c>
      <c r="E107" s="101"/>
      <c r="F107" s="101"/>
      <c r="G107" s="127" t="s">
        <v>1</v>
      </c>
      <c r="H107" s="52">
        <f t="shared" si="2"/>
        <v>490</v>
      </c>
      <c r="I107" s="53"/>
      <c r="J107" s="172"/>
      <c r="K107" s="56"/>
      <c r="L107" s="54"/>
      <c r="M107" s="62"/>
      <c r="N107" s="42"/>
      <c r="O107" s="308"/>
      <c r="Q107" s="18"/>
      <c r="R107" s="18"/>
    </row>
    <row r="108" spans="1:18" ht="15" x14ac:dyDescent="0.25">
      <c r="A108" s="109"/>
      <c r="B108" s="98" t="s">
        <v>377</v>
      </c>
      <c r="C108" s="149">
        <v>96</v>
      </c>
      <c r="D108" s="149">
        <f t="shared" si="3"/>
        <v>584</v>
      </c>
      <c r="E108" s="101"/>
      <c r="F108" s="101"/>
      <c r="G108" s="127" t="s">
        <v>1</v>
      </c>
      <c r="H108" s="52">
        <f t="shared" si="2"/>
        <v>492</v>
      </c>
      <c r="I108" s="53"/>
      <c r="J108" s="172"/>
      <c r="K108" s="56"/>
      <c r="L108" s="54"/>
      <c r="M108" s="62"/>
      <c r="N108" s="42"/>
      <c r="O108" s="308"/>
      <c r="Q108" s="18"/>
      <c r="R108" s="18"/>
    </row>
    <row r="109" spans="1:18" ht="15" x14ac:dyDescent="0.25">
      <c r="A109" s="109"/>
      <c r="B109" s="98" t="s">
        <v>377</v>
      </c>
      <c r="C109" s="149">
        <v>97</v>
      </c>
      <c r="D109" s="149">
        <f t="shared" si="3"/>
        <v>588</v>
      </c>
      <c r="E109" s="101"/>
      <c r="F109" s="101"/>
      <c r="G109" s="127" t="s">
        <v>1</v>
      </c>
      <c r="H109" s="52">
        <f t="shared" si="2"/>
        <v>494</v>
      </c>
      <c r="I109" s="53"/>
      <c r="J109" s="172"/>
      <c r="K109" s="56"/>
      <c r="L109" s="54"/>
      <c r="M109" s="62"/>
      <c r="N109" s="42"/>
      <c r="O109" s="308"/>
      <c r="Q109" s="18"/>
      <c r="R109" s="18"/>
    </row>
    <row r="110" spans="1:18" ht="15" x14ac:dyDescent="0.25">
      <c r="A110" s="109"/>
      <c r="B110" s="98" t="s">
        <v>377</v>
      </c>
      <c r="C110" s="149">
        <v>98</v>
      </c>
      <c r="D110" s="149">
        <f t="shared" si="3"/>
        <v>592</v>
      </c>
      <c r="E110" s="101"/>
      <c r="F110" s="101"/>
      <c r="G110" s="127" t="s">
        <v>1</v>
      </c>
      <c r="H110" s="52">
        <f t="shared" si="2"/>
        <v>496</v>
      </c>
      <c r="I110" s="53"/>
      <c r="J110" s="172"/>
      <c r="K110" s="56"/>
      <c r="L110" s="54"/>
      <c r="M110" s="62"/>
      <c r="N110" s="42"/>
      <c r="O110" s="308"/>
      <c r="Q110" s="18"/>
      <c r="R110" s="18"/>
    </row>
    <row r="111" spans="1:18" ht="15" x14ac:dyDescent="0.25">
      <c r="A111" s="109"/>
      <c r="B111" s="98" t="s">
        <v>377</v>
      </c>
      <c r="C111" s="149">
        <v>99</v>
      </c>
      <c r="D111" s="149">
        <f t="shared" si="3"/>
        <v>596</v>
      </c>
      <c r="E111" s="101"/>
      <c r="F111" s="101"/>
      <c r="G111" s="127" t="s">
        <v>1</v>
      </c>
      <c r="H111" s="52">
        <f t="shared" si="2"/>
        <v>498</v>
      </c>
      <c r="I111" s="53"/>
      <c r="J111" s="172"/>
      <c r="K111" s="56"/>
      <c r="L111" s="54"/>
      <c r="M111" s="62"/>
      <c r="N111" s="42"/>
      <c r="O111" s="308"/>
      <c r="Q111" s="18"/>
      <c r="R111" s="18"/>
    </row>
    <row r="112" spans="1:18" ht="15" x14ac:dyDescent="0.25">
      <c r="A112" s="109"/>
      <c r="B112" s="98" t="s">
        <v>377</v>
      </c>
      <c r="C112" s="149">
        <v>100</v>
      </c>
      <c r="D112" s="149">
        <f t="shared" si="3"/>
        <v>600</v>
      </c>
      <c r="E112" s="101"/>
      <c r="F112" s="101"/>
      <c r="G112" s="127" t="s">
        <v>1</v>
      </c>
      <c r="H112" s="52">
        <f t="shared" si="2"/>
        <v>500</v>
      </c>
      <c r="I112" s="53"/>
      <c r="J112" s="172"/>
      <c r="K112" s="56"/>
      <c r="L112" s="54"/>
      <c r="M112" s="62"/>
      <c r="N112" s="42"/>
      <c r="O112" s="308"/>
      <c r="Q112" s="18"/>
      <c r="R112" s="18"/>
    </row>
    <row r="113" spans="1:18" ht="15" x14ac:dyDescent="0.25">
      <c r="A113" s="109"/>
      <c r="B113" s="98" t="s">
        <v>377</v>
      </c>
      <c r="C113" s="149">
        <v>101</v>
      </c>
      <c r="D113" s="149">
        <f t="shared" si="3"/>
        <v>604</v>
      </c>
      <c r="E113" s="101"/>
      <c r="F113" s="101"/>
      <c r="G113" s="127" t="s">
        <v>1</v>
      </c>
      <c r="H113" s="52">
        <f t="shared" si="2"/>
        <v>502</v>
      </c>
      <c r="I113" s="53"/>
      <c r="J113" s="172"/>
      <c r="K113" s="56"/>
      <c r="L113" s="54"/>
      <c r="M113" s="62"/>
      <c r="N113" s="42"/>
      <c r="O113" s="308"/>
      <c r="Q113" s="18"/>
      <c r="R113" s="18"/>
    </row>
    <row r="114" spans="1:18" ht="15" x14ac:dyDescent="0.25">
      <c r="A114" s="109"/>
      <c r="B114" s="98" t="s">
        <v>377</v>
      </c>
      <c r="C114" s="149">
        <v>102</v>
      </c>
      <c r="D114" s="149">
        <f t="shared" si="3"/>
        <v>608</v>
      </c>
      <c r="E114" s="101"/>
      <c r="F114" s="101"/>
      <c r="G114" s="127" t="s">
        <v>1</v>
      </c>
      <c r="H114" s="52">
        <f t="shared" si="2"/>
        <v>504</v>
      </c>
      <c r="I114" s="53"/>
      <c r="J114" s="172"/>
      <c r="K114" s="56"/>
      <c r="L114" s="54"/>
      <c r="M114" s="62"/>
      <c r="N114" s="42"/>
      <c r="O114" s="308"/>
      <c r="Q114" s="18"/>
      <c r="R114" s="18"/>
    </row>
    <row r="115" spans="1:18" ht="15" x14ac:dyDescent="0.25">
      <c r="A115" s="109"/>
      <c r="B115" s="98" t="s">
        <v>377</v>
      </c>
      <c r="C115" s="149">
        <v>103</v>
      </c>
      <c r="D115" s="149">
        <f t="shared" si="3"/>
        <v>612</v>
      </c>
      <c r="E115" s="101"/>
      <c r="F115" s="101"/>
      <c r="G115" s="127" t="s">
        <v>1</v>
      </c>
      <c r="H115" s="52">
        <f t="shared" si="2"/>
        <v>506</v>
      </c>
      <c r="I115" s="53"/>
      <c r="J115" s="172"/>
      <c r="K115" s="56"/>
      <c r="L115" s="54"/>
      <c r="M115" s="62"/>
      <c r="N115" s="42"/>
      <c r="O115" s="308"/>
      <c r="Q115" s="18"/>
      <c r="R115" s="18"/>
    </row>
    <row r="116" spans="1:18" ht="15" x14ac:dyDescent="0.25">
      <c r="A116" s="109"/>
      <c r="B116" s="98" t="s">
        <v>377</v>
      </c>
      <c r="C116" s="149">
        <v>104</v>
      </c>
      <c r="D116" s="149">
        <f t="shared" si="3"/>
        <v>616</v>
      </c>
      <c r="E116" s="101"/>
      <c r="F116" s="101"/>
      <c r="G116" s="127" t="s">
        <v>1</v>
      </c>
      <c r="H116" s="52">
        <f t="shared" si="2"/>
        <v>508</v>
      </c>
      <c r="I116" s="53"/>
      <c r="J116" s="172"/>
      <c r="K116" s="56"/>
      <c r="L116" s="54"/>
      <c r="M116" s="62"/>
      <c r="N116" s="42"/>
      <c r="O116" s="308"/>
      <c r="Q116" s="18"/>
      <c r="R116" s="18"/>
    </row>
    <row r="117" spans="1:18" ht="15" x14ac:dyDescent="0.25">
      <c r="A117" s="109"/>
      <c r="B117" s="98" t="s">
        <v>377</v>
      </c>
      <c r="C117" s="149">
        <v>105</v>
      </c>
      <c r="D117" s="149">
        <f t="shared" si="3"/>
        <v>620</v>
      </c>
      <c r="E117" s="101"/>
      <c r="F117" s="101"/>
      <c r="G117" s="127" t="s">
        <v>1</v>
      </c>
      <c r="H117" s="52">
        <f t="shared" si="2"/>
        <v>510</v>
      </c>
      <c r="I117" s="53"/>
      <c r="J117" s="172"/>
      <c r="K117" s="56"/>
      <c r="L117" s="54"/>
      <c r="M117" s="62"/>
      <c r="N117" s="42"/>
      <c r="O117" s="308"/>
      <c r="Q117" s="18"/>
      <c r="R117" s="18"/>
    </row>
    <row r="118" spans="1:18" ht="15" x14ac:dyDescent="0.25">
      <c r="A118" s="109"/>
      <c r="B118" s="98" t="s">
        <v>377</v>
      </c>
      <c r="C118" s="149">
        <v>106</v>
      </c>
      <c r="D118" s="149">
        <f t="shared" si="3"/>
        <v>624</v>
      </c>
      <c r="E118" s="101"/>
      <c r="F118" s="101"/>
      <c r="G118" s="127" t="s">
        <v>1</v>
      </c>
      <c r="H118" s="52">
        <f t="shared" si="2"/>
        <v>512</v>
      </c>
      <c r="I118" s="53"/>
      <c r="J118" s="172"/>
      <c r="K118" s="56"/>
      <c r="L118" s="54"/>
      <c r="M118" s="62"/>
      <c r="N118" s="42"/>
      <c r="O118" s="308"/>
      <c r="Q118" s="18"/>
      <c r="R118" s="18"/>
    </row>
    <row r="119" spans="1:18" ht="15" x14ac:dyDescent="0.25">
      <c r="A119" s="109"/>
      <c r="B119" s="98" t="s">
        <v>377</v>
      </c>
      <c r="C119" s="149">
        <v>107</v>
      </c>
      <c r="D119" s="149">
        <f t="shared" si="3"/>
        <v>628</v>
      </c>
      <c r="E119" s="101"/>
      <c r="F119" s="101"/>
      <c r="G119" s="127" t="s">
        <v>1</v>
      </c>
      <c r="H119" s="52">
        <f t="shared" si="2"/>
        <v>514</v>
      </c>
      <c r="I119" s="53"/>
      <c r="J119" s="172"/>
      <c r="K119" s="56"/>
      <c r="L119" s="54"/>
      <c r="M119" s="62"/>
      <c r="N119" s="42"/>
      <c r="O119" s="308"/>
      <c r="Q119" s="18"/>
      <c r="R119" s="18"/>
    </row>
    <row r="120" spans="1:18" ht="15" x14ac:dyDescent="0.25">
      <c r="A120" s="109"/>
      <c r="B120" s="98" t="s">
        <v>377</v>
      </c>
      <c r="C120" s="149">
        <v>108</v>
      </c>
      <c r="D120" s="149">
        <f t="shared" si="3"/>
        <v>632</v>
      </c>
      <c r="E120" s="101"/>
      <c r="F120" s="101"/>
      <c r="G120" s="127" t="s">
        <v>1</v>
      </c>
      <c r="H120" s="52">
        <f t="shared" si="2"/>
        <v>516</v>
      </c>
      <c r="I120" s="53"/>
      <c r="J120" s="172"/>
      <c r="K120" s="56"/>
      <c r="L120" s="54"/>
      <c r="M120" s="62"/>
      <c r="N120" s="42"/>
      <c r="O120" s="308"/>
      <c r="Q120" s="18"/>
      <c r="R120" s="18"/>
    </row>
    <row r="121" spans="1:18" ht="15" x14ac:dyDescent="0.25">
      <c r="A121" s="109"/>
      <c r="B121" s="98" t="s">
        <v>377</v>
      </c>
      <c r="C121" s="149">
        <v>109</v>
      </c>
      <c r="D121" s="149">
        <f t="shared" si="3"/>
        <v>636</v>
      </c>
      <c r="E121" s="101"/>
      <c r="F121" s="101"/>
      <c r="G121" s="127" t="s">
        <v>1</v>
      </c>
      <c r="H121" s="52">
        <f t="shared" si="2"/>
        <v>518</v>
      </c>
      <c r="I121" s="53"/>
      <c r="J121" s="172"/>
      <c r="K121" s="56"/>
      <c r="L121" s="54"/>
      <c r="M121" s="62"/>
      <c r="N121" s="42"/>
      <c r="O121" s="308"/>
      <c r="Q121" s="18"/>
      <c r="R121" s="18"/>
    </row>
    <row r="122" spans="1:18" ht="15" x14ac:dyDescent="0.25">
      <c r="A122" s="109"/>
      <c r="B122" s="98" t="s">
        <v>377</v>
      </c>
      <c r="C122" s="149">
        <v>110</v>
      </c>
      <c r="D122" s="149">
        <f t="shared" si="3"/>
        <v>640</v>
      </c>
      <c r="E122" s="101"/>
      <c r="F122" s="101"/>
      <c r="G122" s="127" t="s">
        <v>1</v>
      </c>
      <c r="H122" s="52">
        <f t="shared" si="2"/>
        <v>520</v>
      </c>
      <c r="I122" s="53"/>
      <c r="J122" s="172"/>
      <c r="K122" s="56"/>
      <c r="L122" s="54"/>
      <c r="M122" s="62"/>
      <c r="N122" s="42"/>
      <c r="O122" s="308"/>
      <c r="Q122" s="18"/>
      <c r="R122" s="18"/>
    </row>
    <row r="123" spans="1:18" ht="15" x14ac:dyDescent="0.25">
      <c r="A123" s="109"/>
      <c r="B123" s="98" t="s">
        <v>377</v>
      </c>
      <c r="C123" s="149">
        <v>111</v>
      </c>
      <c r="D123" s="149">
        <f t="shared" si="3"/>
        <v>644</v>
      </c>
      <c r="E123" s="101"/>
      <c r="F123" s="101"/>
      <c r="G123" s="127" t="s">
        <v>1</v>
      </c>
      <c r="H123" s="52">
        <f t="shared" si="2"/>
        <v>522</v>
      </c>
      <c r="I123" s="53"/>
      <c r="J123" s="172"/>
      <c r="K123" s="56"/>
      <c r="L123" s="54"/>
      <c r="M123" s="62"/>
      <c r="N123" s="42"/>
      <c r="O123" s="308"/>
      <c r="Q123" s="18"/>
      <c r="R123" s="18"/>
    </row>
    <row r="124" spans="1:18" ht="15" x14ac:dyDescent="0.25">
      <c r="A124" s="109"/>
      <c r="B124" s="98" t="s">
        <v>377</v>
      </c>
      <c r="C124" s="149">
        <v>112</v>
      </c>
      <c r="D124" s="149">
        <f t="shared" si="3"/>
        <v>648</v>
      </c>
      <c r="E124" s="101"/>
      <c r="F124" s="101"/>
      <c r="G124" s="127" t="s">
        <v>1</v>
      </c>
      <c r="H124" s="52">
        <f t="shared" si="2"/>
        <v>524</v>
      </c>
      <c r="I124" s="53"/>
      <c r="J124" s="172"/>
      <c r="K124" s="56"/>
      <c r="L124" s="54"/>
      <c r="M124" s="62"/>
      <c r="N124" s="42"/>
      <c r="O124" s="308"/>
      <c r="Q124" s="18"/>
      <c r="R124" s="18"/>
    </row>
    <row r="125" spans="1:18" ht="15" x14ac:dyDescent="0.25">
      <c r="A125" s="109"/>
      <c r="B125" s="98" t="s">
        <v>377</v>
      </c>
      <c r="C125" s="149">
        <v>113</v>
      </c>
      <c r="D125" s="149">
        <f t="shared" si="3"/>
        <v>652</v>
      </c>
      <c r="E125" s="101"/>
      <c r="F125" s="101"/>
      <c r="G125" s="127" t="s">
        <v>1</v>
      </c>
      <c r="H125" s="52">
        <f t="shared" si="2"/>
        <v>526</v>
      </c>
      <c r="I125" s="53"/>
      <c r="J125" s="172"/>
      <c r="K125" s="56"/>
      <c r="L125" s="54"/>
      <c r="M125" s="62"/>
      <c r="N125" s="42"/>
      <c r="O125" s="308"/>
      <c r="Q125" s="18"/>
      <c r="R125" s="18"/>
    </row>
    <row r="126" spans="1:18" ht="15" x14ac:dyDescent="0.25">
      <c r="A126" s="109"/>
      <c r="B126" s="98" t="s">
        <v>377</v>
      </c>
      <c r="C126" s="149">
        <v>114</v>
      </c>
      <c r="D126" s="149">
        <f t="shared" si="3"/>
        <v>656</v>
      </c>
      <c r="E126" s="101"/>
      <c r="F126" s="101"/>
      <c r="G126" s="127" t="s">
        <v>1</v>
      </c>
      <c r="H126" s="52">
        <f t="shared" si="2"/>
        <v>528</v>
      </c>
      <c r="I126" s="53"/>
      <c r="J126" s="172"/>
      <c r="K126" s="56"/>
      <c r="L126" s="54"/>
      <c r="M126" s="62"/>
      <c r="N126" s="42"/>
      <c r="O126" s="308"/>
      <c r="Q126" s="18"/>
      <c r="R126" s="18"/>
    </row>
    <row r="127" spans="1:18" ht="15" x14ac:dyDescent="0.25">
      <c r="A127" s="109"/>
      <c r="B127" s="98" t="s">
        <v>377</v>
      </c>
      <c r="C127" s="149">
        <v>115</v>
      </c>
      <c r="D127" s="149">
        <f t="shared" si="3"/>
        <v>660</v>
      </c>
      <c r="E127" s="101"/>
      <c r="F127" s="101"/>
      <c r="G127" s="127" t="s">
        <v>1</v>
      </c>
      <c r="H127" s="52">
        <f t="shared" si="2"/>
        <v>530</v>
      </c>
      <c r="I127" s="53"/>
      <c r="J127" s="172"/>
      <c r="K127" s="56"/>
      <c r="L127" s="54"/>
      <c r="M127" s="62"/>
      <c r="N127" s="42"/>
      <c r="O127" s="308"/>
      <c r="Q127" s="18"/>
      <c r="R127" s="18"/>
    </row>
    <row r="128" spans="1:18" ht="15" x14ac:dyDescent="0.25">
      <c r="A128" s="109"/>
      <c r="B128" s="98" t="s">
        <v>377</v>
      </c>
      <c r="C128" s="149">
        <v>116</v>
      </c>
      <c r="D128" s="149">
        <f t="shared" si="3"/>
        <v>664</v>
      </c>
      <c r="E128" s="101"/>
      <c r="F128" s="101"/>
      <c r="G128" s="127" t="s">
        <v>1</v>
      </c>
      <c r="H128" s="52">
        <f t="shared" si="2"/>
        <v>532</v>
      </c>
      <c r="I128" s="53"/>
      <c r="J128" s="172"/>
      <c r="K128" s="56"/>
      <c r="L128" s="54"/>
      <c r="M128" s="62"/>
      <c r="N128" s="42"/>
      <c r="O128" s="308"/>
      <c r="Q128" s="18"/>
      <c r="R128" s="18"/>
    </row>
    <row r="129" spans="1:18" ht="15" x14ac:dyDescent="0.25">
      <c r="A129" s="109"/>
      <c r="B129" s="98" t="s">
        <v>377</v>
      </c>
      <c r="C129" s="149">
        <v>117</v>
      </c>
      <c r="D129" s="149">
        <f t="shared" si="3"/>
        <v>668</v>
      </c>
      <c r="E129" s="101"/>
      <c r="F129" s="101"/>
      <c r="G129" s="127" t="s">
        <v>1</v>
      </c>
      <c r="H129" s="52">
        <f t="shared" si="2"/>
        <v>534</v>
      </c>
      <c r="I129" s="53"/>
      <c r="J129" s="172"/>
      <c r="K129" s="56"/>
      <c r="L129" s="54"/>
      <c r="M129" s="62"/>
      <c r="N129" s="42"/>
      <c r="O129" s="308"/>
      <c r="Q129" s="18"/>
      <c r="R129" s="18"/>
    </row>
    <row r="130" spans="1:18" ht="15" x14ac:dyDescent="0.25">
      <c r="A130" s="109"/>
      <c r="B130" s="98" t="s">
        <v>377</v>
      </c>
      <c r="C130" s="149">
        <v>118</v>
      </c>
      <c r="D130" s="149">
        <f t="shared" si="3"/>
        <v>672</v>
      </c>
      <c r="E130" s="101"/>
      <c r="F130" s="101"/>
      <c r="G130" s="127" t="s">
        <v>1</v>
      </c>
      <c r="H130" s="52">
        <f t="shared" si="2"/>
        <v>536</v>
      </c>
      <c r="I130" s="53"/>
      <c r="J130" s="172"/>
      <c r="K130" s="56"/>
      <c r="L130" s="54"/>
      <c r="M130" s="62"/>
      <c r="N130" s="42"/>
      <c r="O130" s="308"/>
      <c r="Q130" s="18"/>
      <c r="R130" s="18"/>
    </row>
    <row r="131" spans="1:18" ht="15" x14ac:dyDescent="0.25">
      <c r="A131" s="109"/>
      <c r="B131" s="98" t="s">
        <v>377</v>
      </c>
      <c r="C131" s="149">
        <v>119</v>
      </c>
      <c r="D131" s="149">
        <f t="shared" si="3"/>
        <v>676</v>
      </c>
      <c r="E131" s="101"/>
      <c r="F131" s="101"/>
      <c r="G131" s="127" t="s">
        <v>1</v>
      </c>
      <c r="H131" s="52">
        <f t="shared" si="2"/>
        <v>538</v>
      </c>
      <c r="I131" s="53"/>
      <c r="J131" s="172"/>
      <c r="K131" s="56"/>
      <c r="L131" s="54"/>
      <c r="M131" s="62"/>
      <c r="N131" s="42"/>
      <c r="O131" s="308"/>
      <c r="Q131" s="18"/>
      <c r="R131" s="18"/>
    </row>
    <row r="132" spans="1:18" ht="15" x14ac:dyDescent="0.25">
      <c r="A132" s="109"/>
      <c r="B132" s="98" t="s">
        <v>377</v>
      </c>
      <c r="C132" s="149">
        <v>120</v>
      </c>
      <c r="D132" s="149">
        <f t="shared" si="3"/>
        <v>680</v>
      </c>
      <c r="E132" s="101"/>
      <c r="F132" s="101"/>
      <c r="G132" s="127" t="s">
        <v>1</v>
      </c>
      <c r="H132" s="52">
        <f t="shared" si="2"/>
        <v>540</v>
      </c>
      <c r="I132" s="53"/>
      <c r="J132" s="172"/>
      <c r="K132" s="56"/>
      <c r="L132" s="54"/>
      <c r="M132" s="62"/>
      <c r="N132" s="42"/>
      <c r="O132" s="308"/>
      <c r="Q132" s="18"/>
      <c r="R132" s="18"/>
    </row>
    <row r="133" spans="1:18" ht="15" x14ac:dyDescent="0.25">
      <c r="A133" s="109"/>
      <c r="B133" s="98" t="s">
        <v>377</v>
      </c>
      <c r="C133" s="149">
        <v>121</v>
      </c>
      <c r="D133" s="149">
        <f t="shared" si="3"/>
        <v>684</v>
      </c>
      <c r="E133" s="101"/>
      <c r="F133" s="101"/>
      <c r="G133" s="127" t="s">
        <v>1</v>
      </c>
      <c r="H133" s="52">
        <f t="shared" si="2"/>
        <v>542</v>
      </c>
      <c r="I133" s="53"/>
      <c r="J133" s="172"/>
      <c r="K133" s="56"/>
      <c r="L133" s="54"/>
      <c r="M133" s="62"/>
      <c r="N133" s="42"/>
      <c r="O133" s="308"/>
      <c r="Q133" s="18"/>
      <c r="R133" s="18"/>
    </row>
    <row r="134" spans="1:18" ht="15" x14ac:dyDescent="0.25">
      <c r="A134" s="109"/>
      <c r="B134" s="259" t="s">
        <v>100</v>
      </c>
      <c r="C134" s="149">
        <v>122</v>
      </c>
      <c r="D134" s="149">
        <f t="shared" si="3"/>
        <v>688</v>
      </c>
      <c r="E134" s="159">
        <v>5</v>
      </c>
      <c r="F134" s="101"/>
      <c r="G134" s="128" t="s">
        <v>391</v>
      </c>
      <c r="H134" s="200">
        <f t="shared" si="2"/>
        <v>544</v>
      </c>
      <c r="I134" s="53" t="s">
        <v>278</v>
      </c>
      <c r="J134" s="172" t="s">
        <v>607</v>
      </c>
      <c r="K134" s="56" t="s">
        <v>385</v>
      </c>
      <c r="L134" s="56" t="s">
        <v>301</v>
      </c>
      <c r="M134" s="72"/>
      <c r="O134" s="308"/>
      <c r="Q134" s="18"/>
      <c r="R134" s="18"/>
    </row>
    <row r="135" spans="1:18" ht="15" x14ac:dyDescent="0.25">
      <c r="A135" s="109"/>
      <c r="B135" s="261" t="s">
        <v>102</v>
      </c>
      <c r="C135" s="149">
        <v>123</v>
      </c>
      <c r="D135" s="149">
        <f t="shared" si="3"/>
        <v>692</v>
      </c>
      <c r="E135" s="159">
        <v>5</v>
      </c>
      <c r="F135" s="101"/>
      <c r="G135" s="73" t="s">
        <v>391</v>
      </c>
      <c r="H135" s="200">
        <f t="shared" si="2"/>
        <v>546</v>
      </c>
      <c r="I135" s="53" t="s">
        <v>277</v>
      </c>
      <c r="J135" s="172" t="s">
        <v>607</v>
      </c>
      <c r="K135" s="56" t="s">
        <v>386</v>
      </c>
      <c r="L135" s="56" t="s">
        <v>301</v>
      </c>
      <c r="M135" s="74"/>
      <c r="O135" s="314"/>
      <c r="Q135" s="18"/>
      <c r="R135" s="18"/>
    </row>
    <row r="136" spans="1:18" ht="15" x14ac:dyDescent="0.25">
      <c r="A136" s="109"/>
      <c r="B136" s="261" t="s">
        <v>103</v>
      </c>
      <c r="C136" s="149">
        <v>124</v>
      </c>
      <c r="D136" s="149">
        <f t="shared" si="3"/>
        <v>696</v>
      </c>
      <c r="E136" s="159">
        <v>5</v>
      </c>
      <c r="F136" s="101"/>
      <c r="G136" s="73" t="s">
        <v>391</v>
      </c>
      <c r="H136" s="200">
        <f t="shared" si="2"/>
        <v>548</v>
      </c>
      <c r="I136" s="53" t="s">
        <v>279</v>
      </c>
      <c r="J136" s="172" t="s">
        <v>607</v>
      </c>
      <c r="K136" s="56" t="s">
        <v>222</v>
      </c>
      <c r="L136" s="56" t="s">
        <v>301</v>
      </c>
      <c r="M136" s="74"/>
      <c r="O136" s="314"/>
      <c r="Q136" s="18"/>
      <c r="R136" s="18"/>
    </row>
    <row r="137" spans="1:18" ht="15" x14ac:dyDescent="0.25">
      <c r="A137" s="109"/>
      <c r="B137" s="261" t="s">
        <v>104</v>
      </c>
      <c r="C137" s="149">
        <v>125</v>
      </c>
      <c r="D137" s="149">
        <f t="shared" si="3"/>
        <v>700</v>
      </c>
      <c r="E137" s="159">
        <v>5</v>
      </c>
      <c r="F137" s="101"/>
      <c r="G137" s="73" t="s">
        <v>391</v>
      </c>
      <c r="H137" s="200">
        <f t="shared" si="2"/>
        <v>550</v>
      </c>
      <c r="I137" s="53" t="s">
        <v>280</v>
      </c>
      <c r="J137" s="172" t="s">
        <v>607</v>
      </c>
      <c r="K137" s="56" t="s">
        <v>223</v>
      </c>
      <c r="L137" s="56" t="s">
        <v>301</v>
      </c>
      <c r="M137" s="74"/>
      <c r="O137" s="314"/>
      <c r="Q137" s="18"/>
      <c r="R137" s="18"/>
    </row>
    <row r="138" spans="1:18" ht="15" x14ac:dyDescent="0.25">
      <c r="A138" s="109"/>
      <c r="B138" s="259" t="s">
        <v>105</v>
      </c>
      <c r="C138" s="149">
        <v>126</v>
      </c>
      <c r="D138" s="149">
        <f t="shared" si="3"/>
        <v>704</v>
      </c>
      <c r="E138" s="159">
        <v>5</v>
      </c>
      <c r="F138" s="101"/>
      <c r="G138" s="128" t="s">
        <v>391</v>
      </c>
      <c r="H138" s="200">
        <f t="shared" si="2"/>
        <v>552</v>
      </c>
      <c r="I138" s="53" t="s">
        <v>282</v>
      </c>
      <c r="J138" s="172" t="s">
        <v>607</v>
      </c>
      <c r="K138" s="240" t="s">
        <v>167</v>
      </c>
      <c r="L138" s="56" t="s">
        <v>312</v>
      </c>
      <c r="M138" s="72"/>
      <c r="O138" s="308"/>
      <c r="Q138" s="18"/>
      <c r="R138" s="18"/>
    </row>
    <row r="139" spans="1:18" ht="15" x14ac:dyDescent="0.25">
      <c r="A139" s="109"/>
      <c r="B139" s="261" t="s">
        <v>106</v>
      </c>
      <c r="C139" s="149">
        <v>127</v>
      </c>
      <c r="D139" s="149">
        <f t="shared" si="3"/>
        <v>708</v>
      </c>
      <c r="E139" s="159">
        <v>5</v>
      </c>
      <c r="F139" s="101"/>
      <c r="G139" s="73" t="s">
        <v>391</v>
      </c>
      <c r="H139" s="200">
        <f t="shared" si="2"/>
        <v>554</v>
      </c>
      <c r="I139" s="53" t="s">
        <v>281</v>
      </c>
      <c r="J139" s="172" t="s">
        <v>607</v>
      </c>
      <c r="K139" s="240" t="s">
        <v>167</v>
      </c>
      <c r="L139" s="56" t="s">
        <v>312</v>
      </c>
      <c r="M139" s="74"/>
      <c r="O139" s="314"/>
      <c r="Q139" s="18"/>
      <c r="R139" s="18"/>
    </row>
    <row r="140" spans="1:18" ht="15" x14ac:dyDescent="0.25">
      <c r="A140" s="109"/>
      <c r="B140" s="259" t="s">
        <v>109</v>
      </c>
      <c r="C140" s="149">
        <v>128</v>
      </c>
      <c r="D140" s="149">
        <f t="shared" si="3"/>
        <v>712</v>
      </c>
      <c r="E140" s="159">
        <v>5</v>
      </c>
      <c r="F140" s="101"/>
      <c r="G140" s="128" t="s">
        <v>391</v>
      </c>
      <c r="H140" s="200">
        <f t="shared" ref="H140:H203" si="4">300+2*M$10*(B$10-1)+2*C140</f>
        <v>556</v>
      </c>
      <c r="I140" s="53" t="s">
        <v>285</v>
      </c>
      <c r="J140" s="172" t="s">
        <v>607</v>
      </c>
      <c r="K140" s="240" t="s">
        <v>167</v>
      </c>
      <c r="L140" s="56" t="s">
        <v>312</v>
      </c>
      <c r="M140" s="72"/>
      <c r="O140" s="308"/>
      <c r="Q140" s="18"/>
      <c r="R140" s="18"/>
    </row>
    <row r="141" spans="1:18" ht="15" x14ac:dyDescent="0.25">
      <c r="A141" s="109"/>
      <c r="B141" s="261" t="s">
        <v>110</v>
      </c>
      <c r="C141" s="149">
        <v>129</v>
      </c>
      <c r="D141" s="149">
        <f t="shared" ref="D141:D204" si="5">4*(M$10*(B$10-1)+C141)+D$11</f>
        <v>716</v>
      </c>
      <c r="E141" s="159">
        <v>5</v>
      </c>
      <c r="F141" s="101"/>
      <c r="G141" s="73" t="s">
        <v>391</v>
      </c>
      <c r="H141" s="200">
        <f t="shared" si="4"/>
        <v>558</v>
      </c>
      <c r="I141" s="53" t="s">
        <v>286</v>
      </c>
      <c r="J141" s="172" t="s">
        <v>607</v>
      </c>
      <c r="K141" s="240" t="s">
        <v>167</v>
      </c>
      <c r="L141" s="56" t="s">
        <v>312</v>
      </c>
      <c r="M141" s="74"/>
      <c r="O141" s="314"/>
      <c r="Q141" s="18"/>
      <c r="R141" s="18"/>
    </row>
    <row r="142" spans="1:18" ht="15" x14ac:dyDescent="0.25">
      <c r="A142" s="109"/>
      <c r="B142" s="259" t="s">
        <v>111</v>
      </c>
      <c r="C142" s="149">
        <v>130</v>
      </c>
      <c r="D142" s="149">
        <f t="shared" si="5"/>
        <v>720</v>
      </c>
      <c r="E142" s="159">
        <v>5</v>
      </c>
      <c r="F142" s="101"/>
      <c r="G142" s="128" t="s">
        <v>391</v>
      </c>
      <c r="H142" s="200">
        <f t="shared" si="4"/>
        <v>560</v>
      </c>
      <c r="I142" s="53" t="s">
        <v>287</v>
      </c>
      <c r="J142" s="172" t="s">
        <v>607</v>
      </c>
      <c r="K142" s="240" t="s">
        <v>167</v>
      </c>
      <c r="L142" s="56" t="s">
        <v>312</v>
      </c>
      <c r="M142" s="72"/>
      <c r="O142" s="308"/>
      <c r="Q142" s="18"/>
      <c r="R142" s="18"/>
    </row>
    <row r="143" spans="1:18" ht="15" x14ac:dyDescent="0.25">
      <c r="A143" s="109"/>
      <c r="B143" s="261" t="s">
        <v>112</v>
      </c>
      <c r="C143" s="149">
        <v>131</v>
      </c>
      <c r="D143" s="149">
        <f t="shared" si="5"/>
        <v>724</v>
      </c>
      <c r="E143" s="159">
        <v>5</v>
      </c>
      <c r="F143" s="101"/>
      <c r="G143" s="73" t="s">
        <v>391</v>
      </c>
      <c r="H143" s="200">
        <f t="shared" si="4"/>
        <v>562</v>
      </c>
      <c r="I143" s="53" t="s">
        <v>288</v>
      </c>
      <c r="J143" s="172" t="s">
        <v>607</v>
      </c>
      <c r="K143" s="240" t="s">
        <v>167</v>
      </c>
      <c r="L143" s="56" t="s">
        <v>312</v>
      </c>
      <c r="M143" s="74"/>
      <c r="O143" s="314"/>
      <c r="Q143" s="18"/>
      <c r="R143" s="18"/>
    </row>
    <row r="144" spans="1:18" ht="15" x14ac:dyDescent="0.25">
      <c r="A144" s="109"/>
      <c r="B144" s="259" t="s">
        <v>113</v>
      </c>
      <c r="C144" s="149">
        <v>132</v>
      </c>
      <c r="D144" s="149">
        <f t="shared" si="5"/>
        <v>728</v>
      </c>
      <c r="E144" s="159">
        <v>5</v>
      </c>
      <c r="F144" s="101"/>
      <c r="G144" s="128" t="s">
        <v>391</v>
      </c>
      <c r="H144" s="200">
        <f t="shared" si="4"/>
        <v>564</v>
      </c>
      <c r="I144" s="53" t="s">
        <v>290</v>
      </c>
      <c r="J144" s="172" t="s">
        <v>607</v>
      </c>
      <c r="K144" s="240" t="s">
        <v>167</v>
      </c>
      <c r="L144" s="56" t="s">
        <v>312</v>
      </c>
      <c r="M144" s="72"/>
      <c r="O144" s="308"/>
      <c r="Q144" s="18"/>
      <c r="R144" s="18"/>
    </row>
    <row r="145" spans="1:18" ht="15" x14ac:dyDescent="0.25">
      <c r="A145" s="109"/>
      <c r="B145" s="261" t="s">
        <v>114</v>
      </c>
      <c r="C145" s="149">
        <v>133</v>
      </c>
      <c r="D145" s="149">
        <f t="shared" si="5"/>
        <v>732</v>
      </c>
      <c r="E145" s="159">
        <v>5</v>
      </c>
      <c r="F145" s="101"/>
      <c r="G145" s="73" t="s">
        <v>391</v>
      </c>
      <c r="H145" s="200">
        <f t="shared" si="4"/>
        <v>566</v>
      </c>
      <c r="I145" s="53" t="s">
        <v>289</v>
      </c>
      <c r="J145" s="172" t="s">
        <v>607</v>
      </c>
      <c r="K145" s="240" t="s">
        <v>167</v>
      </c>
      <c r="L145" s="56" t="s">
        <v>312</v>
      </c>
      <c r="M145" s="74"/>
      <c r="O145" s="314"/>
      <c r="Q145" s="18"/>
      <c r="R145" s="18"/>
    </row>
    <row r="146" spans="1:18" ht="15" x14ac:dyDescent="0.25">
      <c r="A146" s="109"/>
      <c r="B146" s="259" t="s">
        <v>107</v>
      </c>
      <c r="C146" s="149">
        <v>134</v>
      </c>
      <c r="D146" s="149">
        <f t="shared" si="5"/>
        <v>736</v>
      </c>
      <c r="E146" s="159">
        <v>5</v>
      </c>
      <c r="F146" s="101"/>
      <c r="G146" s="128" t="s">
        <v>391</v>
      </c>
      <c r="H146" s="200">
        <f t="shared" si="4"/>
        <v>568</v>
      </c>
      <c r="I146" s="53" t="s">
        <v>283</v>
      </c>
      <c r="J146" s="172" t="s">
        <v>607</v>
      </c>
      <c r="K146" s="240" t="s">
        <v>167</v>
      </c>
      <c r="L146" s="56" t="s">
        <v>311</v>
      </c>
      <c r="M146" s="72"/>
      <c r="O146" s="308"/>
      <c r="Q146" s="18"/>
      <c r="R146" s="18"/>
    </row>
    <row r="147" spans="1:18" ht="15" x14ac:dyDescent="0.25">
      <c r="A147" s="109"/>
      <c r="B147" s="261" t="s">
        <v>108</v>
      </c>
      <c r="C147" s="149">
        <v>135</v>
      </c>
      <c r="D147" s="149">
        <f t="shared" si="5"/>
        <v>740</v>
      </c>
      <c r="E147" s="159">
        <v>5</v>
      </c>
      <c r="F147" s="101"/>
      <c r="G147" s="73" t="s">
        <v>391</v>
      </c>
      <c r="H147" s="200">
        <f t="shared" si="4"/>
        <v>570</v>
      </c>
      <c r="I147" s="53" t="s">
        <v>284</v>
      </c>
      <c r="J147" s="172" t="s">
        <v>607</v>
      </c>
      <c r="K147" s="240" t="s">
        <v>167</v>
      </c>
      <c r="L147" s="56" t="s">
        <v>311</v>
      </c>
      <c r="M147" s="74"/>
      <c r="O147" s="314"/>
      <c r="Q147" s="18"/>
      <c r="R147" s="18"/>
    </row>
    <row r="148" spans="1:18" ht="15" x14ac:dyDescent="0.25">
      <c r="A148" s="109"/>
      <c r="B148" s="259" t="s">
        <v>531</v>
      </c>
      <c r="C148" s="149">
        <v>136</v>
      </c>
      <c r="D148" s="149">
        <f t="shared" si="5"/>
        <v>744</v>
      </c>
      <c r="E148" s="159">
        <v>5</v>
      </c>
      <c r="F148" s="101"/>
      <c r="G148" s="128" t="s">
        <v>391</v>
      </c>
      <c r="H148" s="200">
        <f t="shared" si="4"/>
        <v>572</v>
      </c>
      <c r="I148" s="171" t="s">
        <v>534</v>
      </c>
      <c r="J148" s="54" t="s">
        <v>609</v>
      </c>
      <c r="K148" s="240" t="s">
        <v>167</v>
      </c>
      <c r="L148" s="172" t="s">
        <v>634</v>
      </c>
      <c r="M148" s="173" t="s">
        <v>794</v>
      </c>
      <c r="O148" s="314"/>
      <c r="Q148" s="18"/>
      <c r="R148" s="18"/>
    </row>
    <row r="149" spans="1:18" ht="15" x14ac:dyDescent="0.25">
      <c r="A149" s="109"/>
      <c r="B149" s="261" t="s">
        <v>532</v>
      </c>
      <c r="C149" s="149">
        <v>137</v>
      </c>
      <c r="D149" s="149">
        <f t="shared" si="5"/>
        <v>748</v>
      </c>
      <c r="E149" s="159">
        <v>5</v>
      </c>
      <c r="F149" s="101"/>
      <c r="G149" s="128" t="s">
        <v>391</v>
      </c>
      <c r="H149" s="200">
        <f t="shared" si="4"/>
        <v>574</v>
      </c>
      <c r="I149" s="171" t="s">
        <v>535</v>
      </c>
      <c r="J149" s="172" t="s">
        <v>607</v>
      </c>
      <c r="K149" s="240" t="s">
        <v>167</v>
      </c>
      <c r="L149" s="56" t="s">
        <v>309</v>
      </c>
      <c r="M149" s="74"/>
      <c r="O149" s="314"/>
      <c r="Q149" s="18"/>
      <c r="R149" s="18"/>
    </row>
    <row r="150" spans="1:18" ht="15" x14ac:dyDescent="0.25">
      <c r="A150" s="109"/>
      <c r="B150" s="261" t="s">
        <v>533</v>
      </c>
      <c r="C150" s="149">
        <v>138</v>
      </c>
      <c r="D150" s="149">
        <f t="shared" si="5"/>
        <v>752</v>
      </c>
      <c r="E150" s="159">
        <v>5</v>
      </c>
      <c r="F150" s="101"/>
      <c r="G150" s="128" t="s">
        <v>391</v>
      </c>
      <c r="H150" s="200">
        <f t="shared" si="4"/>
        <v>576</v>
      </c>
      <c r="I150" s="171" t="s">
        <v>294</v>
      </c>
      <c r="J150" s="54" t="s">
        <v>609</v>
      </c>
      <c r="K150" s="240" t="s">
        <v>167</v>
      </c>
      <c r="L150" s="172" t="s">
        <v>305</v>
      </c>
      <c r="M150" s="74"/>
      <c r="O150" s="314"/>
      <c r="Q150" s="18"/>
      <c r="R150" s="18"/>
    </row>
    <row r="151" spans="1:18" ht="15" x14ac:dyDescent="0.25">
      <c r="A151" s="109"/>
      <c r="B151" s="98" t="s">
        <v>377</v>
      </c>
      <c r="C151" s="149">
        <v>139</v>
      </c>
      <c r="D151" s="149">
        <f t="shared" si="5"/>
        <v>756</v>
      </c>
      <c r="E151" s="101"/>
      <c r="F151" s="101"/>
      <c r="G151" s="128" t="s">
        <v>391</v>
      </c>
      <c r="H151" s="52">
        <f t="shared" si="4"/>
        <v>578</v>
      </c>
      <c r="I151" s="53"/>
      <c r="J151" s="172"/>
      <c r="K151" s="56"/>
      <c r="L151" s="56"/>
      <c r="M151" s="74"/>
      <c r="O151" s="314"/>
      <c r="Q151" s="18"/>
      <c r="R151" s="18"/>
    </row>
    <row r="152" spans="1:18" ht="15" x14ac:dyDescent="0.25">
      <c r="A152" s="109"/>
      <c r="B152" s="98" t="s">
        <v>377</v>
      </c>
      <c r="C152" s="149">
        <v>140</v>
      </c>
      <c r="D152" s="149">
        <f t="shared" si="5"/>
        <v>760</v>
      </c>
      <c r="E152" s="101"/>
      <c r="F152" s="101"/>
      <c r="G152" s="128" t="s">
        <v>391</v>
      </c>
      <c r="H152" s="52">
        <f t="shared" si="4"/>
        <v>580</v>
      </c>
      <c r="I152" s="53"/>
      <c r="J152" s="172"/>
      <c r="K152" s="56"/>
      <c r="L152" s="56"/>
      <c r="M152" s="74"/>
      <c r="O152" s="314"/>
      <c r="Q152" s="18"/>
      <c r="R152" s="18"/>
    </row>
    <row r="153" spans="1:18" ht="15" x14ac:dyDescent="0.25">
      <c r="A153" s="109"/>
      <c r="B153" s="98" t="s">
        <v>377</v>
      </c>
      <c r="C153" s="149">
        <v>141</v>
      </c>
      <c r="D153" s="149">
        <f t="shared" si="5"/>
        <v>764</v>
      </c>
      <c r="E153" s="101"/>
      <c r="F153" s="101"/>
      <c r="G153" s="128" t="s">
        <v>391</v>
      </c>
      <c r="H153" s="52">
        <f t="shared" si="4"/>
        <v>582</v>
      </c>
      <c r="I153" s="53"/>
      <c r="J153" s="172"/>
      <c r="K153" s="56"/>
      <c r="L153" s="56"/>
      <c r="M153" s="74"/>
      <c r="O153" s="314"/>
      <c r="Q153" s="18"/>
      <c r="R153" s="18"/>
    </row>
    <row r="154" spans="1:18" ht="15" x14ac:dyDescent="0.25">
      <c r="A154" s="109"/>
      <c r="B154" s="98" t="s">
        <v>377</v>
      </c>
      <c r="C154" s="149">
        <v>142</v>
      </c>
      <c r="D154" s="149">
        <f t="shared" si="5"/>
        <v>768</v>
      </c>
      <c r="E154" s="101"/>
      <c r="F154" s="101"/>
      <c r="G154" s="128" t="s">
        <v>391</v>
      </c>
      <c r="H154" s="52">
        <f t="shared" si="4"/>
        <v>584</v>
      </c>
      <c r="I154" s="53"/>
      <c r="J154" s="172"/>
      <c r="K154" s="56"/>
      <c r="L154" s="56"/>
      <c r="M154" s="74"/>
      <c r="O154" s="314"/>
      <c r="Q154" s="18"/>
      <c r="R154" s="18"/>
    </row>
    <row r="155" spans="1:18" ht="15" x14ac:dyDescent="0.25">
      <c r="A155" s="109"/>
      <c r="B155" s="98" t="s">
        <v>377</v>
      </c>
      <c r="C155" s="149">
        <v>143</v>
      </c>
      <c r="D155" s="149">
        <f t="shared" si="5"/>
        <v>772</v>
      </c>
      <c r="E155" s="101"/>
      <c r="F155" s="101"/>
      <c r="G155" s="128" t="s">
        <v>391</v>
      </c>
      <c r="H155" s="52">
        <f t="shared" si="4"/>
        <v>586</v>
      </c>
      <c r="I155" s="53"/>
      <c r="J155" s="172"/>
      <c r="K155" s="56"/>
      <c r="L155" s="56"/>
      <c r="M155" s="74"/>
      <c r="O155" s="314"/>
      <c r="Q155" s="18"/>
      <c r="R155" s="18"/>
    </row>
    <row r="156" spans="1:18" s="42" customFormat="1" ht="15" x14ac:dyDescent="0.25">
      <c r="A156" s="109"/>
      <c r="B156" s="259" t="s">
        <v>136</v>
      </c>
      <c r="C156" s="149">
        <v>144</v>
      </c>
      <c r="D156" s="149">
        <f t="shared" si="5"/>
        <v>776</v>
      </c>
      <c r="E156" s="159">
        <v>3</v>
      </c>
      <c r="F156" s="101"/>
      <c r="G156" s="140" t="s">
        <v>158</v>
      </c>
      <c r="H156" s="200">
        <f>300+2*M$10*(B$10-1)+2*C156</f>
        <v>588</v>
      </c>
      <c r="I156" s="53" t="s">
        <v>314</v>
      </c>
      <c r="J156" s="54" t="s">
        <v>609</v>
      </c>
      <c r="K156" s="240" t="s">
        <v>167</v>
      </c>
      <c r="L156" s="172" t="s">
        <v>634</v>
      </c>
      <c r="M156" s="173" t="s">
        <v>794</v>
      </c>
      <c r="O156" s="313"/>
      <c r="P156" s="132"/>
      <c r="Q156" s="18"/>
      <c r="R156" s="18"/>
    </row>
    <row r="157" spans="1:18" s="42" customFormat="1" ht="15" x14ac:dyDescent="0.25">
      <c r="A157" s="109"/>
      <c r="B157" s="260" t="s">
        <v>139</v>
      </c>
      <c r="C157" s="149">
        <v>145</v>
      </c>
      <c r="D157" s="149">
        <f t="shared" si="5"/>
        <v>780</v>
      </c>
      <c r="E157" s="206">
        <v>1</v>
      </c>
      <c r="F157" s="154"/>
      <c r="G157" s="129" t="s">
        <v>158</v>
      </c>
      <c r="H157" s="200">
        <f t="shared" si="4"/>
        <v>590</v>
      </c>
      <c r="I157" s="53" t="s">
        <v>789</v>
      </c>
      <c r="J157" s="172" t="s">
        <v>608</v>
      </c>
      <c r="K157" s="240" t="s">
        <v>167</v>
      </c>
      <c r="L157" s="56" t="s">
        <v>303</v>
      </c>
      <c r="M157" s="55"/>
      <c r="O157" s="308"/>
      <c r="P157" s="132"/>
      <c r="Q157" s="18"/>
      <c r="R157" s="18"/>
    </row>
    <row r="158" spans="1:18" s="42" customFormat="1" ht="15" x14ac:dyDescent="0.25">
      <c r="A158" s="109"/>
      <c r="B158" s="260" t="s">
        <v>138</v>
      </c>
      <c r="C158" s="149">
        <v>146</v>
      </c>
      <c r="D158" s="149">
        <f t="shared" si="5"/>
        <v>784</v>
      </c>
      <c r="E158" s="159">
        <v>1</v>
      </c>
      <c r="F158" s="101"/>
      <c r="G158" s="140" t="s">
        <v>158</v>
      </c>
      <c r="H158" s="200">
        <f t="shared" si="4"/>
        <v>592</v>
      </c>
      <c r="I158" s="53" t="s">
        <v>790</v>
      </c>
      <c r="J158" s="172" t="s">
        <v>607</v>
      </c>
      <c r="K158" s="240" t="s">
        <v>167</v>
      </c>
      <c r="L158" s="56" t="s">
        <v>303</v>
      </c>
      <c r="M158" s="55"/>
      <c r="O158" s="308"/>
      <c r="P158" s="132"/>
      <c r="Q158" s="18"/>
      <c r="R158" s="18"/>
    </row>
    <row r="159" spans="1:18" s="43" customFormat="1" ht="15" x14ac:dyDescent="0.25">
      <c r="A159" s="109"/>
      <c r="B159" s="296" t="s">
        <v>153</v>
      </c>
      <c r="C159" s="149">
        <v>147</v>
      </c>
      <c r="D159" s="149">
        <f t="shared" si="5"/>
        <v>788</v>
      </c>
      <c r="E159" s="159">
        <v>1</v>
      </c>
      <c r="F159" s="159">
        <v>1</v>
      </c>
      <c r="G159" s="140" t="s">
        <v>158</v>
      </c>
      <c r="H159" s="200">
        <f t="shared" si="4"/>
        <v>594</v>
      </c>
      <c r="I159" s="112" t="s">
        <v>787</v>
      </c>
      <c r="J159" s="113" t="s">
        <v>608</v>
      </c>
      <c r="K159" s="248" t="s">
        <v>167</v>
      </c>
      <c r="L159" s="113" t="s">
        <v>301</v>
      </c>
      <c r="M159" s="55"/>
      <c r="P159" s="138"/>
      <c r="Q159" s="25"/>
      <c r="R159" s="25"/>
    </row>
    <row r="160" spans="1:18" s="43" customFormat="1" ht="15" x14ac:dyDescent="0.25">
      <c r="A160" s="109"/>
      <c r="B160" s="297" t="s">
        <v>152</v>
      </c>
      <c r="C160" s="149">
        <v>148</v>
      </c>
      <c r="D160" s="149">
        <f t="shared" si="5"/>
        <v>792</v>
      </c>
      <c r="E160" s="159">
        <v>1</v>
      </c>
      <c r="F160" s="159">
        <v>2</v>
      </c>
      <c r="G160" s="140" t="s">
        <v>158</v>
      </c>
      <c r="H160" s="200">
        <f t="shared" si="4"/>
        <v>596</v>
      </c>
      <c r="I160" s="112" t="s">
        <v>788</v>
      </c>
      <c r="J160" s="113" t="s">
        <v>607</v>
      </c>
      <c r="K160" s="248" t="s">
        <v>167</v>
      </c>
      <c r="L160" s="113" t="s">
        <v>301</v>
      </c>
      <c r="M160" s="55"/>
      <c r="P160" s="138"/>
      <c r="Q160" s="25"/>
      <c r="R160" s="25"/>
    </row>
    <row r="161" spans="1:18" s="43" customFormat="1" ht="15" x14ac:dyDescent="0.25">
      <c r="A161" s="109"/>
      <c r="B161" s="260" t="s">
        <v>143</v>
      </c>
      <c r="C161" s="149">
        <v>149</v>
      </c>
      <c r="D161" s="149">
        <f t="shared" si="5"/>
        <v>796</v>
      </c>
      <c r="E161" s="159">
        <v>1</v>
      </c>
      <c r="F161" s="101"/>
      <c r="G161" s="140" t="s">
        <v>158</v>
      </c>
      <c r="H161" s="200">
        <f t="shared" si="4"/>
        <v>598</v>
      </c>
      <c r="I161" s="53" t="s">
        <v>786</v>
      </c>
      <c r="J161" s="172" t="s">
        <v>608</v>
      </c>
      <c r="K161" s="105" t="s">
        <v>167</v>
      </c>
      <c r="L161" s="56" t="s">
        <v>320</v>
      </c>
      <c r="M161" s="55"/>
      <c r="P161" s="138"/>
      <c r="Q161" s="25"/>
      <c r="R161" s="25"/>
    </row>
    <row r="162" spans="1:18" s="43" customFormat="1" ht="15" x14ac:dyDescent="0.25">
      <c r="A162" s="109"/>
      <c r="B162" s="260" t="s">
        <v>142</v>
      </c>
      <c r="C162" s="149">
        <v>150</v>
      </c>
      <c r="D162" s="149">
        <f t="shared" si="5"/>
        <v>800</v>
      </c>
      <c r="E162" s="159">
        <v>1</v>
      </c>
      <c r="F162" s="101"/>
      <c r="G162" s="140" t="s">
        <v>158</v>
      </c>
      <c r="H162" s="200">
        <f t="shared" si="4"/>
        <v>600</v>
      </c>
      <c r="I162" s="53" t="s">
        <v>785</v>
      </c>
      <c r="J162" s="172" t="s">
        <v>607</v>
      </c>
      <c r="K162" s="105" t="s">
        <v>167</v>
      </c>
      <c r="L162" s="56" t="s">
        <v>320</v>
      </c>
      <c r="M162" s="55"/>
      <c r="P162" s="138"/>
      <c r="Q162" s="25"/>
      <c r="R162" s="25"/>
    </row>
    <row r="163" spans="1:18" s="43" customFormat="1" ht="15" x14ac:dyDescent="0.25">
      <c r="A163" s="109"/>
      <c r="B163" s="260" t="s">
        <v>151</v>
      </c>
      <c r="C163" s="149">
        <v>151</v>
      </c>
      <c r="D163" s="149">
        <f t="shared" si="5"/>
        <v>804</v>
      </c>
      <c r="E163" s="159">
        <v>1</v>
      </c>
      <c r="F163" s="101"/>
      <c r="G163" s="140" t="s">
        <v>158</v>
      </c>
      <c r="H163" s="200">
        <f t="shared" si="4"/>
        <v>602</v>
      </c>
      <c r="I163" s="53" t="s">
        <v>784</v>
      </c>
      <c r="J163" s="172" t="s">
        <v>608</v>
      </c>
      <c r="K163" s="105" t="s">
        <v>167</v>
      </c>
      <c r="L163" s="56" t="s">
        <v>302</v>
      </c>
      <c r="M163" s="55"/>
      <c r="P163" s="138"/>
      <c r="Q163" s="25"/>
      <c r="R163" s="25"/>
    </row>
    <row r="164" spans="1:18" s="43" customFormat="1" ht="15" x14ac:dyDescent="0.25">
      <c r="A164" s="109"/>
      <c r="B164" s="260" t="s">
        <v>149</v>
      </c>
      <c r="C164" s="149">
        <v>152</v>
      </c>
      <c r="D164" s="149">
        <f t="shared" si="5"/>
        <v>808</v>
      </c>
      <c r="E164" s="159">
        <v>1</v>
      </c>
      <c r="F164" s="101"/>
      <c r="G164" s="140" t="s">
        <v>158</v>
      </c>
      <c r="H164" s="200">
        <f t="shared" si="4"/>
        <v>604</v>
      </c>
      <c r="I164" s="53" t="s">
        <v>783</v>
      </c>
      <c r="J164" s="172" t="s">
        <v>607</v>
      </c>
      <c r="K164" s="105" t="s">
        <v>167</v>
      </c>
      <c r="L164" s="56" t="s">
        <v>302</v>
      </c>
      <c r="M164" s="55"/>
      <c r="P164" s="138"/>
      <c r="Q164" s="25"/>
      <c r="R164" s="25"/>
    </row>
    <row r="165" spans="1:18" s="43" customFormat="1" ht="15" x14ac:dyDescent="0.25">
      <c r="A165" s="109"/>
      <c r="B165" s="260" t="s">
        <v>150</v>
      </c>
      <c r="C165" s="149">
        <v>153</v>
      </c>
      <c r="D165" s="149">
        <f t="shared" si="5"/>
        <v>812</v>
      </c>
      <c r="E165" s="159">
        <v>1</v>
      </c>
      <c r="F165" s="101"/>
      <c r="G165" s="140" t="s">
        <v>158</v>
      </c>
      <c r="H165" s="200">
        <f t="shared" si="4"/>
        <v>606</v>
      </c>
      <c r="I165" s="53" t="s">
        <v>782</v>
      </c>
      <c r="J165" s="172" t="s">
        <v>608</v>
      </c>
      <c r="K165" s="105" t="s">
        <v>167</v>
      </c>
      <c r="L165" s="56" t="s">
        <v>302</v>
      </c>
      <c r="M165" s="55"/>
      <c r="P165" s="138"/>
      <c r="Q165" s="25"/>
      <c r="R165" s="25"/>
    </row>
    <row r="166" spans="1:18" s="43" customFormat="1" ht="15" x14ac:dyDescent="0.25">
      <c r="A166" s="109"/>
      <c r="B166" s="260" t="s">
        <v>148</v>
      </c>
      <c r="C166" s="149">
        <v>154</v>
      </c>
      <c r="D166" s="149">
        <f t="shared" si="5"/>
        <v>816</v>
      </c>
      <c r="E166" s="159">
        <v>1</v>
      </c>
      <c r="F166" s="101"/>
      <c r="G166" s="140" t="s">
        <v>158</v>
      </c>
      <c r="H166" s="200">
        <f t="shared" si="4"/>
        <v>608</v>
      </c>
      <c r="I166" s="53" t="s">
        <v>781</v>
      </c>
      <c r="J166" s="172" t="s">
        <v>607</v>
      </c>
      <c r="K166" s="105" t="s">
        <v>167</v>
      </c>
      <c r="L166" s="56" t="s">
        <v>302</v>
      </c>
      <c r="M166" s="55"/>
      <c r="P166" s="138"/>
      <c r="Q166" s="25"/>
      <c r="R166" s="25"/>
    </row>
    <row r="167" spans="1:18" s="43" customFormat="1" ht="15" x14ac:dyDescent="0.25">
      <c r="A167" s="109"/>
      <c r="B167" s="260" t="s">
        <v>156</v>
      </c>
      <c r="C167" s="149">
        <v>155</v>
      </c>
      <c r="D167" s="149">
        <f t="shared" si="5"/>
        <v>820</v>
      </c>
      <c r="E167" s="159">
        <v>1</v>
      </c>
      <c r="F167" s="159">
        <v>3</v>
      </c>
      <c r="G167" s="140" t="s">
        <v>158</v>
      </c>
      <c r="H167" s="200">
        <f t="shared" si="4"/>
        <v>610</v>
      </c>
      <c r="I167" s="112" t="s">
        <v>780</v>
      </c>
      <c r="J167" s="113" t="s">
        <v>608</v>
      </c>
      <c r="K167" s="248" t="s">
        <v>167</v>
      </c>
      <c r="L167" s="113" t="s">
        <v>304</v>
      </c>
      <c r="M167" s="55"/>
      <c r="P167" s="138"/>
      <c r="Q167" s="25"/>
      <c r="R167" s="25"/>
    </row>
    <row r="168" spans="1:18" s="43" customFormat="1" ht="15" x14ac:dyDescent="0.25">
      <c r="A168" s="109"/>
      <c r="B168" s="259" t="s">
        <v>154</v>
      </c>
      <c r="C168" s="149">
        <v>156</v>
      </c>
      <c r="D168" s="149">
        <f t="shared" si="5"/>
        <v>824</v>
      </c>
      <c r="E168" s="159">
        <v>1</v>
      </c>
      <c r="F168" s="159">
        <v>4</v>
      </c>
      <c r="G168" s="140" t="s">
        <v>158</v>
      </c>
      <c r="H168" s="200">
        <f t="shared" si="4"/>
        <v>612</v>
      </c>
      <c r="I168" s="112" t="s">
        <v>693</v>
      </c>
      <c r="J168" s="113" t="s">
        <v>607</v>
      </c>
      <c r="K168" s="248" t="s">
        <v>167</v>
      </c>
      <c r="L168" s="113" t="s">
        <v>301</v>
      </c>
      <c r="M168" s="55"/>
      <c r="P168" s="138"/>
      <c r="Q168" s="25"/>
      <c r="R168" s="25"/>
    </row>
    <row r="169" spans="1:18" s="43" customFormat="1" ht="15" x14ac:dyDescent="0.25">
      <c r="A169" s="109"/>
      <c r="B169" s="294" t="s">
        <v>384</v>
      </c>
      <c r="C169" s="149">
        <v>157</v>
      </c>
      <c r="D169" s="149">
        <f t="shared" si="5"/>
        <v>828</v>
      </c>
      <c r="E169" s="159">
        <v>1</v>
      </c>
      <c r="F169" s="160">
        <v>20</v>
      </c>
      <c r="G169" s="140" t="s">
        <v>158</v>
      </c>
      <c r="H169" s="200">
        <f t="shared" si="4"/>
        <v>614</v>
      </c>
      <c r="I169" s="112" t="s">
        <v>692</v>
      </c>
      <c r="J169" s="113" t="s">
        <v>607</v>
      </c>
      <c r="K169" s="248" t="s">
        <v>167</v>
      </c>
      <c r="L169" s="113" t="s">
        <v>301</v>
      </c>
      <c r="M169" s="55"/>
      <c r="P169" s="138"/>
      <c r="Q169" s="25"/>
      <c r="R169" s="25"/>
    </row>
    <row r="170" spans="1:18" s="43" customFormat="1" ht="15" x14ac:dyDescent="0.25">
      <c r="A170" s="109"/>
      <c r="B170" s="259" t="s">
        <v>157</v>
      </c>
      <c r="C170" s="149">
        <v>158</v>
      </c>
      <c r="D170" s="149">
        <f t="shared" si="5"/>
        <v>832</v>
      </c>
      <c r="E170" s="159">
        <v>1</v>
      </c>
      <c r="F170" s="159">
        <v>5</v>
      </c>
      <c r="G170" s="140" t="s">
        <v>158</v>
      </c>
      <c r="H170" s="200">
        <f t="shared" si="4"/>
        <v>616</v>
      </c>
      <c r="I170" s="112" t="s">
        <v>694</v>
      </c>
      <c r="J170" s="113" t="s">
        <v>608</v>
      </c>
      <c r="K170" s="248" t="s">
        <v>167</v>
      </c>
      <c r="L170" s="113" t="s">
        <v>304</v>
      </c>
      <c r="M170" s="55"/>
      <c r="P170" s="138"/>
      <c r="Q170" s="25"/>
      <c r="R170" s="25"/>
    </row>
    <row r="171" spans="1:18" s="43" customFormat="1" ht="15" x14ac:dyDescent="0.25">
      <c r="A171" s="109"/>
      <c r="B171" s="259" t="s">
        <v>155</v>
      </c>
      <c r="C171" s="149">
        <v>159</v>
      </c>
      <c r="D171" s="149">
        <f t="shared" si="5"/>
        <v>836</v>
      </c>
      <c r="E171" s="159">
        <v>1</v>
      </c>
      <c r="F171" s="159">
        <v>6</v>
      </c>
      <c r="G171" s="140" t="s">
        <v>158</v>
      </c>
      <c r="H171" s="200">
        <f t="shared" si="4"/>
        <v>618</v>
      </c>
      <c r="I171" s="112" t="s">
        <v>902</v>
      </c>
      <c r="J171" s="113" t="s">
        <v>607</v>
      </c>
      <c r="K171" s="248" t="s">
        <v>167</v>
      </c>
      <c r="L171" s="113" t="s">
        <v>304</v>
      </c>
      <c r="M171" s="55"/>
      <c r="P171" s="138"/>
      <c r="Q171" s="25"/>
      <c r="R171" s="25"/>
    </row>
    <row r="172" spans="1:18" s="43" customFormat="1" ht="15" x14ac:dyDescent="0.25">
      <c r="A172" s="109"/>
      <c r="B172" s="98" t="s">
        <v>825</v>
      </c>
      <c r="C172" s="149">
        <v>160</v>
      </c>
      <c r="D172" s="149">
        <f t="shared" si="5"/>
        <v>840</v>
      </c>
      <c r="E172" s="159"/>
      <c r="F172" s="101"/>
      <c r="G172" s="303" t="s">
        <v>895</v>
      </c>
      <c r="H172" s="200">
        <f t="shared" si="4"/>
        <v>620</v>
      </c>
      <c r="I172" s="171" t="s">
        <v>808</v>
      </c>
      <c r="J172" s="105"/>
      <c r="K172" s="105"/>
      <c r="L172" s="56"/>
      <c r="M172" s="55"/>
      <c r="O172" s="308"/>
      <c r="P172" s="138"/>
      <c r="Q172" s="25"/>
      <c r="R172" s="25"/>
    </row>
    <row r="173" spans="1:18" s="43" customFormat="1" ht="15" x14ac:dyDescent="0.25">
      <c r="A173" s="109"/>
      <c r="B173" s="258" t="s">
        <v>675</v>
      </c>
      <c r="C173" s="149">
        <v>161</v>
      </c>
      <c r="D173" s="149">
        <f t="shared" si="5"/>
        <v>844</v>
      </c>
      <c r="E173" s="159"/>
      <c r="F173" s="101"/>
      <c r="G173" s="303" t="s">
        <v>895</v>
      </c>
      <c r="H173" s="200">
        <f t="shared" si="4"/>
        <v>622</v>
      </c>
      <c r="I173" s="171" t="s">
        <v>807</v>
      </c>
      <c r="J173" s="105"/>
      <c r="K173" s="105"/>
      <c r="L173" s="56"/>
      <c r="M173" s="55"/>
      <c r="O173" s="308"/>
      <c r="P173" s="138"/>
      <c r="Q173" s="25"/>
      <c r="R173" s="25"/>
    </row>
    <row r="174" spans="1:18" s="43" customFormat="1" ht="15" x14ac:dyDescent="0.25">
      <c r="A174" s="109"/>
      <c r="B174" s="98" t="s">
        <v>377</v>
      </c>
      <c r="C174" s="149">
        <v>162</v>
      </c>
      <c r="D174" s="149">
        <f t="shared" si="5"/>
        <v>848</v>
      </c>
      <c r="E174" s="159"/>
      <c r="F174" s="101"/>
      <c r="G174" s="140" t="s">
        <v>158</v>
      </c>
      <c r="H174" s="200">
        <f t="shared" si="4"/>
        <v>624</v>
      </c>
      <c r="I174" s="75" t="s">
        <v>167</v>
      </c>
      <c r="J174" s="105"/>
      <c r="K174" s="105"/>
      <c r="L174" s="56"/>
      <c r="M174" s="55"/>
      <c r="O174" s="308"/>
      <c r="P174" s="138"/>
      <c r="Q174" s="25"/>
      <c r="R174" s="25"/>
    </row>
    <row r="175" spans="1:18" s="43" customFormat="1" ht="15" x14ac:dyDescent="0.25">
      <c r="A175" s="109"/>
      <c r="B175" s="259" t="s">
        <v>159</v>
      </c>
      <c r="C175" s="149">
        <v>163</v>
      </c>
      <c r="D175" s="149">
        <f t="shared" si="5"/>
        <v>852</v>
      </c>
      <c r="E175" s="159">
        <v>3</v>
      </c>
      <c r="F175" s="101"/>
      <c r="G175" s="140" t="s">
        <v>158</v>
      </c>
      <c r="H175" s="200">
        <f t="shared" si="4"/>
        <v>626</v>
      </c>
      <c r="I175" s="53" t="s">
        <v>690</v>
      </c>
      <c r="J175" s="54" t="s">
        <v>609</v>
      </c>
      <c r="K175" s="240" t="s">
        <v>167</v>
      </c>
      <c r="L175" s="172" t="s">
        <v>634</v>
      </c>
      <c r="M175" s="173" t="s">
        <v>794</v>
      </c>
      <c r="O175" s="308"/>
      <c r="P175" s="138"/>
      <c r="Q175" s="25"/>
      <c r="R175" s="25"/>
    </row>
    <row r="176" spans="1:18" s="43" customFormat="1" ht="15" x14ac:dyDescent="0.25">
      <c r="A176" s="109"/>
      <c r="B176" s="259" t="s">
        <v>160</v>
      </c>
      <c r="C176" s="149">
        <v>164</v>
      </c>
      <c r="D176" s="149">
        <f t="shared" si="5"/>
        <v>856</v>
      </c>
      <c r="E176" s="159">
        <v>3</v>
      </c>
      <c r="F176" s="101"/>
      <c r="G176" s="140" t="s">
        <v>158</v>
      </c>
      <c r="H176" s="200">
        <f t="shared" si="4"/>
        <v>628</v>
      </c>
      <c r="I176" s="171" t="s">
        <v>691</v>
      </c>
      <c r="J176" s="54" t="s">
        <v>609</v>
      </c>
      <c r="K176" s="240" t="s">
        <v>167</v>
      </c>
      <c r="L176" s="172" t="s">
        <v>634</v>
      </c>
      <c r="M176" s="173" t="s">
        <v>794</v>
      </c>
      <c r="O176" s="308"/>
      <c r="P176" s="138"/>
      <c r="Q176" s="25"/>
      <c r="R176" s="25"/>
    </row>
    <row r="177" spans="1:18" s="43" customFormat="1" ht="15" x14ac:dyDescent="0.25">
      <c r="A177" s="109"/>
      <c r="B177" s="294" t="s">
        <v>147</v>
      </c>
      <c r="C177" s="149">
        <v>165</v>
      </c>
      <c r="D177" s="149">
        <f t="shared" si="5"/>
        <v>860</v>
      </c>
      <c r="E177" s="159">
        <v>1</v>
      </c>
      <c r="F177" s="159">
        <v>7</v>
      </c>
      <c r="G177" s="140" t="s">
        <v>158</v>
      </c>
      <c r="H177" s="200">
        <f t="shared" si="4"/>
        <v>630</v>
      </c>
      <c r="I177" s="112" t="s">
        <v>688</v>
      </c>
      <c r="J177" s="113" t="s">
        <v>608</v>
      </c>
      <c r="K177" s="248" t="s">
        <v>167</v>
      </c>
      <c r="L177" s="113" t="s">
        <v>318</v>
      </c>
      <c r="M177" s="55"/>
      <c r="O177" s="308"/>
      <c r="P177" s="138"/>
      <c r="Q177" s="25"/>
      <c r="R177" s="25"/>
    </row>
    <row r="178" spans="1:18" s="43" customFormat="1" ht="15" x14ac:dyDescent="0.25">
      <c r="A178" s="109"/>
      <c r="B178" s="294" t="s">
        <v>146</v>
      </c>
      <c r="C178" s="149">
        <v>166</v>
      </c>
      <c r="D178" s="149">
        <f t="shared" si="5"/>
        <v>864</v>
      </c>
      <c r="E178" s="159">
        <v>1</v>
      </c>
      <c r="F178" s="159">
        <v>8</v>
      </c>
      <c r="G178" s="140" t="s">
        <v>158</v>
      </c>
      <c r="H178" s="200">
        <f t="shared" si="4"/>
        <v>632</v>
      </c>
      <c r="I178" s="112" t="s">
        <v>689</v>
      </c>
      <c r="J178" s="113" t="s">
        <v>607</v>
      </c>
      <c r="K178" s="248" t="s">
        <v>167</v>
      </c>
      <c r="L178" s="113" t="s">
        <v>318</v>
      </c>
      <c r="M178" s="55"/>
      <c r="O178" s="308"/>
      <c r="P178" s="138"/>
      <c r="Q178" s="25"/>
      <c r="R178" s="25"/>
    </row>
    <row r="179" spans="1:18" s="43" customFormat="1" ht="15" x14ac:dyDescent="0.25">
      <c r="A179" s="109"/>
      <c r="B179" s="294" t="s">
        <v>137</v>
      </c>
      <c r="C179" s="149">
        <v>167</v>
      </c>
      <c r="D179" s="149">
        <f t="shared" si="5"/>
        <v>868</v>
      </c>
      <c r="E179" s="159">
        <v>1</v>
      </c>
      <c r="F179" s="159">
        <v>9</v>
      </c>
      <c r="G179" s="140" t="s">
        <v>158</v>
      </c>
      <c r="H179" s="200">
        <f t="shared" si="4"/>
        <v>634</v>
      </c>
      <c r="I179" s="112" t="s">
        <v>317</v>
      </c>
      <c r="J179" s="113" t="s">
        <v>607</v>
      </c>
      <c r="K179" s="248" t="s">
        <v>167</v>
      </c>
      <c r="L179" s="113" t="s">
        <v>318</v>
      </c>
      <c r="M179" s="55"/>
      <c r="O179" s="308"/>
      <c r="P179" s="138"/>
      <c r="Q179" s="25"/>
      <c r="R179" s="25"/>
    </row>
    <row r="180" spans="1:18" s="43" customFormat="1" ht="15" x14ac:dyDescent="0.25">
      <c r="A180" s="109"/>
      <c r="B180" s="60" t="s">
        <v>140</v>
      </c>
      <c r="C180" s="149">
        <v>168</v>
      </c>
      <c r="D180" s="149">
        <f t="shared" si="5"/>
        <v>872</v>
      </c>
      <c r="E180" s="159">
        <v>4</v>
      </c>
      <c r="F180" s="101"/>
      <c r="G180" s="140" t="s">
        <v>158</v>
      </c>
      <c r="H180" s="200">
        <f t="shared" si="4"/>
        <v>636</v>
      </c>
      <c r="I180" s="53" t="s">
        <v>316</v>
      </c>
      <c r="J180" s="54" t="s">
        <v>609</v>
      </c>
      <c r="K180" s="240" t="s">
        <v>167</v>
      </c>
      <c r="L180" s="172" t="s">
        <v>634</v>
      </c>
      <c r="M180" s="173" t="s">
        <v>794</v>
      </c>
      <c r="O180" s="308"/>
      <c r="Q180" s="33"/>
      <c r="R180" s="25"/>
    </row>
    <row r="181" spans="1:18" s="43" customFormat="1" ht="15" x14ac:dyDescent="0.25">
      <c r="A181" s="109"/>
      <c r="B181" s="259" t="s">
        <v>141</v>
      </c>
      <c r="C181" s="149">
        <v>169</v>
      </c>
      <c r="D181" s="149">
        <f t="shared" si="5"/>
        <v>876</v>
      </c>
      <c r="E181" s="159">
        <v>4</v>
      </c>
      <c r="F181" s="101"/>
      <c r="G181" s="140" t="s">
        <v>158</v>
      </c>
      <c r="H181" s="200">
        <f t="shared" si="4"/>
        <v>638</v>
      </c>
      <c r="I181" s="53" t="s">
        <v>315</v>
      </c>
      <c r="J181" s="54" t="s">
        <v>609</v>
      </c>
      <c r="K181" s="240" t="s">
        <v>167</v>
      </c>
      <c r="L181" s="172" t="s">
        <v>634</v>
      </c>
      <c r="M181" s="173" t="s">
        <v>794</v>
      </c>
      <c r="O181" s="308"/>
      <c r="Q181" s="33"/>
      <c r="R181" s="25"/>
    </row>
    <row r="182" spans="1:18" s="43" customFormat="1" ht="15" x14ac:dyDescent="0.25">
      <c r="A182" s="109"/>
      <c r="B182" s="259" t="s">
        <v>145</v>
      </c>
      <c r="C182" s="149">
        <v>170</v>
      </c>
      <c r="D182" s="149">
        <f t="shared" si="5"/>
        <v>880</v>
      </c>
      <c r="E182" s="159">
        <v>2</v>
      </c>
      <c r="F182" s="101"/>
      <c r="G182" s="140" t="s">
        <v>158</v>
      </c>
      <c r="H182" s="200">
        <f t="shared" si="4"/>
        <v>640</v>
      </c>
      <c r="I182" s="53" t="s">
        <v>678</v>
      </c>
      <c r="J182" s="172" t="s">
        <v>608</v>
      </c>
      <c r="K182" s="240" t="s">
        <v>167</v>
      </c>
      <c r="L182" s="54" t="s">
        <v>307</v>
      </c>
      <c r="M182" s="55" t="s">
        <v>186</v>
      </c>
      <c r="O182" s="308"/>
      <c r="Q182" s="33"/>
      <c r="R182" s="25"/>
    </row>
    <row r="183" spans="1:18" s="43" customFormat="1" ht="15" x14ac:dyDescent="0.25">
      <c r="A183" s="109"/>
      <c r="B183" s="259" t="s">
        <v>144</v>
      </c>
      <c r="C183" s="149">
        <v>171</v>
      </c>
      <c r="D183" s="149">
        <f t="shared" si="5"/>
        <v>884</v>
      </c>
      <c r="E183" s="159">
        <v>2</v>
      </c>
      <c r="F183" s="101"/>
      <c r="G183" s="140" t="s">
        <v>158</v>
      </c>
      <c r="H183" s="200">
        <f t="shared" si="4"/>
        <v>642</v>
      </c>
      <c r="I183" s="53" t="s">
        <v>679</v>
      </c>
      <c r="J183" s="172" t="s">
        <v>607</v>
      </c>
      <c r="K183" s="240" t="s">
        <v>167</v>
      </c>
      <c r="L183" s="54" t="s">
        <v>307</v>
      </c>
      <c r="M183" s="55" t="s">
        <v>186</v>
      </c>
      <c r="O183" s="308"/>
      <c r="Q183" s="33"/>
      <c r="R183" s="25"/>
    </row>
    <row r="184" spans="1:18" s="43" customFormat="1" ht="15" x14ac:dyDescent="0.25">
      <c r="A184" s="109"/>
      <c r="B184" s="259" t="s">
        <v>382</v>
      </c>
      <c r="C184" s="149">
        <v>172</v>
      </c>
      <c r="D184" s="149">
        <f t="shared" si="5"/>
        <v>888</v>
      </c>
      <c r="E184" s="159">
        <v>1</v>
      </c>
      <c r="F184" s="101"/>
      <c r="G184" s="140" t="s">
        <v>158</v>
      </c>
      <c r="H184" s="200">
        <f t="shared" si="4"/>
        <v>644</v>
      </c>
      <c r="I184" s="53" t="s">
        <v>676</v>
      </c>
      <c r="J184" s="172" t="s">
        <v>607</v>
      </c>
      <c r="K184" s="240" t="s">
        <v>167</v>
      </c>
      <c r="L184" s="54" t="s">
        <v>300</v>
      </c>
      <c r="M184" s="55"/>
      <c r="O184" s="308"/>
      <c r="Q184" s="33"/>
      <c r="R184" s="25"/>
    </row>
    <row r="185" spans="1:18" s="43" customFormat="1" ht="15" x14ac:dyDescent="0.25">
      <c r="A185" s="109"/>
      <c r="B185" s="259" t="s">
        <v>383</v>
      </c>
      <c r="C185" s="149">
        <v>173</v>
      </c>
      <c r="D185" s="149">
        <f t="shared" si="5"/>
        <v>892</v>
      </c>
      <c r="E185" s="159">
        <v>1</v>
      </c>
      <c r="F185" s="101"/>
      <c r="G185" s="140" t="s">
        <v>158</v>
      </c>
      <c r="H185" s="200">
        <f t="shared" si="4"/>
        <v>646</v>
      </c>
      <c r="I185" s="53" t="s">
        <v>677</v>
      </c>
      <c r="J185" s="172" t="s">
        <v>608</v>
      </c>
      <c r="K185" s="240" t="s">
        <v>167</v>
      </c>
      <c r="L185" s="54" t="s">
        <v>300</v>
      </c>
      <c r="M185" s="55"/>
      <c r="O185" s="308"/>
      <c r="Q185" s="33"/>
      <c r="R185" s="25"/>
    </row>
    <row r="186" spans="1:18" s="43" customFormat="1" ht="15" x14ac:dyDescent="0.25">
      <c r="A186" s="109"/>
      <c r="B186" s="259" t="s">
        <v>404</v>
      </c>
      <c r="C186" s="149">
        <v>174</v>
      </c>
      <c r="D186" s="149">
        <f t="shared" si="5"/>
        <v>896</v>
      </c>
      <c r="E186" s="159">
        <v>1</v>
      </c>
      <c r="F186" s="101"/>
      <c r="G186" s="140" t="s">
        <v>158</v>
      </c>
      <c r="H186" s="200">
        <f t="shared" si="4"/>
        <v>648</v>
      </c>
      <c r="I186" s="171" t="s">
        <v>580</v>
      </c>
      <c r="J186" s="54" t="s">
        <v>609</v>
      </c>
      <c r="K186" s="240" t="s">
        <v>167</v>
      </c>
      <c r="L186" s="172" t="s">
        <v>634</v>
      </c>
      <c r="M186" s="173" t="s">
        <v>794</v>
      </c>
      <c r="O186" s="308"/>
      <c r="Q186" s="33"/>
      <c r="R186" s="25"/>
    </row>
    <row r="187" spans="1:18" s="43" customFormat="1" ht="15" x14ac:dyDescent="0.25">
      <c r="A187" s="109"/>
      <c r="B187" s="259" t="s">
        <v>509</v>
      </c>
      <c r="C187" s="149">
        <v>175</v>
      </c>
      <c r="D187" s="149">
        <f t="shared" si="5"/>
        <v>900</v>
      </c>
      <c r="E187" s="159"/>
      <c r="F187" s="101"/>
      <c r="G187" s="140" t="s">
        <v>158</v>
      </c>
      <c r="H187" s="200">
        <f t="shared" si="4"/>
        <v>650</v>
      </c>
      <c r="I187" s="171" t="s">
        <v>680</v>
      </c>
      <c r="J187" s="54" t="s">
        <v>609</v>
      </c>
      <c r="K187" s="240" t="s">
        <v>167</v>
      </c>
      <c r="L187" s="172" t="s">
        <v>634</v>
      </c>
      <c r="M187" s="173" t="s">
        <v>794</v>
      </c>
      <c r="O187" s="308"/>
      <c r="Q187" s="33"/>
      <c r="R187" s="25"/>
    </row>
    <row r="188" spans="1:18" s="43" customFormat="1" ht="15" x14ac:dyDescent="0.25">
      <c r="A188" s="109"/>
      <c r="B188" s="259" t="s">
        <v>508</v>
      </c>
      <c r="C188" s="149">
        <v>176</v>
      </c>
      <c r="D188" s="149">
        <f t="shared" si="5"/>
        <v>904</v>
      </c>
      <c r="E188" s="159"/>
      <c r="F188" s="101"/>
      <c r="G188" s="140" t="s">
        <v>158</v>
      </c>
      <c r="H188" s="200">
        <f t="shared" si="4"/>
        <v>652</v>
      </c>
      <c r="I188" s="171" t="s">
        <v>681</v>
      </c>
      <c r="J188" s="54" t="s">
        <v>609</v>
      </c>
      <c r="K188" s="240" t="s">
        <v>167</v>
      </c>
      <c r="L188" s="172" t="s">
        <v>634</v>
      </c>
      <c r="M188" s="173" t="s">
        <v>794</v>
      </c>
      <c r="O188" s="308"/>
      <c r="Q188" s="33"/>
      <c r="R188" s="25"/>
    </row>
    <row r="189" spans="1:18" s="43" customFormat="1" ht="15" x14ac:dyDescent="0.25">
      <c r="A189" s="109"/>
      <c r="B189" s="98" t="s">
        <v>826</v>
      </c>
      <c r="C189" s="149">
        <v>177</v>
      </c>
      <c r="D189" s="149">
        <f t="shared" si="5"/>
        <v>908</v>
      </c>
      <c r="E189" s="159"/>
      <c r="F189" s="101"/>
      <c r="G189" s="140" t="s">
        <v>158</v>
      </c>
      <c r="H189" s="200">
        <f t="shared" si="4"/>
        <v>654</v>
      </c>
      <c r="I189" s="171" t="s">
        <v>809</v>
      </c>
      <c r="J189" s="54" t="s">
        <v>609</v>
      </c>
      <c r="K189" s="240" t="s">
        <v>167</v>
      </c>
      <c r="L189" s="172" t="s">
        <v>609</v>
      </c>
      <c r="M189" s="55" t="s">
        <v>673</v>
      </c>
      <c r="N189" s="132"/>
      <c r="O189" s="308"/>
      <c r="P189" s="132"/>
      <c r="Q189" s="18"/>
      <c r="R189" s="18"/>
    </row>
    <row r="190" spans="1:18" s="43" customFormat="1" ht="15" x14ac:dyDescent="0.25">
      <c r="A190" s="109"/>
      <c r="B190" s="258" t="s">
        <v>675</v>
      </c>
      <c r="C190" s="149">
        <v>178</v>
      </c>
      <c r="D190" s="149">
        <f t="shared" si="5"/>
        <v>912</v>
      </c>
      <c r="E190" s="159"/>
      <c r="F190" s="101"/>
      <c r="G190" s="140" t="s">
        <v>158</v>
      </c>
      <c r="H190" s="200">
        <f t="shared" si="4"/>
        <v>656</v>
      </c>
      <c r="I190" s="171" t="s">
        <v>810</v>
      </c>
      <c r="J190" s="54" t="s">
        <v>609</v>
      </c>
      <c r="K190" s="240" t="s">
        <v>167</v>
      </c>
      <c r="L190" s="172" t="s">
        <v>609</v>
      </c>
      <c r="M190" s="55" t="s">
        <v>673</v>
      </c>
      <c r="N190" s="168"/>
      <c r="O190" s="308"/>
      <c r="P190" s="168"/>
      <c r="Q190" s="18"/>
      <c r="R190" s="18"/>
    </row>
    <row r="191" spans="1:18" s="43" customFormat="1" ht="15" x14ac:dyDescent="0.25">
      <c r="A191" s="109"/>
      <c r="B191" s="258" t="s">
        <v>674</v>
      </c>
      <c r="C191" s="149">
        <v>179</v>
      </c>
      <c r="D191" s="149">
        <f t="shared" si="5"/>
        <v>916</v>
      </c>
      <c r="E191" s="159"/>
      <c r="F191" s="101"/>
      <c r="G191" s="140" t="s">
        <v>158</v>
      </c>
      <c r="H191" s="200">
        <f t="shared" si="4"/>
        <v>658</v>
      </c>
      <c r="I191" s="171" t="s">
        <v>682</v>
      </c>
      <c r="J191" s="54" t="s">
        <v>609</v>
      </c>
      <c r="K191" s="240" t="s">
        <v>167</v>
      </c>
      <c r="L191" s="172" t="s">
        <v>634</v>
      </c>
      <c r="M191" s="173" t="s">
        <v>794</v>
      </c>
      <c r="N191" s="168"/>
      <c r="O191" s="308"/>
      <c r="P191" s="168"/>
      <c r="Q191" s="18"/>
      <c r="R191" s="18"/>
    </row>
    <row r="192" spans="1:18" s="43" customFormat="1" ht="15" x14ac:dyDescent="0.25">
      <c r="A192" s="109"/>
      <c r="B192" s="98" t="s">
        <v>827</v>
      </c>
      <c r="C192" s="149">
        <v>180</v>
      </c>
      <c r="D192" s="149">
        <f t="shared" si="5"/>
        <v>920</v>
      </c>
      <c r="E192" s="159"/>
      <c r="F192" s="101"/>
      <c r="G192" s="140" t="s">
        <v>158</v>
      </c>
      <c r="H192" s="200">
        <f t="shared" si="4"/>
        <v>660</v>
      </c>
      <c r="I192" s="171" t="s">
        <v>811</v>
      </c>
      <c r="J192" s="54" t="s">
        <v>609</v>
      </c>
      <c r="K192" s="240" t="s">
        <v>167</v>
      </c>
      <c r="L192" s="172" t="s">
        <v>609</v>
      </c>
      <c r="M192" s="55" t="s">
        <v>673</v>
      </c>
      <c r="N192" s="132"/>
      <c r="O192" s="308"/>
      <c r="P192" s="132"/>
      <c r="Q192" s="18"/>
      <c r="R192" s="18"/>
    </row>
    <row r="193" spans="1:18" s="43" customFormat="1" ht="15" x14ac:dyDescent="0.25">
      <c r="A193" s="109"/>
      <c r="B193" s="258" t="s">
        <v>675</v>
      </c>
      <c r="C193" s="149">
        <v>181</v>
      </c>
      <c r="D193" s="149">
        <f t="shared" si="5"/>
        <v>924</v>
      </c>
      <c r="E193" s="159"/>
      <c r="F193" s="101"/>
      <c r="G193" s="140" t="s">
        <v>158</v>
      </c>
      <c r="H193" s="200">
        <f t="shared" si="4"/>
        <v>662</v>
      </c>
      <c r="I193" s="171" t="s">
        <v>812</v>
      </c>
      <c r="J193" s="54" t="s">
        <v>609</v>
      </c>
      <c r="K193" s="240" t="s">
        <v>167</v>
      </c>
      <c r="L193" s="172" t="s">
        <v>609</v>
      </c>
      <c r="M193" s="55" t="s">
        <v>673</v>
      </c>
      <c r="N193" s="168"/>
      <c r="O193" s="308"/>
      <c r="P193" s="168"/>
      <c r="Q193" s="18"/>
      <c r="R193" s="18"/>
    </row>
    <row r="194" spans="1:18" s="43" customFormat="1" ht="15" x14ac:dyDescent="0.25">
      <c r="A194" s="109"/>
      <c r="B194" s="258" t="s">
        <v>674</v>
      </c>
      <c r="C194" s="149">
        <v>182</v>
      </c>
      <c r="D194" s="149">
        <f t="shared" si="5"/>
        <v>928</v>
      </c>
      <c r="E194" s="159"/>
      <c r="F194" s="101"/>
      <c r="G194" s="140" t="s">
        <v>158</v>
      </c>
      <c r="H194" s="200">
        <f t="shared" si="4"/>
        <v>664</v>
      </c>
      <c r="I194" s="171" t="s">
        <v>682</v>
      </c>
      <c r="J194" s="54" t="s">
        <v>609</v>
      </c>
      <c r="K194" s="240" t="s">
        <v>167</v>
      </c>
      <c r="L194" s="172" t="s">
        <v>634</v>
      </c>
      <c r="M194" s="173" t="s">
        <v>794</v>
      </c>
      <c r="N194" s="168"/>
      <c r="O194" s="308"/>
      <c r="P194" s="168"/>
      <c r="Q194" s="18"/>
      <c r="R194" s="18"/>
    </row>
    <row r="195" spans="1:18" s="43" customFormat="1" ht="15" x14ac:dyDescent="0.25">
      <c r="A195" s="109"/>
      <c r="B195" s="98" t="s">
        <v>828</v>
      </c>
      <c r="C195" s="149">
        <v>183</v>
      </c>
      <c r="D195" s="149">
        <f t="shared" si="5"/>
        <v>932</v>
      </c>
      <c r="E195" s="159"/>
      <c r="F195" s="101"/>
      <c r="G195" s="140" t="s">
        <v>158</v>
      </c>
      <c r="H195" s="200">
        <f t="shared" si="4"/>
        <v>666</v>
      </c>
      <c r="I195" s="171" t="s">
        <v>813</v>
      </c>
      <c r="J195" s="54" t="s">
        <v>609</v>
      </c>
      <c r="K195" s="240" t="s">
        <v>167</v>
      </c>
      <c r="L195" s="172" t="s">
        <v>609</v>
      </c>
      <c r="M195" s="55" t="s">
        <v>673</v>
      </c>
      <c r="O195" s="308"/>
      <c r="Q195" s="33"/>
      <c r="R195" s="25"/>
    </row>
    <row r="196" spans="1:18" s="43" customFormat="1" ht="15" x14ac:dyDescent="0.25">
      <c r="A196" s="109"/>
      <c r="B196" s="258" t="s">
        <v>675</v>
      </c>
      <c r="C196" s="149">
        <v>184</v>
      </c>
      <c r="D196" s="149">
        <f t="shared" si="5"/>
        <v>936</v>
      </c>
      <c r="E196" s="159"/>
      <c r="F196" s="101"/>
      <c r="G196" s="140" t="s">
        <v>158</v>
      </c>
      <c r="H196" s="200">
        <f t="shared" si="4"/>
        <v>668</v>
      </c>
      <c r="I196" s="171" t="s">
        <v>814</v>
      </c>
      <c r="J196" s="54" t="s">
        <v>609</v>
      </c>
      <c r="K196" s="240" t="s">
        <v>167</v>
      </c>
      <c r="L196" s="172" t="s">
        <v>609</v>
      </c>
      <c r="M196" s="55" t="s">
        <v>673</v>
      </c>
      <c r="O196" s="308"/>
      <c r="Q196" s="33"/>
      <c r="R196" s="25"/>
    </row>
    <row r="197" spans="1:18" s="43" customFormat="1" ht="15" x14ac:dyDescent="0.25">
      <c r="A197" s="109"/>
      <c r="B197" s="258" t="s">
        <v>674</v>
      </c>
      <c r="C197" s="149">
        <v>185</v>
      </c>
      <c r="D197" s="149">
        <f t="shared" si="5"/>
        <v>940</v>
      </c>
      <c r="E197" s="159"/>
      <c r="F197" s="101"/>
      <c r="G197" s="140" t="s">
        <v>158</v>
      </c>
      <c r="H197" s="200">
        <f t="shared" si="4"/>
        <v>670</v>
      </c>
      <c r="I197" s="171" t="s">
        <v>683</v>
      </c>
      <c r="J197" s="54" t="s">
        <v>609</v>
      </c>
      <c r="K197" s="240" t="s">
        <v>167</v>
      </c>
      <c r="L197" s="172" t="s">
        <v>634</v>
      </c>
      <c r="M197" s="173" t="s">
        <v>794</v>
      </c>
      <c r="O197" s="308"/>
      <c r="Q197" s="33"/>
      <c r="R197" s="25"/>
    </row>
    <row r="198" spans="1:18" s="43" customFormat="1" ht="15" x14ac:dyDescent="0.25">
      <c r="A198" s="109"/>
      <c r="B198" s="98" t="s">
        <v>829</v>
      </c>
      <c r="C198" s="149">
        <v>186</v>
      </c>
      <c r="D198" s="149">
        <f t="shared" si="5"/>
        <v>944</v>
      </c>
      <c r="E198" s="159"/>
      <c r="F198" s="101"/>
      <c r="G198" s="140" t="s">
        <v>158</v>
      </c>
      <c r="H198" s="200">
        <f t="shared" si="4"/>
        <v>672</v>
      </c>
      <c r="I198" s="171" t="s">
        <v>815</v>
      </c>
      <c r="J198" s="54" t="s">
        <v>609</v>
      </c>
      <c r="K198" s="240" t="s">
        <v>167</v>
      </c>
      <c r="L198" s="172" t="s">
        <v>609</v>
      </c>
      <c r="M198" s="55" t="s">
        <v>673</v>
      </c>
      <c r="N198" s="132"/>
      <c r="O198" s="308"/>
      <c r="P198" s="132"/>
      <c r="Q198" s="18"/>
      <c r="R198" s="18"/>
    </row>
    <row r="199" spans="1:18" s="43" customFormat="1" ht="15" x14ac:dyDescent="0.25">
      <c r="A199" s="109"/>
      <c r="B199" s="258" t="s">
        <v>675</v>
      </c>
      <c r="C199" s="149">
        <v>187</v>
      </c>
      <c r="D199" s="149">
        <f t="shared" si="5"/>
        <v>948</v>
      </c>
      <c r="E199" s="159"/>
      <c r="F199" s="101"/>
      <c r="G199" s="140" t="s">
        <v>158</v>
      </c>
      <c r="H199" s="200">
        <f t="shared" si="4"/>
        <v>674</v>
      </c>
      <c r="I199" s="171" t="s">
        <v>816</v>
      </c>
      <c r="J199" s="54" t="s">
        <v>609</v>
      </c>
      <c r="K199" s="240" t="s">
        <v>167</v>
      </c>
      <c r="L199" s="172" t="s">
        <v>609</v>
      </c>
      <c r="M199" s="55" t="s">
        <v>673</v>
      </c>
      <c r="N199" s="132"/>
      <c r="O199" s="308"/>
      <c r="P199" s="132"/>
      <c r="Q199" s="18"/>
      <c r="R199" s="18"/>
    </row>
    <row r="200" spans="1:18" s="43" customFormat="1" ht="15" x14ac:dyDescent="0.25">
      <c r="A200" s="109"/>
      <c r="B200" s="258" t="s">
        <v>674</v>
      </c>
      <c r="C200" s="149">
        <v>188</v>
      </c>
      <c r="D200" s="149">
        <f t="shared" si="5"/>
        <v>952</v>
      </c>
      <c r="E200" s="159"/>
      <c r="F200" s="101"/>
      <c r="G200" s="140" t="s">
        <v>158</v>
      </c>
      <c r="H200" s="200">
        <f t="shared" si="4"/>
        <v>676</v>
      </c>
      <c r="I200" s="171" t="s">
        <v>683</v>
      </c>
      <c r="J200" s="54" t="s">
        <v>609</v>
      </c>
      <c r="K200" s="240" t="s">
        <v>167</v>
      </c>
      <c r="L200" s="172" t="s">
        <v>634</v>
      </c>
      <c r="M200" s="173" t="s">
        <v>794</v>
      </c>
      <c r="N200" s="132"/>
      <c r="O200" s="308"/>
      <c r="P200" s="132"/>
      <c r="Q200" s="18"/>
      <c r="R200" s="18"/>
    </row>
    <row r="201" spans="1:18" s="43" customFormat="1" ht="15" x14ac:dyDescent="0.25">
      <c r="A201" s="109"/>
      <c r="B201" s="259" t="s">
        <v>510</v>
      </c>
      <c r="C201" s="149">
        <v>189</v>
      </c>
      <c r="D201" s="149">
        <f t="shared" si="5"/>
        <v>956</v>
      </c>
      <c r="E201" s="159"/>
      <c r="F201" s="101"/>
      <c r="G201" s="140" t="s">
        <v>158</v>
      </c>
      <c r="H201" s="200">
        <f t="shared" si="4"/>
        <v>678</v>
      </c>
      <c r="I201" s="53" t="s">
        <v>684</v>
      </c>
      <c r="J201" s="54" t="s">
        <v>609</v>
      </c>
      <c r="K201" s="240" t="s">
        <v>167</v>
      </c>
      <c r="L201" s="172" t="s">
        <v>634</v>
      </c>
      <c r="M201" s="173" t="s">
        <v>794</v>
      </c>
      <c r="O201" s="308"/>
      <c r="Q201" s="33"/>
      <c r="R201" s="25"/>
    </row>
    <row r="202" spans="1:18" s="43" customFormat="1" ht="15" x14ac:dyDescent="0.25">
      <c r="A202" s="109"/>
      <c r="B202" s="259" t="s">
        <v>511</v>
      </c>
      <c r="C202" s="149">
        <v>190</v>
      </c>
      <c r="D202" s="149">
        <f t="shared" si="5"/>
        <v>960</v>
      </c>
      <c r="E202" s="159"/>
      <c r="F202" s="101"/>
      <c r="G202" s="140" t="s">
        <v>158</v>
      </c>
      <c r="H202" s="200">
        <f t="shared" si="4"/>
        <v>680</v>
      </c>
      <c r="I202" s="53" t="s">
        <v>685</v>
      </c>
      <c r="J202" s="54" t="s">
        <v>609</v>
      </c>
      <c r="K202" s="240" t="s">
        <v>167</v>
      </c>
      <c r="L202" s="172" t="s">
        <v>634</v>
      </c>
      <c r="M202" s="173" t="s">
        <v>794</v>
      </c>
      <c r="N202" s="132"/>
      <c r="O202" s="308"/>
      <c r="P202" s="132"/>
      <c r="Q202" s="18"/>
      <c r="R202" s="18"/>
    </row>
    <row r="203" spans="1:18" s="43" customFormat="1" ht="15" x14ac:dyDescent="0.25">
      <c r="A203" s="109"/>
      <c r="B203" s="98" t="s">
        <v>830</v>
      </c>
      <c r="C203" s="149">
        <v>191</v>
      </c>
      <c r="D203" s="149">
        <f t="shared" si="5"/>
        <v>964</v>
      </c>
      <c r="E203" s="159"/>
      <c r="F203" s="101"/>
      <c r="G203" s="140" t="s">
        <v>158</v>
      </c>
      <c r="H203" s="200">
        <f t="shared" si="4"/>
        <v>682</v>
      </c>
      <c r="I203" s="53" t="s">
        <v>817</v>
      </c>
      <c r="J203" s="54" t="s">
        <v>609</v>
      </c>
      <c r="K203" s="240" t="s">
        <v>167</v>
      </c>
      <c r="L203" s="172" t="s">
        <v>609</v>
      </c>
      <c r="M203" s="55" t="s">
        <v>673</v>
      </c>
      <c r="N203" s="132"/>
      <c r="O203" s="308"/>
      <c r="P203" s="132"/>
      <c r="Q203" s="18"/>
      <c r="R203" s="18"/>
    </row>
    <row r="204" spans="1:18" s="43" customFormat="1" ht="15" x14ac:dyDescent="0.25">
      <c r="A204" s="109"/>
      <c r="B204" s="258" t="s">
        <v>675</v>
      </c>
      <c r="C204" s="149">
        <v>192</v>
      </c>
      <c r="D204" s="149">
        <f t="shared" si="5"/>
        <v>968</v>
      </c>
      <c r="E204" s="159"/>
      <c r="F204" s="101"/>
      <c r="G204" s="140" t="s">
        <v>158</v>
      </c>
      <c r="H204" s="200">
        <f t="shared" ref="H204:H267" si="6">300+2*M$10*(B$10-1)+2*C204</f>
        <v>684</v>
      </c>
      <c r="I204" s="171" t="s">
        <v>818</v>
      </c>
      <c r="J204" s="54" t="s">
        <v>609</v>
      </c>
      <c r="K204" s="240" t="s">
        <v>167</v>
      </c>
      <c r="L204" s="172" t="s">
        <v>609</v>
      </c>
      <c r="M204" s="55" t="s">
        <v>673</v>
      </c>
      <c r="N204" s="132"/>
      <c r="O204" s="308"/>
      <c r="P204" s="132"/>
      <c r="Q204" s="18"/>
      <c r="R204" s="18"/>
    </row>
    <row r="205" spans="1:18" s="43" customFormat="1" ht="15" x14ac:dyDescent="0.25">
      <c r="A205" s="109"/>
      <c r="B205" s="258" t="s">
        <v>674</v>
      </c>
      <c r="C205" s="149">
        <v>193</v>
      </c>
      <c r="D205" s="149">
        <f t="shared" ref="D205:D268" si="7">4*(M$10*(B$10-1)+C205)+D$11</f>
        <v>972</v>
      </c>
      <c r="E205" s="159"/>
      <c r="F205" s="101"/>
      <c r="G205" s="140" t="s">
        <v>158</v>
      </c>
      <c r="H205" s="200">
        <f t="shared" si="6"/>
        <v>686</v>
      </c>
      <c r="I205" s="171" t="s">
        <v>686</v>
      </c>
      <c r="J205" s="54" t="s">
        <v>609</v>
      </c>
      <c r="K205" s="240" t="s">
        <v>167</v>
      </c>
      <c r="L205" s="172" t="s">
        <v>634</v>
      </c>
      <c r="M205" s="173" t="s">
        <v>794</v>
      </c>
      <c r="N205" s="132"/>
      <c r="O205" s="308"/>
      <c r="P205" s="132"/>
      <c r="Q205" s="18"/>
      <c r="R205" s="18"/>
    </row>
    <row r="206" spans="1:18" s="43" customFormat="1" ht="15" x14ac:dyDescent="0.25">
      <c r="A206" s="109"/>
      <c r="B206" s="98" t="s">
        <v>831</v>
      </c>
      <c r="C206" s="149">
        <v>194</v>
      </c>
      <c r="D206" s="149">
        <f t="shared" si="7"/>
        <v>976</v>
      </c>
      <c r="E206" s="159"/>
      <c r="F206" s="101"/>
      <c r="G206" s="140" t="s">
        <v>158</v>
      </c>
      <c r="H206" s="200">
        <f t="shared" si="6"/>
        <v>688</v>
      </c>
      <c r="I206" s="171" t="s">
        <v>819</v>
      </c>
      <c r="J206" s="54" t="s">
        <v>609</v>
      </c>
      <c r="K206" s="240" t="s">
        <v>167</v>
      </c>
      <c r="L206" s="172" t="s">
        <v>609</v>
      </c>
      <c r="M206" s="55" t="s">
        <v>673</v>
      </c>
      <c r="N206" s="132"/>
      <c r="O206" s="308"/>
      <c r="P206" s="132"/>
      <c r="Q206" s="18"/>
      <c r="R206" s="18"/>
    </row>
    <row r="207" spans="1:18" s="43" customFormat="1" ht="15" x14ac:dyDescent="0.25">
      <c r="A207" s="109"/>
      <c r="B207" s="258" t="s">
        <v>675</v>
      </c>
      <c r="C207" s="149">
        <v>195</v>
      </c>
      <c r="D207" s="149">
        <f t="shared" si="7"/>
        <v>980</v>
      </c>
      <c r="E207" s="159"/>
      <c r="F207" s="101"/>
      <c r="G207" s="140" t="s">
        <v>158</v>
      </c>
      <c r="H207" s="200">
        <f t="shared" si="6"/>
        <v>690</v>
      </c>
      <c r="I207" s="171" t="s">
        <v>820</v>
      </c>
      <c r="J207" s="54" t="s">
        <v>609</v>
      </c>
      <c r="K207" s="240" t="s">
        <v>167</v>
      </c>
      <c r="L207" s="172" t="s">
        <v>609</v>
      </c>
      <c r="M207" s="55" t="s">
        <v>673</v>
      </c>
      <c r="O207" s="308"/>
      <c r="Q207" s="33"/>
      <c r="R207" s="25"/>
    </row>
    <row r="208" spans="1:18" s="43" customFormat="1" ht="15" x14ac:dyDescent="0.25">
      <c r="A208" s="109"/>
      <c r="B208" s="258" t="s">
        <v>674</v>
      </c>
      <c r="C208" s="149">
        <v>196</v>
      </c>
      <c r="D208" s="149">
        <f t="shared" si="7"/>
        <v>984</v>
      </c>
      <c r="E208" s="159"/>
      <c r="F208" s="101"/>
      <c r="G208" s="140" t="s">
        <v>158</v>
      </c>
      <c r="H208" s="200">
        <f t="shared" si="6"/>
        <v>692</v>
      </c>
      <c r="I208" s="171" t="s">
        <v>686</v>
      </c>
      <c r="J208" s="54" t="s">
        <v>609</v>
      </c>
      <c r="K208" s="240" t="s">
        <v>167</v>
      </c>
      <c r="L208" s="172" t="s">
        <v>634</v>
      </c>
      <c r="M208" s="173" t="s">
        <v>794</v>
      </c>
      <c r="O208" s="308"/>
      <c r="Q208" s="33"/>
      <c r="R208" s="25"/>
    </row>
    <row r="209" spans="1:16380" s="43" customFormat="1" ht="15" x14ac:dyDescent="0.25">
      <c r="A209" s="109"/>
      <c r="B209" s="98" t="s">
        <v>832</v>
      </c>
      <c r="C209" s="149">
        <v>197</v>
      </c>
      <c r="D209" s="149">
        <f t="shared" si="7"/>
        <v>988</v>
      </c>
      <c r="E209" s="159"/>
      <c r="F209" s="101"/>
      <c r="G209" s="140" t="s">
        <v>158</v>
      </c>
      <c r="H209" s="200">
        <f t="shared" si="6"/>
        <v>694</v>
      </c>
      <c r="I209" s="171" t="s">
        <v>821</v>
      </c>
      <c r="J209" s="54" t="s">
        <v>609</v>
      </c>
      <c r="K209" s="240" t="s">
        <v>167</v>
      </c>
      <c r="L209" s="172" t="s">
        <v>609</v>
      </c>
      <c r="M209" s="55" t="s">
        <v>673</v>
      </c>
      <c r="O209" s="308"/>
      <c r="Q209" s="33"/>
      <c r="R209" s="25"/>
    </row>
    <row r="210" spans="1:16380" s="43" customFormat="1" ht="15" x14ac:dyDescent="0.25">
      <c r="A210" s="109"/>
      <c r="B210" s="258" t="s">
        <v>675</v>
      </c>
      <c r="C210" s="149">
        <v>198</v>
      </c>
      <c r="D210" s="149">
        <f t="shared" si="7"/>
        <v>992</v>
      </c>
      <c r="E210" s="159"/>
      <c r="F210" s="101"/>
      <c r="G210" s="140" t="s">
        <v>158</v>
      </c>
      <c r="H210" s="200">
        <f t="shared" si="6"/>
        <v>696</v>
      </c>
      <c r="I210" s="171" t="s">
        <v>822</v>
      </c>
      <c r="J210" s="54" t="s">
        <v>609</v>
      </c>
      <c r="K210" s="240" t="s">
        <v>167</v>
      </c>
      <c r="L210" s="172" t="s">
        <v>609</v>
      </c>
      <c r="M210" s="55" t="s">
        <v>673</v>
      </c>
      <c r="N210" s="132"/>
      <c r="O210" s="308"/>
      <c r="P210" s="132"/>
      <c r="Q210" s="18"/>
      <c r="R210" s="18"/>
    </row>
    <row r="211" spans="1:16380" s="43" customFormat="1" ht="15" x14ac:dyDescent="0.25">
      <c r="A211" s="109"/>
      <c r="B211" s="258" t="s">
        <v>674</v>
      </c>
      <c r="C211" s="149">
        <v>199</v>
      </c>
      <c r="D211" s="149">
        <f t="shared" si="7"/>
        <v>996</v>
      </c>
      <c r="E211" s="159"/>
      <c r="F211" s="101"/>
      <c r="G211" s="140" t="s">
        <v>158</v>
      </c>
      <c r="H211" s="200">
        <f t="shared" si="6"/>
        <v>698</v>
      </c>
      <c r="I211" s="171" t="s">
        <v>687</v>
      </c>
      <c r="J211" s="54" t="s">
        <v>609</v>
      </c>
      <c r="K211" s="240" t="s">
        <v>167</v>
      </c>
      <c r="L211" s="172" t="s">
        <v>634</v>
      </c>
      <c r="M211" s="173" t="s">
        <v>794</v>
      </c>
      <c r="N211" s="132"/>
      <c r="O211" s="308"/>
      <c r="P211" s="132"/>
      <c r="Q211" s="18"/>
      <c r="R211" s="18"/>
    </row>
    <row r="212" spans="1:16380" s="43" customFormat="1" ht="15" x14ac:dyDescent="0.25">
      <c r="A212" s="109"/>
      <c r="B212" s="98" t="s">
        <v>833</v>
      </c>
      <c r="C212" s="149">
        <v>200</v>
      </c>
      <c r="D212" s="149">
        <f t="shared" si="7"/>
        <v>1000</v>
      </c>
      <c r="E212" s="159"/>
      <c r="F212" s="101"/>
      <c r="G212" s="140" t="s">
        <v>158</v>
      </c>
      <c r="H212" s="200">
        <f t="shared" si="6"/>
        <v>700</v>
      </c>
      <c r="I212" s="171" t="s">
        <v>823</v>
      </c>
      <c r="J212" s="54" t="s">
        <v>609</v>
      </c>
      <c r="K212" s="240" t="s">
        <v>167</v>
      </c>
      <c r="L212" s="172" t="s">
        <v>609</v>
      </c>
      <c r="M212" s="55" t="s">
        <v>673</v>
      </c>
      <c r="N212" s="132"/>
      <c r="O212" s="308"/>
      <c r="P212" s="132"/>
      <c r="Q212" s="18"/>
      <c r="R212" s="18"/>
    </row>
    <row r="213" spans="1:16380" s="43" customFormat="1" ht="15" x14ac:dyDescent="0.25">
      <c r="A213" s="109"/>
      <c r="B213" s="258" t="s">
        <v>675</v>
      </c>
      <c r="C213" s="149">
        <v>201</v>
      </c>
      <c r="D213" s="149">
        <f t="shared" si="7"/>
        <v>1004</v>
      </c>
      <c r="E213" s="159"/>
      <c r="F213" s="101"/>
      <c r="G213" s="140" t="s">
        <v>158</v>
      </c>
      <c r="H213" s="200">
        <f t="shared" si="6"/>
        <v>702</v>
      </c>
      <c r="I213" s="171" t="s">
        <v>824</v>
      </c>
      <c r="J213" s="54" t="s">
        <v>609</v>
      </c>
      <c r="K213" s="240" t="s">
        <v>167</v>
      </c>
      <c r="L213" s="172" t="s">
        <v>609</v>
      </c>
      <c r="M213" s="55" t="s">
        <v>673</v>
      </c>
      <c r="N213" s="132"/>
      <c r="O213" s="308"/>
      <c r="P213" s="132"/>
      <c r="Q213" s="18"/>
      <c r="R213" s="18"/>
    </row>
    <row r="214" spans="1:16380" s="43" customFormat="1" ht="15" x14ac:dyDescent="0.25">
      <c r="A214" s="109"/>
      <c r="B214" s="258" t="s">
        <v>674</v>
      </c>
      <c r="C214" s="149">
        <v>202</v>
      </c>
      <c r="D214" s="149">
        <f t="shared" si="7"/>
        <v>1008</v>
      </c>
      <c r="E214" s="159"/>
      <c r="F214" s="101"/>
      <c r="G214" s="140" t="s">
        <v>158</v>
      </c>
      <c r="H214" s="200">
        <f t="shared" si="6"/>
        <v>704</v>
      </c>
      <c r="I214" s="171" t="s">
        <v>687</v>
      </c>
      <c r="J214" s="54" t="s">
        <v>609</v>
      </c>
      <c r="K214" s="240" t="s">
        <v>167</v>
      </c>
      <c r="L214" s="172" t="s">
        <v>634</v>
      </c>
      <c r="M214" s="173" t="s">
        <v>794</v>
      </c>
      <c r="N214" s="132"/>
      <c r="O214" s="308"/>
      <c r="P214" s="132"/>
      <c r="Q214" s="18"/>
      <c r="R214" s="18"/>
    </row>
    <row r="215" spans="1:16380" ht="15" x14ac:dyDescent="0.25">
      <c r="A215" s="109"/>
      <c r="B215" s="144" t="s">
        <v>153</v>
      </c>
      <c r="C215" s="149">
        <v>203</v>
      </c>
      <c r="D215" s="149">
        <f t="shared" si="7"/>
        <v>1012</v>
      </c>
      <c r="E215" s="159"/>
      <c r="F215" s="101"/>
      <c r="G215" s="140" t="s">
        <v>158</v>
      </c>
      <c r="H215" s="200">
        <f t="shared" si="6"/>
        <v>706</v>
      </c>
      <c r="I215" s="198" t="s">
        <v>672</v>
      </c>
      <c r="J215" s="199" t="s">
        <v>608</v>
      </c>
      <c r="K215" s="111" t="s">
        <v>234</v>
      </c>
      <c r="L215" s="111" t="s">
        <v>301</v>
      </c>
      <c r="M215" s="55"/>
      <c r="N215" s="42"/>
      <c r="O215" s="308"/>
      <c r="Q215" s="18"/>
      <c r="R215" s="18"/>
    </row>
    <row r="216" spans="1:16380" ht="15" x14ac:dyDescent="0.25">
      <c r="A216" s="109"/>
      <c r="B216" s="145" t="s">
        <v>153</v>
      </c>
      <c r="C216" s="149">
        <v>204</v>
      </c>
      <c r="D216" s="149">
        <f t="shared" si="7"/>
        <v>1016</v>
      </c>
      <c r="E216" s="159"/>
      <c r="F216" s="101"/>
      <c r="G216" s="140" t="s">
        <v>158</v>
      </c>
      <c r="H216" s="200">
        <f t="shared" si="6"/>
        <v>708</v>
      </c>
      <c r="I216" s="202" t="s">
        <v>672</v>
      </c>
      <c r="J216" s="199" t="s">
        <v>608</v>
      </c>
      <c r="K216" s="199" t="s">
        <v>225</v>
      </c>
      <c r="L216" s="67" t="s">
        <v>301</v>
      </c>
      <c r="M216" s="55"/>
      <c r="N216" s="42"/>
      <c r="O216" s="308"/>
      <c r="Q216" s="18"/>
      <c r="R216" s="18"/>
    </row>
    <row r="217" spans="1:16380" ht="15" x14ac:dyDescent="0.25">
      <c r="A217" s="109"/>
      <c r="B217" s="145" t="s">
        <v>153</v>
      </c>
      <c r="C217" s="149">
        <v>205</v>
      </c>
      <c r="D217" s="149">
        <f t="shared" si="7"/>
        <v>1020</v>
      </c>
      <c r="E217" s="159"/>
      <c r="F217" s="101"/>
      <c r="G217" s="140" t="s">
        <v>158</v>
      </c>
      <c r="H217" s="200">
        <f t="shared" si="6"/>
        <v>710</v>
      </c>
      <c r="I217" s="202" t="s">
        <v>672</v>
      </c>
      <c r="J217" s="199" t="s">
        <v>608</v>
      </c>
      <c r="K217" s="199" t="s">
        <v>223</v>
      </c>
      <c r="L217" s="67" t="s">
        <v>301</v>
      </c>
      <c r="M217" s="55"/>
      <c r="N217" s="42"/>
      <c r="O217" s="308"/>
      <c r="Q217" s="18"/>
      <c r="R217" s="18"/>
    </row>
    <row r="218" spans="1:16380" ht="15" x14ac:dyDescent="0.25">
      <c r="A218" s="109"/>
      <c r="B218" s="145" t="s">
        <v>153</v>
      </c>
      <c r="C218" s="149">
        <v>206</v>
      </c>
      <c r="D218" s="149">
        <f t="shared" si="7"/>
        <v>1024</v>
      </c>
      <c r="E218" s="159"/>
      <c r="F218" s="101"/>
      <c r="G218" s="140" t="s">
        <v>158</v>
      </c>
      <c r="H218" s="200">
        <f t="shared" si="6"/>
        <v>712</v>
      </c>
      <c r="I218" s="202" t="s">
        <v>672</v>
      </c>
      <c r="J218" s="199" t="s">
        <v>608</v>
      </c>
      <c r="K218" s="199" t="s">
        <v>221</v>
      </c>
      <c r="L218" s="67" t="s">
        <v>301</v>
      </c>
      <c r="M218" s="55"/>
      <c r="O218" s="308"/>
      <c r="Q218" s="18"/>
      <c r="R218" s="18"/>
    </row>
    <row r="219" spans="1:16380" s="43" customFormat="1" ht="15" x14ac:dyDescent="0.25">
      <c r="A219" s="277"/>
      <c r="B219" s="145" t="s">
        <v>153</v>
      </c>
      <c r="C219" s="149">
        <v>207</v>
      </c>
      <c r="D219" s="149">
        <f t="shared" si="7"/>
        <v>1028</v>
      </c>
      <c r="E219" s="159"/>
      <c r="F219" s="101"/>
      <c r="G219" s="140" t="s">
        <v>158</v>
      </c>
      <c r="H219" s="200">
        <f t="shared" si="6"/>
        <v>714</v>
      </c>
      <c r="I219" s="202" t="s">
        <v>672</v>
      </c>
      <c r="J219" s="199" t="s">
        <v>608</v>
      </c>
      <c r="K219" s="199" t="s">
        <v>229</v>
      </c>
      <c r="L219" s="67" t="s">
        <v>301</v>
      </c>
      <c r="M219" s="55"/>
      <c r="N219" s="42"/>
      <c r="O219" s="308"/>
      <c r="P219" s="132"/>
      <c r="Q219" s="18"/>
      <c r="R219" s="18"/>
      <c r="S219" s="132"/>
      <c r="T219" s="132"/>
      <c r="U219" s="132"/>
      <c r="V219" s="132"/>
      <c r="W219" s="132"/>
      <c r="X219" s="132"/>
      <c r="Y219" s="132"/>
      <c r="Z219" s="132"/>
      <c r="AA219" s="132"/>
      <c r="AB219" s="132"/>
      <c r="AC219" s="132"/>
      <c r="AD219" s="132"/>
      <c r="AE219" s="132"/>
      <c r="AF219" s="132"/>
      <c r="AG219" s="132"/>
      <c r="AH219" s="132"/>
      <c r="AI219" s="132"/>
      <c r="AJ219" s="132"/>
      <c r="AK219" s="132"/>
      <c r="AL219" s="132"/>
      <c r="AM219" s="132"/>
      <c r="AN219" s="132"/>
      <c r="AO219" s="132"/>
      <c r="AP219" s="132"/>
      <c r="AQ219" s="132"/>
      <c r="AR219" s="132"/>
      <c r="AS219" s="132"/>
      <c r="AT219" s="132"/>
      <c r="AU219" s="132"/>
      <c r="AV219" s="132"/>
      <c r="AW219" s="132"/>
      <c r="AX219" s="132"/>
      <c r="AY219" s="132"/>
      <c r="AZ219" s="132"/>
      <c r="BA219" s="132"/>
      <c r="BB219" s="132"/>
      <c r="BC219" s="132"/>
      <c r="BD219" s="132"/>
      <c r="BE219" s="132"/>
      <c r="BF219" s="132"/>
      <c r="BG219" s="132"/>
      <c r="BH219" s="132"/>
      <c r="BI219" s="132"/>
      <c r="BJ219" s="132"/>
      <c r="BK219" s="132"/>
      <c r="BL219" s="132"/>
      <c r="BM219" s="132"/>
      <c r="BN219" s="132"/>
      <c r="BO219" s="132"/>
      <c r="BP219" s="132"/>
      <c r="BQ219" s="132"/>
      <c r="BR219" s="132"/>
      <c r="BS219" s="132"/>
      <c r="BT219" s="132"/>
      <c r="BU219" s="132"/>
      <c r="BV219" s="132"/>
      <c r="BW219" s="132"/>
      <c r="BX219" s="132"/>
      <c r="BY219" s="132"/>
      <c r="BZ219" s="132"/>
      <c r="CA219" s="132"/>
      <c r="CB219" s="132"/>
      <c r="CC219" s="132"/>
      <c r="CD219" s="132"/>
      <c r="CE219" s="132"/>
      <c r="CF219" s="132"/>
      <c r="CG219" s="132"/>
      <c r="CH219" s="132"/>
      <c r="CI219" s="132"/>
      <c r="CJ219" s="132"/>
      <c r="CK219" s="132"/>
      <c r="CL219" s="132"/>
      <c r="CM219" s="132"/>
      <c r="CN219" s="132"/>
      <c r="CO219" s="132"/>
      <c r="CP219" s="132"/>
      <c r="CQ219" s="132"/>
      <c r="CR219" s="132"/>
      <c r="CS219" s="132"/>
      <c r="CT219" s="132"/>
      <c r="CU219" s="132"/>
      <c r="CV219" s="132"/>
      <c r="CW219" s="132"/>
      <c r="CX219" s="132"/>
      <c r="CY219" s="132"/>
      <c r="CZ219" s="132"/>
      <c r="DA219" s="132"/>
      <c r="DB219" s="132"/>
      <c r="DC219" s="132"/>
      <c r="DD219" s="132"/>
      <c r="DE219" s="132"/>
      <c r="DF219" s="132"/>
      <c r="DG219" s="132"/>
      <c r="DH219" s="132"/>
      <c r="DI219" s="132"/>
      <c r="DJ219" s="132"/>
      <c r="DK219" s="132"/>
      <c r="DL219" s="132"/>
      <c r="DM219" s="132"/>
      <c r="DN219" s="132"/>
      <c r="DO219" s="132"/>
      <c r="DP219" s="132"/>
      <c r="DQ219" s="132"/>
      <c r="DR219" s="132"/>
      <c r="DS219" s="132"/>
      <c r="DT219" s="132"/>
      <c r="DU219" s="132"/>
      <c r="DV219" s="132"/>
      <c r="DW219" s="132"/>
      <c r="DX219" s="132"/>
      <c r="DY219" s="132"/>
      <c r="DZ219" s="132"/>
      <c r="EA219" s="132"/>
      <c r="EB219" s="132"/>
      <c r="EC219" s="132"/>
      <c r="ED219" s="132"/>
      <c r="EE219" s="132"/>
      <c r="EF219" s="132"/>
      <c r="EG219" s="132"/>
      <c r="EH219" s="132"/>
      <c r="EI219" s="132"/>
      <c r="EJ219" s="132"/>
      <c r="EK219" s="132"/>
      <c r="EL219" s="132"/>
      <c r="EM219" s="132"/>
      <c r="EN219" s="132"/>
      <c r="EO219" s="132"/>
      <c r="EP219" s="132"/>
      <c r="EQ219" s="132"/>
      <c r="ER219" s="132"/>
      <c r="ES219" s="132"/>
      <c r="ET219" s="132"/>
      <c r="EU219" s="132"/>
      <c r="EV219" s="132"/>
      <c r="EW219" s="132"/>
      <c r="EX219" s="132"/>
      <c r="EY219" s="132"/>
      <c r="EZ219" s="132"/>
      <c r="FA219" s="132"/>
      <c r="FB219" s="132"/>
      <c r="FC219" s="132"/>
      <c r="FD219" s="132"/>
      <c r="FE219" s="132"/>
      <c r="FF219" s="132"/>
      <c r="FG219" s="132"/>
      <c r="FH219" s="132"/>
      <c r="FI219" s="132"/>
      <c r="FJ219" s="132"/>
      <c r="FK219" s="132"/>
      <c r="FL219" s="132"/>
      <c r="FM219" s="132"/>
      <c r="FN219" s="132"/>
      <c r="FO219" s="132"/>
      <c r="FP219" s="132"/>
      <c r="FQ219" s="132"/>
      <c r="FR219" s="132"/>
      <c r="FS219" s="132"/>
      <c r="FT219" s="132"/>
      <c r="FU219" s="132"/>
      <c r="FV219" s="132"/>
      <c r="FW219" s="132"/>
      <c r="FX219" s="132"/>
      <c r="FY219" s="132"/>
      <c r="FZ219" s="132"/>
      <c r="GA219" s="132"/>
      <c r="GB219" s="132"/>
      <c r="GC219" s="132"/>
      <c r="GD219" s="132"/>
      <c r="GE219" s="132"/>
      <c r="GF219" s="132"/>
      <c r="GG219" s="132"/>
      <c r="GH219" s="132"/>
      <c r="GI219" s="132"/>
      <c r="GJ219" s="132"/>
      <c r="GK219" s="132"/>
      <c r="GL219" s="132"/>
      <c r="GM219" s="132"/>
      <c r="GN219" s="132"/>
      <c r="GO219" s="132"/>
      <c r="GP219" s="132"/>
      <c r="GQ219" s="132"/>
      <c r="GR219" s="132"/>
      <c r="GS219" s="132"/>
      <c r="GT219" s="132"/>
      <c r="GU219" s="132"/>
      <c r="GV219" s="132"/>
      <c r="GW219" s="132"/>
      <c r="GX219" s="132"/>
      <c r="GY219" s="132"/>
      <c r="GZ219" s="132"/>
      <c r="HA219" s="132"/>
      <c r="HB219" s="132"/>
      <c r="HC219" s="132"/>
      <c r="HD219" s="132"/>
      <c r="HE219" s="132"/>
      <c r="HF219" s="132"/>
      <c r="HG219" s="132"/>
      <c r="HH219" s="132"/>
      <c r="HI219" s="132"/>
      <c r="HJ219" s="132"/>
      <c r="HK219" s="132"/>
      <c r="HL219" s="132"/>
      <c r="HM219" s="132"/>
      <c r="HN219" s="132"/>
      <c r="HO219" s="132"/>
      <c r="HP219" s="132"/>
      <c r="HQ219" s="132"/>
      <c r="HR219" s="132"/>
      <c r="HS219" s="132"/>
      <c r="HT219" s="132"/>
      <c r="HU219" s="132"/>
      <c r="HV219" s="132"/>
      <c r="HW219" s="132"/>
      <c r="HX219" s="132"/>
      <c r="HY219" s="132"/>
      <c r="HZ219" s="132"/>
      <c r="IA219" s="132"/>
      <c r="IB219" s="132"/>
      <c r="IC219" s="132"/>
      <c r="ID219" s="132"/>
      <c r="IE219" s="132"/>
      <c r="IF219" s="132"/>
      <c r="IG219" s="132"/>
      <c r="IH219" s="132"/>
      <c r="II219" s="132"/>
      <c r="IJ219" s="132"/>
      <c r="IK219" s="132"/>
      <c r="IL219" s="132"/>
      <c r="IM219" s="132"/>
      <c r="IN219" s="132"/>
      <c r="IO219" s="132"/>
      <c r="IP219" s="132"/>
      <c r="IQ219" s="132"/>
      <c r="IR219" s="132"/>
      <c r="IS219" s="132"/>
      <c r="IT219" s="132"/>
      <c r="IU219" s="132"/>
      <c r="IV219" s="132"/>
      <c r="IW219" s="132"/>
      <c r="IX219" s="132"/>
      <c r="IY219" s="132"/>
      <c r="IZ219" s="132"/>
      <c r="JA219" s="132"/>
      <c r="JB219" s="132"/>
      <c r="JC219" s="132"/>
      <c r="JD219" s="132"/>
      <c r="JE219" s="132"/>
      <c r="JF219" s="132"/>
      <c r="JG219" s="132"/>
      <c r="JH219" s="132"/>
      <c r="JI219" s="132"/>
      <c r="JJ219" s="132"/>
      <c r="JK219" s="132"/>
      <c r="JL219" s="132"/>
      <c r="JM219" s="132"/>
      <c r="JN219" s="132"/>
      <c r="JO219" s="132"/>
      <c r="JP219" s="132"/>
      <c r="JQ219" s="132"/>
      <c r="JR219" s="132"/>
      <c r="JS219" s="132"/>
      <c r="JT219" s="132"/>
      <c r="JU219" s="132"/>
      <c r="JV219" s="132"/>
      <c r="JW219" s="132"/>
      <c r="JX219" s="132"/>
      <c r="JY219" s="132"/>
      <c r="JZ219" s="132"/>
      <c r="KA219" s="132"/>
      <c r="KB219" s="132"/>
      <c r="KC219" s="132"/>
      <c r="KD219" s="132"/>
      <c r="KE219" s="132"/>
      <c r="KF219" s="132"/>
      <c r="KG219" s="132"/>
      <c r="KH219" s="132"/>
      <c r="KI219" s="132"/>
      <c r="KJ219" s="132"/>
      <c r="KK219" s="132"/>
      <c r="KL219" s="132"/>
      <c r="KM219" s="132"/>
      <c r="KN219" s="132"/>
      <c r="KO219" s="132"/>
      <c r="KP219" s="132"/>
      <c r="KQ219" s="132"/>
      <c r="KR219" s="132"/>
      <c r="KS219" s="132"/>
      <c r="KT219" s="132"/>
      <c r="KU219" s="132"/>
      <c r="KV219" s="132"/>
      <c r="KW219" s="132"/>
      <c r="KX219" s="132"/>
      <c r="KY219" s="132"/>
      <c r="KZ219" s="132"/>
      <c r="LA219" s="132"/>
      <c r="LB219" s="132"/>
      <c r="LC219" s="132"/>
      <c r="LD219" s="132"/>
      <c r="LE219" s="132"/>
      <c r="LF219" s="132"/>
      <c r="LG219" s="132"/>
      <c r="LH219" s="132"/>
      <c r="LI219" s="132"/>
      <c r="LJ219" s="132"/>
      <c r="LK219" s="132"/>
      <c r="LL219" s="132"/>
      <c r="LM219" s="132"/>
      <c r="LN219" s="132"/>
      <c r="LO219" s="132"/>
      <c r="LP219" s="132"/>
      <c r="LQ219" s="132"/>
      <c r="LR219" s="132"/>
      <c r="LS219" s="132"/>
      <c r="LT219" s="132"/>
      <c r="LU219" s="132"/>
      <c r="LV219" s="132"/>
      <c r="LW219" s="132"/>
      <c r="LX219" s="132"/>
      <c r="LY219" s="132"/>
      <c r="LZ219" s="132"/>
      <c r="MA219" s="132"/>
      <c r="MB219" s="132"/>
      <c r="MC219" s="132"/>
      <c r="MD219" s="132"/>
      <c r="ME219" s="132"/>
      <c r="MF219" s="132"/>
      <c r="MG219" s="132"/>
      <c r="MH219" s="132"/>
      <c r="MI219" s="132"/>
      <c r="MJ219" s="132"/>
      <c r="MK219" s="132"/>
      <c r="ML219" s="132"/>
      <c r="MM219" s="132"/>
      <c r="MN219" s="132"/>
      <c r="MO219" s="132"/>
      <c r="MP219" s="132"/>
      <c r="MQ219" s="132"/>
      <c r="MR219" s="132"/>
      <c r="MS219" s="132"/>
      <c r="MT219" s="132"/>
      <c r="MU219" s="132"/>
      <c r="MV219" s="132"/>
      <c r="MW219" s="132"/>
      <c r="MX219" s="132"/>
      <c r="MY219" s="132"/>
      <c r="MZ219" s="132"/>
      <c r="NA219" s="132"/>
      <c r="NB219" s="132"/>
      <c r="NC219" s="132"/>
      <c r="ND219" s="132"/>
      <c r="NE219" s="132"/>
      <c r="NF219" s="132"/>
      <c r="NG219" s="132"/>
      <c r="NH219" s="132"/>
      <c r="NI219" s="132"/>
      <c r="NJ219" s="132"/>
      <c r="NK219" s="132"/>
      <c r="NL219" s="132"/>
      <c r="NM219" s="132"/>
      <c r="NN219" s="132"/>
      <c r="NO219" s="132"/>
      <c r="NP219" s="132"/>
      <c r="NQ219" s="132"/>
      <c r="NR219" s="132"/>
      <c r="NS219" s="132"/>
      <c r="NT219" s="132"/>
      <c r="NU219" s="132"/>
      <c r="NV219" s="132"/>
      <c r="NW219" s="132"/>
      <c r="NX219" s="132"/>
      <c r="NY219" s="132"/>
      <c r="NZ219" s="132"/>
      <c r="OA219" s="132"/>
      <c r="OB219" s="132"/>
      <c r="OC219" s="132"/>
      <c r="OD219" s="132"/>
      <c r="OE219" s="132"/>
      <c r="OF219" s="132"/>
      <c r="OG219" s="132"/>
      <c r="OH219" s="132"/>
      <c r="OI219" s="132"/>
      <c r="OJ219" s="132"/>
      <c r="OK219" s="132"/>
      <c r="OL219" s="132"/>
      <c r="OM219" s="132"/>
      <c r="ON219" s="132"/>
      <c r="OO219" s="132"/>
      <c r="OP219" s="132"/>
      <c r="OQ219" s="132"/>
      <c r="OR219" s="132"/>
      <c r="OS219" s="132"/>
      <c r="OT219" s="132"/>
      <c r="OU219" s="132"/>
      <c r="OV219" s="132"/>
      <c r="OW219" s="132"/>
      <c r="OX219" s="132"/>
      <c r="OY219" s="132"/>
      <c r="OZ219" s="132"/>
      <c r="PA219" s="132"/>
      <c r="PB219" s="132"/>
      <c r="PC219" s="132"/>
      <c r="PD219" s="132"/>
      <c r="PE219" s="132"/>
      <c r="PF219" s="132"/>
      <c r="PG219" s="132"/>
      <c r="PH219" s="132"/>
      <c r="PI219" s="132"/>
      <c r="PJ219" s="132"/>
      <c r="PK219" s="132"/>
      <c r="PL219" s="132"/>
      <c r="PM219" s="132"/>
      <c r="PN219" s="132"/>
      <c r="PO219" s="132"/>
      <c r="PP219" s="132"/>
      <c r="PQ219" s="132"/>
      <c r="PR219" s="132"/>
      <c r="PS219" s="132"/>
      <c r="PT219" s="132"/>
      <c r="PU219" s="132"/>
      <c r="PV219" s="132"/>
      <c r="PW219" s="132"/>
      <c r="PX219" s="132"/>
      <c r="PY219" s="132"/>
      <c r="PZ219" s="132"/>
      <c r="QA219" s="132"/>
      <c r="QB219" s="132"/>
      <c r="QC219" s="132"/>
      <c r="QD219" s="132"/>
      <c r="QE219" s="132"/>
      <c r="QF219" s="132"/>
      <c r="QG219" s="132"/>
      <c r="QH219" s="132"/>
      <c r="QI219" s="132"/>
      <c r="QJ219" s="132"/>
      <c r="QK219" s="132"/>
      <c r="QL219" s="132"/>
      <c r="QM219" s="132"/>
      <c r="QN219" s="132"/>
      <c r="QO219" s="132"/>
      <c r="QP219" s="132"/>
      <c r="QQ219" s="132"/>
      <c r="QR219" s="132"/>
      <c r="QS219" s="132"/>
      <c r="QT219" s="132"/>
      <c r="QU219" s="132"/>
      <c r="QV219" s="132"/>
      <c r="QW219" s="132"/>
      <c r="QX219" s="132"/>
      <c r="QY219" s="132"/>
      <c r="QZ219" s="132"/>
      <c r="RA219" s="132"/>
      <c r="RB219" s="132"/>
      <c r="RC219" s="132"/>
      <c r="RD219" s="132"/>
      <c r="RE219" s="132"/>
      <c r="RF219" s="132"/>
      <c r="RG219" s="132"/>
      <c r="RH219" s="132"/>
      <c r="RI219" s="132"/>
      <c r="RJ219" s="132"/>
      <c r="RK219" s="132"/>
      <c r="RL219" s="132"/>
      <c r="RM219" s="132"/>
      <c r="RN219" s="132"/>
      <c r="RO219" s="132"/>
      <c r="RP219" s="132"/>
      <c r="RQ219" s="132"/>
      <c r="RR219" s="132"/>
      <c r="RS219" s="132"/>
      <c r="RT219" s="132"/>
      <c r="RU219" s="132"/>
      <c r="RV219" s="132"/>
      <c r="RW219" s="132"/>
      <c r="RX219" s="132"/>
      <c r="RY219" s="132"/>
      <c r="RZ219" s="132"/>
      <c r="SA219" s="132"/>
      <c r="SB219" s="132"/>
      <c r="SC219" s="132"/>
      <c r="SD219" s="132"/>
      <c r="SE219" s="132"/>
      <c r="SF219" s="132"/>
      <c r="SG219" s="132"/>
      <c r="SH219" s="132"/>
      <c r="SI219" s="132"/>
      <c r="SJ219" s="132"/>
      <c r="SK219" s="132"/>
      <c r="SL219" s="132"/>
      <c r="SM219" s="132"/>
      <c r="SN219" s="132"/>
      <c r="SO219" s="132"/>
      <c r="SP219" s="132"/>
      <c r="SQ219" s="132"/>
      <c r="SR219" s="132"/>
      <c r="SS219" s="132"/>
      <c r="ST219" s="132"/>
      <c r="SU219" s="132"/>
      <c r="SV219" s="132"/>
      <c r="SW219" s="132"/>
      <c r="SX219" s="132"/>
      <c r="SY219" s="132"/>
      <c r="SZ219" s="132"/>
      <c r="TA219" s="132"/>
      <c r="TB219" s="132"/>
      <c r="TC219" s="132"/>
      <c r="TD219" s="132"/>
      <c r="TE219" s="132"/>
      <c r="TF219" s="132"/>
      <c r="TG219" s="132"/>
      <c r="TH219" s="132"/>
      <c r="TI219" s="132"/>
      <c r="TJ219" s="132"/>
      <c r="TK219" s="132"/>
      <c r="TL219" s="132"/>
      <c r="TM219" s="132"/>
      <c r="TN219" s="132"/>
      <c r="TO219" s="132"/>
      <c r="TP219" s="132"/>
      <c r="TQ219" s="132"/>
      <c r="TR219" s="132"/>
      <c r="TS219" s="132"/>
      <c r="TT219" s="132"/>
      <c r="TU219" s="132"/>
      <c r="TV219" s="132"/>
      <c r="TW219" s="132"/>
      <c r="TX219" s="132"/>
      <c r="TY219" s="132"/>
      <c r="TZ219" s="132"/>
      <c r="UA219" s="132"/>
      <c r="UB219" s="132"/>
      <c r="UC219" s="132"/>
      <c r="UD219" s="132"/>
      <c r="UE219" s="132"/>
      <c r="UF219" s="132"/>
      <c r="UG219" s="132"/>
      <c r="UH219" s="132"/>
      <c r="UI219" s="132"/>
      <c r="UJ219" s="132"/>
      <c r="UK219" s="132"/>
      <c r="UL219" s="132"/>
      <c r="UM219" s="132"/>
      <c r="UN219" s="132"/>
      <c r="UO219" s="132"/>
      <c r="UP219" s="132"/>
      <c r="UQ219" s="132"/>
      <c r="UR219" s="132"/>
      <c r="US219" s="132"/>
      <c r="UT219" s="132"/>
      <c r="UU219" s="132"/>
      <c r="UV219" s="132"/>
      <c r="UW219" s="132"/>
      <c r="UX219" s="132"/>
      <c r="UY219" s="132"/>
      <c r="UZ219" s="132"/>
      <c r="VA219" s="132"/>
      <c r="VB219" s="132"/>
      <c r="VC219" s="132"/>
      <c r="VD219" s="132"/>
      <c r="VE219" s="132"/>
      <c r="VF219" s="132"/>
      <c r="VG219" s="132"/>
      <c r="VH219" s="132"/>
      <c r="VI219" s="132"/>
      <c r="VJ219" s="132"/>
      <c r="VK219" s="132"/>
      <c r="VL219" s="132"/>
      <c r="VM219" s="132"/>
      <c r="VN219" s="132"/>
      <c r="VO219" s="132"/>
      <c r="VP219" s="132"/>
      <c r="VQ219" s="132"/>
      <c r="VR219" s="132"/>
      <c r="VS219" s="132"/>
      <c r="VT219" s="132"/>
      <c r="VU219" s="132"/>
      <c r="VV219" s="132"/>
      <c r="VW219" s="132"/>
      <c r="VX219" s="132"/>
      <c r="VY219" s="132"/>
      <c r="VZ219" s="132"/>
      <c r="WA219" s="132"/>
      <c r="WB219" s="132"/>
      <c r="WC219" s="132"/>
      <c r="WD219" s="132"/>
      <c r="WE219" s="132"/>
      <c r="WF219" s="132"/>
      <c r="WG219" s="132"/>
      <c r="WH219" s="132"/>
      <c r="WI219" s="132"/>
      <c r="WJ219" s="132"/>
      <c r="WK219" s="132"/>
      <c r="WL219" s="132"/>
      <c r="WM219" s="132"/>
      <c r="WN219" s="132"/>
      <c r="WO219" s="132"/>
      <c r="WP219" s="132"/>
      <c r="WQ219" s="132"/>
      <c r="WR219" s="132"/>
      <c r="WS219" s="132"/>
      <c r="WT219" s="132"/>
      <c r="WU219" s="132"/>
      <c r="WV219" s="132"/>
      <c r="WW219" s="132"/>
      <c r="WX219" s="132"/>
      <c r="WY219" s="132"/>
      <c r="WZ219" s="132"/>
      <c r="XA219" s="132"/>
      <c r="XB219" s="132"/>
      <c r="XC219" s="132"/>
      <c r="XD219" s="132"/>
      <c r="XE219" s="132"/>
      <c r="XF219" s="132"/>
      <c r="XG219" s="132"/>
      <c r="XH219" s="132"/>
      <c r="XI219" s="132"/>
      <c r="XJ219" s="132"/>
      <c r="XK219" s="132"/>
      <c r="XL219" s="132"/>
      <c r="XM219" s="132"/>
      <c r="XN219" s="132"/>
      <c r="XO219" s="132"/>
      <c r="XP219" s="132"/>
      <c r="XQ219" s="132"/>
      <c r="XR219" s="132"/>
      <c r="XS219" s="132"/>
      <c r="XT219" s="132"/>
      <c r="XU219" s="132"/>
      <c r="XV219" s="132"/>
      <c r="XW219" s="132"/>
      <c r="XX219" s="132"/>
      <c r="XY219" s="132"/>
      <c r="XZ219" s="132"/>
      <c r="YA219" s="132"/>
      <c r="YB219" s="132"/>
      <c r="YC219" s="132"/>
      <c r="YD219" s="132"/>
      <c r="YE219" s="132"/>
      <c r="YF219" s="132"/>
      <c r="YG219" s="132"/>
      <c r="YH219" s="132"/>
      <c r="YI219" s="132"/>
      <c r="YJ219" s="132"/>
      <c r="YK219" s="132"/>
      <c r="YL219" s="132"/>
      <c r="YM219" s="132"/>
      <c r="YN219" s="132"/>
      <c r="YO219" s="132"/>
      <c r="YP219" s="132"/>
      <c r="YQ219" s="132"/>
      <c r="YR219" s="132"/>
      <c r="YS219" s="132"/>
      <c r="YT219" s="132"/>
      <c r="YU219" s="132"/>
      <c r="YV219" s="132"/>
      <c r="YW219" s="132"/>
      <c r="YX219" s="132"/>
      <c r="YY219" s="132"/>
      <c r="YZ219" s="132"/>
      <c r="ZA219" s="132"/>
      <c r="ZB219" s="132"/>
      <c r="ZC219" s="132"/>
      <c r="ZD219" s="132"/>
      <c r="ZE219" s="132"/>
      <c r="ZF219" s="132"/>
      <c r="ZG219" s="132"/>
      <c r="ZH219" s="132"/>
      <c r="ZI219" s="132"/>
      <c r="ZJ219" s="132"/>
      <c r="ZK219" s="132"/>
      <c r="ZL219" s="132"/>
      <c r="ZM219" s="132"/>
      <c r="ZN219" s="132"/>
      <c r="ZO219" s="132"/>
      <c r="ZP219" s="132"/>
      <c r="ZQ219" s="132"/>
      <c r="ZR219" s="132"/>
      <c r="ZS219" s="132"/>
      <c r="ZT219" s="132"/>
      <c r="ZU219" s="132"/>
      <c r="ZV219" s="132"/>
      <c r="ZW219" s="132"/>
      <c r="ZX219" s="132"/>
      <c r="ZY219" s="132"/>
      <c r="ZZ219" s="132"/>
      <c r="AAA219" s="132"/>
      <c r="AAB219" s="132"/>
      <c r="AAC219" s="132"/>
      <c r="AAD219" s="132"/>
      <c r="AAE219" s="132"/>
      <c r="AAF219" s="132"/>
      <c r="AAG219" s="132"/>
      <c r="AAH219" s="132"/>
      <c r="AAI219" s="132"/>
      <c r="AAJ219" s="132"/>
      <c r="AAK219" s="132"/>
      <c r="AAL219" s="132"/>
      <c r="AAM219" s="132"/>
      <c r="AAN219" s="132"/>
      <c r="AAO219" s="132"/>
      <c r="AAP219" s="132"/>
      <c r="AAQ219" s="132"/>
      <c r="AAR219" s="132"/>
      <c r="AAS219" s="132"/>
      <c r="AAT219" s="132"/>
      <c r="AAU219" s="132"/>
      <c r="AAV219" s="132"/>
      <c r="AAW219" s="132"/>
      <c r="AAX219" s="132"/>
      <c r="AAY219" s="132"/>
      <c r="AAZ219" s="132"/>
      <c r="ABA219" s="132"/>
      <c r="ABB219" s="132"/>
      <c r="ABC219" s="132"/>
      <c r="ABD219" s="132"/>
      <c r="ABE219" s="132"/>
      <c r="ABF219" s="132"/>
      <c r="ABG219" s="132"/>
      <c r="ABH219" s="132"/>
      <c r="ABI219" s="132"/>
      <c r="ABJ219" s="132"/>
      <c r="ABK219" s="132"/>
      <c r="ABL219" s="132"/>
      <c r="ABM219" s="132"/>
      <c r="ABN219" s="132"/>
      <c r="ABO219" s="132"/>
      <c r="ABP219" s="132"/>
      <c r="ABQ219" s="132"/>
      <c r="ABR219" s="132"/>
      <c r="ABS219" s="132"/>
      <c r="ABT219" s="132"/>
      <c r="ABU219" s="132"/>
      <c r="ABV219" s="132"/>
      <c r="ABW219" s="132"/>
      <c r="ABX219" s="132"/>
      <c r="ABY219" s="132"/>
      <c r="ABZ219" s="132"/>
      <c r="ACA219" s="132"/>
      <c r="ACB219" s="132"/>
      <c r="ACC219" s="132"/>
      <c r="ACD219" s="132"/>
      <c r="ACE219" s="132"/>
      <c r="ACF219" s="132"/>
      <c r="ACG219" s="132"/>
      <c r="ACH219" s="132"/>
      <c r="ACI219" s="132"/>
      <c r="ACJ219" s="132"/>
      <c r="ACK219" s="132"/>
      <c r="ACL219" s="132"/>
      <c r="ACM219" s="132"/>
      <c r="ACN219" s="132"/>
      <c r="ACO219" s="132"/>
      <c r="ACP219" s="132"/>
      <c r="ACQ219" s="132"/>
      <c r="ACR219" s="132"/>
      <c r="ACS219" s="132"/>
      <c r="ACT219" s="132"/>
      <c r="ACU219" s="132"/>
      <c r="ACV219" s="132"/>
      <c r="ACW219" s="132"/>
      <c r="ACX219" s="132"/>
      <c r="ACY219" s="132"/>
      <c r="ACZ219" s="132"/>
      <c r="ADA219" s="132"/>
      <c r="ADB219" s="132"/>
      <c r="ADC219" s="132"/>
      <c r="ADD219" s="132"/>
      <c r="ADE219" s="132"/>
      <c r="ADF219" s="132"/>
      <c r="ADG219" s="132"/>
      <c r="ADH219" s="132"/>
      <c r="ADI219" s="132"/>
      <c r="ADJ219" s="132"/>
      <c r="ADK219" s="132"/>
      <c r="ADL219" s="132"/>
      <c r="ADM219" s="132"/>
      <c r="ADN219" s="132"/>
      <c r="ADO219" s="132"/>
      <c r="ADP219" s="132"/>
      <c r="ADQ219" s="132"/>
      <c r="ADR219" s="132"/>
      <c r="ADS219" s="132"/>
      <c r="ADT219" s="132"/>
      <c r="ADU219" s="132"/>
      <c r="ADV219" s="132"/>
      <c r="ADW219" s="132"/>
      <c r="ADX219" s="132"/>
      <c r="ADY219" s="132"/>
      <c r="ADZ219" s="132"/>
      <c r="AEA219" s="132"/>
      <c r="AEB219" s="132"/>
      <c r="AEC219" s="132"/>
      <c r="AED219" s="132"/>
      <c r="AEE219" s="132"/>
      <c r="AEF219" s="132"/>
      <c r="AEG219" s="132"/>
      <c r="AEH219" s="132"/>
      <c r="AEI219" s="132"/>
      <c r="AEJ219" s="132"/>
      <c r="AEK219" s="132"/>
      <c r="AEL219" s="132"/>
      <c r="AEM219" s="132"/>
      <c r="AEN219" s="132"/>
      <c r="AEO219" s="132"/>
      <c r="AEP219" s="132"/>
      <c r="AEQ219" s="132"/>
      <c r="AER219" s="132"/>
      <c r="AES219" s="132"/>
      <c r="AET219" s="132"/>
      <c r="AEU219" s="132"/>
      <c r="AEV219" s="132"/>
      <c r="AEW219" s="132"/>
      <c r="AEX219" s="132"/>
      <c r="AEY219" s="132"/>
      <c r="AEZ219" s="132"/>
      <c r="AFA219" s="132"/>
      <c r="AFB219" s="132"/>
      <c r="AFC219" s="132"/>
      <c r="AFD219" s="132"/>
      <c r="AFE219" s="132"/>
      <c r="AFF219" s="132"/>
      <c r="AFG219" s="132"/>
      <c r="AFH219" s="132"/>
      <c r="AFI219" s="132"/>
      <c r="AFJ219" s="132"/>
      <c r="AFK219" s="132"/>
      <c r="AFL219" s="132"/>
      <c r="AFM219" s="132"/>
      <c r="AFN219" s="132"/>
      <c r="AFO219" s="132"/>
      <c r="AFP219" s="132"/>
      <c r="AFQ219" s="132"/>
      <c r="AFR219" s="132"/>
      <c r="AFS219" s="132"/>
      <c r="AFT219" s="132"/>
      <c r="AFU219" s="132"/>
      <c r="AFV219" s="132"/>
      <c r="AFW219" s="132"/>
      <c r="AFX219" s="132"/>
      <c r="AFY219" s="132"/>
      <c r="AFZ219" s="132"/>
      <c r="AGA219" s="132"/>
      <c r="AGB219" s="132"/>
      <c r="AGC219" s="132"/>
      <c r="AGD219" s="132"/>
      <c r="AGE219" s="132"/>
      <c r="AGF219" s="132"/>
      <c r="AGG219" s="132"/>
      <c r="AGH219" s="132"/>
      <c r="AGI219" s="132"/>
      <c r="AGJ219" s="132"/>
      <c r="AGK219" s="132"/>
      <c r="AGL219" s="132"/>
      <c r="AGM219" s="132"/>
      <c r="AGN219" s="132"/>
      <c r="AGO219" s="132"/>
      <c r="AGP219" s="132"/>
      <c r="AGQ219" s="132"/>
      <c r="AGR219" s="132"/>
      <c r="AGS219" s="132"/>
      <c r="AGT219" s="132"/>
      <c r="AGU219" s="132"/>
      <c r="AGV219" s="132"/>
      <c r="AGW219" s="132"/>
      <c r="AGX219" s="132"/>
      <c r="AGY219" s="132"/>
      <c r="AGZ219" s="132"/>
      <c r="AHA219" s="132"/>
      <c r="AHB219" s="132"/>
      <c r="AHC219" s="132"/>
      <c r="AHD219" s="132"/>
      <c r="AHE219" s="132"/>
      <c r="AHF219" s="132"/>
      <c r="AHG219" s="132"/>
      <c r="AHH219" s="132"/>
      <c r="AHI219" s="132"/>
      <c r="AHJ219" s="132"/>
      <c r="AHK219" s="132"/>
      <c r="AHL219" s="132"/>
      <c r="AHM219" s="132"/>
      <c r="AHN219" s="132"/>
      <c r="AHO219" s="132"/>
      <c r="AHP219" s="132"/>
      <c r="AHQ219" s="132"/>
      <c r="AHR219" s="132"/>
      <c r="AHS219" s="132"/>
      <c r="AHT219" s="132"/>
      <c r="AHU219" s="132"/>
      <c r="AHV219" s="132"/>
      <c r="AHW219" s="132"/>
      <c r="AHX219" s="132"/>
      <c r="AHY219" s="132"/>
      <c r="AHZ219" s="132"/>
      <c r="AIA219" s="132"/>
      <c r="AIB219" s="132"/>
      <c r="AIC219" s="132"/>
      <c r="AID219" s="132"/>
      <c r="AIE219" s="132"/>
      <c r="AIF219" s="132"/>
      <c r="AIG219" s="132"/>
      <c r="AIH219" s="132"/>
      <c r="AII219" s="132"/>
      <c r="AIJ219" s="132"/>
      <c r="AIK219" s="132"/>
      <c r="AIL219" s="132"/>
      <c r="AIM219" s="132"/>
      <c r="AIN219" s="132"/>
      <c r="AIO219" s="132"/>
      <c r="AIP219" s="132"/>
      <c r="AIQ219" s="132"/>
      <c r="AIR219" s="132"/>
      <c r="AIS219" s="132"/>
      <c r="AIT219" s="132"/>
      <c r="AIU219" s="132"/>
      <c r="AIV219" s="132"/>
      <c r="AIW219" s="132"/>
      <c r="AIX219" s="132"/>
      <c r="AIY219" s="132"/>
      <c r="AIZ219" s="132"/>
      <c r="AJA219" s="132"/>
      <c r="AJB219" s="132"/>
      <c r="AJC219" s="132"/>
      <c r="AJD219" s="132"/>
      <c r="AJE219" s="132"/>
      <c r="AJF219" s="132"/>
      <c r="AJG219" s="132"/>
      <c r="AJH219" s="132"/>
      <c r="AJI219" s="132"/>
      <c r="AJJ219" s="132"/>
      <c r="AJK219" s="132"/>
      <c r="AJL219" s="132"/>
      <c r="AJM219" s="132"/>
      <c r="AJN219" s="132"/>
      <c r="AJO219" s="132"/>
      <c r="AJP219" s="132"/>
      <c r="AJQ219" s="132"/>
      <c r="AJR219" s="132"/>
      <c r="AJS219" s="132"/>
      <c r="AJT219" s="132"/>
      <c r="AJU219" s="132"/>
      <c r="AJV219" s="132"/>
      <c r="AJW219" s="132"/>
      <c r="AJX219" s="132"/>
      <c r="AJY219" s="132"/>
      <c r="AJZ219" s="132"/>
      <c r="AKA219" s="132"/>
      <c r="AKB219" s="132"/>
      <c r="AKC219" s="132"/>
      <c r="AKD219" s="132"/>
      <c r="AKE219" s="132"/>
      <c r="AKF219" s="132"/>
      <c r="AKG219" s="132"/>
      <c r="AKH219" s="132"/>
      <c r="AKI219" s="132"/>
      <c r="AKJ219" s="132"/>
      <c r="AKK219" s="132"/>
      <c r="AKL219" s="132"/>
      <c r="AKM219" s="132"/>
      <c r="AKN219" s="132"/>
      <c r="AKO219" s="132"/>
      <c r="AKP219" s="132"/>
      <c r="AKQ219" s="132"/>
      <c r="AKR219" s="132"/>
      <c r="AKS219" s="132"/>
      <c r="AKT219" s="132"/>
      <c r="AKU219" s="132"/>
      <c r="AKV219" s="132"/>
      <c r="AKW219" s="132"/>
      <c r="AKX219" s="132"/>
      <c r="AKY219" s="132"/>
      <c r="AKZ219" s="132"/>
      <c r="ALA219" s="132"/>
      <c r="ALB219" s="132"/>
      <c r="ALC219" s="132"/>
      <c r="ALD219" s="132"/>
      <c r="ALE219" s="132"/>
      <c r="ALF219" s="132"/>
      <c r="ALG219" s="132"/>
      <c r="ALH219" s="132"/>
      <c r="ALI219" s="132"/>
      <c r="ALJ219" s="132"/>
      <c r="ALK219" s="132"/>
      <c r="ALL219" s="132"/>
      <c r="ALM219" s="132"/>
      <c r="ALN219" s="132"/>
      <c r="ALO219" s="132"/>
      <c r="ALP219" s="132"/>
      <c r="ALQ219" s="132"/>
      <c r="ALR219" s="132"/>
      <c r="ALS219" s="132"/>
      <c r="ALT219" s="132"/>
      <c r="ALU219" s="132"/>
      <c r="ALV219" s="132"/>
      <c r="ALW219" s="132"/>
      <c r="ALX219" s="132"/>
      <c r="ALY219" s="132"/>
      <c r="ALZ219" s="132"/>
      <c r="AMA219" s="132"/>
      <c r="AMB219" s="132"/>
      <c r="AMC219" s="132"/>
      <c r="AMD219" s="132"/>
      <c r="AME219" s="132"/>
      <c r="AMF219" s="132"/>
      <c r="AMG219" s="132"/>
      <c r="AMH219" s="132"/>
      <c r="AMI219" s="132"/>
      <c r="AMJ219" s="132"/>
      <c r="AMK219" s="132"/>
      <c r="AML219" s="132"/>
      <c r="AMM219" s="132"/>
      <c r="AMN219" s="132"/>
      <c r="AMO219" s="132"/>
      <c r="AMP219" s="132"/>
      <c r="AMQ219" s="132"/>
      <c r="AMR219" s="132"/>
      <c r="AMS219" s="132"/>
      <c r="AMT219" s="132"/>
      <c r="AMU219" s="132"/>
      <c r="AMV219" s="132"/>
      <c r="AMW219" s="132"/>
      <c r="AMX219" s="132"/>
      <c r="AMY219" s="132"/>
      <c r="AMZ219" s="132"/>
      <c r="ANA219" s="132"/>
      <c r="ANB219" s="132"/>
      <c r="ANC219" s="132"/>
      <c r="AND219" s="132"/>
      <c r="ANE219" s="132"/>
      <c r="ANF219" s="132"/>
      <c r="ANG219" s="132"/>
      <c r="ANH219" s="132"/>
      <c r="ANI219" s="132"/>
      <c r="ANJ219" s="132"/>
      <c r="ANK219" s="132"/>
      <c r="ANL219" s="132"/>
      <c r="ANM219" s="132"/>
      <c r="ANN219" s="132"/>
      <c r="ANO219" s="132"/>
      <c r="ANP219" s="132"/>
      <c r="ANQ219" s="132"/>
      <c r="ANR219" s="132"/>
      <c r="ANS219" s="132"/>
      <c r="ANT219" s="132"/>
      <c r="ANU219" s="132"/>
      <c r="ANV219" s="132"/>
      <c r="ANW219" s="132"/>
      <c r="ANX219" s="132"/>
      <c r="ANY219" s="132"/>
      <c r="ANZ219" s="132"/>
      <c r="AOA219" s="132"/>
      <c r="AOB219" s="132"/>
      <c r="AOC219" s="132"/>
      <c r="AOD219" s="132"/>
      <c r="AOE219" s="132"/>
      <c r="AOF219" s="132"/>
      <c r="AOG219" s="132"/>
      <c r="AOH219" s="132"/>
      <c r="AOI219" s="132"/>
      <c r="AOJ219" s="132"/>
      <c r="AOK219" s="132"/>
      <c r="AOL219" s="132"/>
      <c r="AOM219" s="132"/>
      <c r="AON219" s="132"/>
      <c r="AOO219" s="132"/>
      <c r="AOP219" s="132"/>
      <c r="AOQ219" s="132"/>
      <c r="AOR219" s="132"/>
      <c r="AOS219" s="132"/>
      <c r="AOT219" s="132"/>
      <c r="AOU219" s="132"/>
      <c r="AOV219" s="132"/>
      <c r="AOW219" s="132"/>
      <c r="AOX219" s="132"/>
      <c r="AOY219" s="132"/>
      <c r="AOZ219" s="132"/>
      <c r="APA219" s="132"/>
      <c r="APB219" s="132"/>
      <c r="APC219" s="132"/>
      <c r="APD219" s="132"/>
      <c r="APE219" s="132"/>
      <c r="APF219" s="132"/>
      <c r="APG219" s="132"/>
      <c r="APH219" s="132"/>
      <c r="API219" s="132"/>
      <c r="APJ219" s="132"/>
      <c r="APK219" s="132"/>
      <c r="APL219" s="132"/>
      <c r="APM219" s="132"/>
      <c r="APN219" s="132"/>
      <c r="APO219" s="132"/>
      <c r="APP219" s="132"/>
      <c r="APQ219" s="132"/>
      <c r="APR219" s="132"/>
      <c r="APS219" s="132"/>
      <c r="APT219" s="132"/>
      <c r="APU219" s="132"/>
      <c r="APV219" s="132"/>
      <c r="APW219" s="132"/>
      <c r="APX219" s="132"/>
      <c r="APY219" s="132"/>
      <c r="APZ219" s="132"/>
      <c r="AQA219" s="132"/>
      <c r="AQB219" s="132"/>
      <c r="AQC219" s="132"/>
      <c r="AQD219" s="132"/>
      <c r="AQE219" s="132"/>
      <c r="AQF219" s="132"/>
      <c r="AQG219" s="132"/>
      <c r="AQH219" s="132"/>
      <c r="AQI219" s="132"/>
      <c r="AQJ219" s="132"/>
      <c r="AQK219" s="132"/>
      <c r="AQL219" s="132"/>
      <c r="AQM219" s="132"/>
      <c r="AQN219" s="132"/>
      <c r="AQO219" s="132"/>
      <c r="AQP219" s="132"/>
      <c r="AQQ219" s="132"/>
      <c r="AQR219" s="132"/>
      <c r="AQS219" s="132"/>
      <c r="AQT219" s="132"/>
      <c r="AQU219" s="132"/>
      <c r="AQV219" s="132"/>
      <c r="AQW219" s="132"/>
      <c r="AQX219" s="132"/>
      <c r="AQY219" s="132"/>
      <c r="AQZ219" s="132"/>
      <c r="ARA219" s="132"/>
      <c r="ARB219" s="132"/>
      <c r="ARC219" s="132"/>
      <c r="ARD219" s="132"/>
      <c r="ARE219" s="132"/>
      <c r="ARF219" s="132"/>
      <c r="ARG219" s="132"/>
      <c r="ARH219" s="132"/>
      <c r="ARI219" s="132"/>
      <c r="ARJ219" s="132"/>
      <c r="ARK219" s="132"/>
      <c r="ARL219" s="132"/>
      <c r="ARM219" s="132"/>
      <c r="ARN219" s="132"/>
      <c r="ARO219" s="132"/>
      <c r="ARP219" s="132"/>
      <c r="ARQ219" s="132"/>
      <c r="ARR219" s="132"/>
      <c r="ARS219" s="132"/>
      <c r="ART219" s="132"/>
      <c r="ARU219" s="132"/>
      <c r="ARV219" s="132"/>
      <c r="ARW219" s="132"/>
      <c r="ARX219" s="132"/>
      <c r="ARY219" s="132"/>
      <c r="ARZ219" s="132"/>
      <c r="ASA219" s="132"/>
      <c r="ASB219" s="132"/>
      <c r="ASC219" s="132"/>
      <c r="ASD219" s="132"/>
      <c r="ASE219" s="132"/>
      <c r="ASF219" s="132"/>
      <c r="ASG219" s="132"/>
      <c r="ASH219" s="132"/>
      <c r="ASI219" s="132"/>
      <c r="ASJ219" s="132"/>
      <c r="ASK219" s="132"/>
      <c r="ASL219" s="132"/>
      <c r="ASM219" s="132"/>
      <c r="ASN219" s="132"/>
      <c r="ASO219" s="132"/>
      <c r="ASP219" s="132"/>
      <c r="ASQ219" s="132"/>
      <c r="ASR219" s="132"/>
      <c r="ASS219" s="132"/>
      <c r="AST219" s="132"/>
      <c r="ASU219" s="132"/>
      <c r="ASV219" s="132"/>
      <c r="ASW219" s="132"/>
      <c r="ASX219" s="132"/>
      <c r="ASY219" s="132"/>
      <c r="ASZ219" s="132"/>
      <c r="ATA219" s="132"/>
      <c r="ATB219" s="132"/>
      <c r="ATC219" s="132"/>
      <c r="ATD219" s="132"/>
      <c r="ATE219" s="132"/>
      <c r="ATF219" s="132"/>
      <c r="ATG219" s="132"/>
      <c r="ATH219" s="132"/>
      <c r="ATI219" s="132"/>
      <c r="ATJ219" s="132"/>
      <c r="ATK219" s="132"/>
      <c r="ATL219" s="132"/>
      <c r="ATM219" s="132"/>
      <c r="ATN219" s="132"/>
      <c r="ATO219" s="132"/>
      <c r="ATP219" s="132"/>
      <c r="ATQ219" s="132"/>
      <c r="ATR219" s="132"/>
      <c r="ATS219" s="132"/>
      <c r="ATT219" s="132"/>
      <c r="ATU219" s="132"/>
      <c r="ATV219" s="132"/>
      <c r="ATW219" s="132"/>
      <c r="ATX219" s="132"/>
      <c r="ATY219" s="132"/>
      <c r="ATZ219" s="132"/>
      <c r="AUA219" s="132"/>
      <c r="AUB219" s="132"/>
      <c r="AUC219" s="132"/>
      <c r="AUD219" s="132"/>
      <c r="AUE219" s="132"/>
      <c r="AUF219" s="132"/>
      <c r="AUG219" s="132"/>
      <c r="AUH219" s="132"/>
      <c r="AUI219" s="132"/>
      <c r="AUJ219" s="132"/>
      <c r="AUK219" s="132"/>
      <c r="AUL219" s="132"/>
      <c r="AUM219" s="132"/>
      <c r="AUN219" s="132"/>
      <c r="AUO219" s="132"/>
      <c r="AUP219" s="132"/>
      <c r="AUQ219" s="132"/>
      <c r="AUR219" s="132"/>
      <c r="AUS219" s="132"/>
      <c r="AUT219" s="132"/>
      <c r="AUU219" s="132"/>
      <c r="AUV219" s="132"/>
      <c r="AUW219" s="132"/>
      <c r="AUX219" s="132"/>
      <c r="AUY219" s="132"/>
      <c r="AUZ219" s="132"/>
      <c r="AVA219" s="132"/>
      <c r="AVB219" s="132"/>
      <c r="AVC219" s="132"/>
      <c r="AVD219" s="132"/>
      <c r="AVE219" s="132"/>
      <c r="AVF219" s="132"/>
      <c r="AVG219" s="132"/>
      <c r="AVH219" s="132"/>
      <c r="AVI219" s="132"/>
      <c r="AVJ219" s="132"/>
      <c r="AVK219" s="132"/>
      <c r="AVL219" s="132"/>
      <c r="AVM219" s="132"/>
      <c r="AVN219" s="132"/>
      <c r="AVO219" s="132"/>
      <c r="AVP219" s="132"/>
      <c r="AVQ219" s="132"/>
      <c r="AVR219" s="132"/>
      <c r="AVS219" s="132"/>
      <c r="AVT219" s="132"/>
      <c r="AVU219" s="132"/>
      <c r="AVV219" s="132"/>
      <c r="AVW219" s="132"/>
      <c r="AVX219" s="132"/>
      <c r="AVY219" s="132"/>
      <c r="AVZ219" s="132"/>
      <c r="AWA219" s="132"/>
      <c r="AWB219" s="132"/>
      <c r="AWC219" s="132"/>
      <c r="AWD219" s="132"/>
      <c r="AWE219" s="132"/>
      <c r="AWF219" s="132"/>
      <c r="AWG219" s="132"/>
      <c r="AWH219" s="132"/>
      <c r="AWI219" s="132"/>
      <c r="AWJ219" s="132"/>
      <c r="AWK219" s="132"/>
      <c r="AWL219" s="132"/>
      <c r="AWM219" s="132"/>
      <c r="AWN219" s="132"/>
      <c r="AWO219" s="132"/>
      <c r="AWP219" s="132"/>
      <c r="AWQ219" s="132"/>
      <c r="AWR219" s="132"/>
      <c r="AWS219" s="132"/>
      <c r="AWT219" s="132"/>
      <c r="AWU219" s="132"/>
      <c r="AWV219" s="132"/>
      <c r="AWW219" s="132"/>
      <c r="AWX219" s="132"/>
      <c r="AWY219" s="132"/>
      <c r="AWZ219" s="132"/>
      <c r="AXA219" s="132"/>
      <c r="AXB219" s="132"/>
      <c r="AXC219" s="132"/>
      <c r="AXD219" s="132"/>
      <c r="AXE219" s="132"/>
      <c r="AXF219" s="132"/>
      <c r="AXG219" s="132"/>
      <c r="AXH219" s="132"/>
      <c r="AXI219" s="132"/>
      <c r="AXJ219" s="132"/>
      <c r="AXK219" s="132"/>
      <c r="AXL219" s="132"/>
      <c r="AXM219" s="132"/>
      <c r="AXN219" s="132"/>
      <c r="AXO219" s="132"/>
      <c r="AXP219" s="132"/>
      <c r="AXQ219" s="132"/>
      <c r="AXR219" s="132"/>
      <c r="AXS219" s="132"/>
      <c r="AXT219" s="132"/>
      <c r="AXU219" s="132"/>
      <c r="AXV219" s="132"/>
      <c r="AXW219" s="132"/>
      <c r="AXX219" s="132"/>
      <c r="AXY219" s="132"/>
      <c r="AXZ219" s="132"/>
      <c r="AYA219" s="132"/>
      <c r="AYB219" s="132"/>
      <c r="AYC219" s="132"/>
      <c r="AYD219" s="132"/>
      <c r="AYE219" s="132"/>
      <c r="AYF219" s="132"/>
      <c r="AYG219" s="132"/>
      <c r="AYH219" s="132"/>
      <c r="AYI219" s="132"/>
      <c r="AYJ219" s="132"/>
      <c r="AYK219" s="132"/>
      <c r="AYL219" s="132"/>
      <c r="AYM219" s="132"/>
      <c r="AYN219" s="132"/>
      <c r="AYO219" s="132"/>
      <c r="AYP219" s="132"/>
      <c r="AYQ219" s="132"/>
      <c r="AYR219" s="132"/>
      <c r="AYS219" s="132"/>
      <c r="AYT219" s="132"/>
      <c r="AYU219" s="132"/>
      <c r="AYV219" s="132"/>
      <c r="AYW219" s="132"/>
      <c r="AYX219" s="132"/>
      <c r="AYY219" s="132"/>
      <c r="AYZ219" s="132"/>
      <c r="AZA219" s="132"/>
      <c r="AZB219" s="132"/>
      <c r="AZC219" s="132"/>
      <c r="AZD219" s="132"/>
      <c r="AZE219" s="132"/>
      <c r="AZF219" s="132"/>
      <c r="AZG219" s="132"/>
      <c r="AZH219" s="132"/>
      <c r="AZI219" s="132"/>
      <c r="AZJ219" s="132"/>
      <c r="AZK219" s="132"/>
      <c r="AZL219" s="132"/>
      <c r="AZM219" s="132"/>
      <c r="AZN219" s="132"/>
      <c r="AZO219" s="132"/>
      <c r="AZP219" s="132"/>
      <c r="AZQ219" s="132"/>
      <c r="AZR219" s="132"/>
      <c r="AZS219" s="132"/>
      <c r="AZT219" s="132"/>
      <c r="AZU219" s="132"/>
      <c r="AZV219" s="132"/>
      <c r="AZW219" s="132"/>
      <c r="AZX219" s="132"/>
      <c r="AZY219" s="132"/>
      <c r="AZZ219" s="132"/>
      <c r="BAA219" s="132"/>
      <c r="BAB219" s="132"/>
      <c r="BAC219" s="132"/>
      <c r="BAD219" s="132"/>
      <c r="BAE219" s="132"/>
      <c r="BAF219" s="132"/>
      <c r="BAG219" s="132"/>
      <c r="BAH219" s="132"/>
      <c r="BAI219" s="132"/>
      <c r="BAJ219" s="132"/>
      <c r="BAK219" s="132"/>
      <c r="BAL219" s="132"/>
      <c r="BAM219" s="132"/>
      <c r="BAN219" s="132"/>
      <c r="BAO219" s="132"/>
      <c r="BAP219" s="132"/>
      <c r="BAQ219" s="132"/>
      <c r="BAR219" s="132"/>
      <c r="BAS219" s="132"/>
      <c r="BAT219" s="132"/>
      <c r="BAU219" s="132"/>
      <c r="BAV219" s="132"/>
      <c r="BAW219" s="132"/>
      <c r="BAX219" s="132"/>
      <c r="BAY219" s="132"/>
      <c r="BAZ219" s="132"/>
      <c r="BBA219" s="132"/>
      <c r="BBB219" s="132"/>
      <c r="BBC219" s="132"/>
      <c r="BBD219" s="132"/>
      <c r="BBE219" s="132"/>
      <c r="BBF219" s="132"/>
      <c r="BBG219" s="132"/>
      <c r="BBH219" s="132"/>
      <c r="BBI219" s="132"/>
      <c r="BBJ219" s="132"/>
      <c r="BBK219" s="132"/>
      <c r="BBL219" s="132"/>
      <c r="BBM219" s="132"/>
      <c r="BBN219" s="132"/>
      <c r="BBO219" s="132"/>
      <c r="BBP219" s="132"/>
      <c r="BBQ219" s="132"/>
      <c r="BBR219" s="132"/>
      <c r="BBS219" s="132"/>
      <c r="BBT219" s="132"/>
      <c r="BBU219" s="132"/>
      <c r="BBV219" s="132"/>
      <c r="BBW219" s="132"/>
      <c r="BBX219" s="132"/>
      <c r="BBY219" s="132"/>
      <c r="BBZ219" s="132"/>
      <c r="BCA219" s="132"/>
      <c r="BCB219" s="132"/>
      <c r="BCC219" s="132"/>
      <c r="BCD219" s="132"/>
      <c r="BCE219" s="132"/>
      <c r="BCF219" s="132"/>
      <c r="BCG219" s="132"/>
      <c r="BCH219" s="132"/>
      <c r="BCI219" s="132"/>
      <c r="BCJ219" s="132"/>
      <c r="BCK219" s="132"/>
      <c r="BCL219" s="132"/>
      <c r="BCM219" s="132"/>
      <c r="BCN219" s="132"/>
      <c r="BCO219" s="132"/>
      <c r="BCP219" s="132"/>
      <c r="BCQ219" s="132"/>
      <c r="BCR219" s="132"/>
      <c r="BCS219" s="132"/>
      <c r="BCT219" s="132"/>
      <c r="BCU219" s="132"/>
      <c r="BCV219" s="132"/>
      <c r="BCW219" s="132"/>
      <c r="BCX219" s="132"/>
      <c r="BCY219" s="132"/>
      <c r="BCZ219" s="132"/>
      <c r="BDA219" s="132"/>
      <c r="BDB219" s="132"/>
      <c r="BDC219" s="132"/>
      <c r="BDD219" s="132"/>
      <c r="BDE219" s="132"/>
      <c r="BDF219" s="132"/>
      <c r="BDG219" s="132"/>
      <c r="BDH219" s="132"/>
      <c r="BDI219" s="132"/>
      <c r="BDJ219" s="132"/>
      <c r="BDK219" s="132"/>
      <c r="BDL219" s="132"/>
      <c r="BDM219" s="132"/>
      <c r="BDN219" s="132"/>
      <c r="BDO219" s="132"/>
      <c r="BDP219" s="132"/>
      <c r="BDQ219" s="132"/>
      <c r="BDR219" s="132"/>
      <c r="BDS219" s="132"/>
      <c r="BDT219" s="132"/>
      <c r="BDU219" s="132"/>
      <c r="BDV219" s="132"/>
      <c r="BDW219" s="132"/>
      <c r="BDX219" s="132"/>
      <c r="BDY219" s="132"/>
      <c r="BDZ219" s="132"/>
      <c r="BEA219" s="132"/>
      <c r="BEB219" s="132"/>
      <c r="BEC219" s="132"/>
      <c r="BED219" s="132"/>
      <c r="BEE219" s="132"/>
      <c r="BEF219" s="132"/>
      <c r="BEG219" s="132"/>
      <c r="BEH219" s="132"/>
      <c r="BEI219" s="132"/>
      <c r="BEJ219" s="132"/>
      <c r="BEK219" s="132"/>
      <c r="BEL219" s="132"/>
      <c r="BEM219" s="132"/>
      <c r="BEN219" s="132"/>
      <c r="BEO219" s="132"/>
      <c r="BEP219" s="132"/>
      <c r="BEQ219" s="132"/>
      <c r="BER219" s="132"/>
      <c r="BES219" s="132"/>
      <c r="BET219" s="132"/>
      <c r="BEU219" s="132"/>
      <c r="BEV219" s="132"/>
      <c r="BEW219" s="132"/>
      <c r="BEX219" s="132"/>
      <c r="BEY219" s="132"/>
      <c r="BEZ219" s="132"/>
      <c r="BFA219" s="132"/>
      <c r="BFB219" s="132"/>
      <c r="BFC219" s="132"/>
      <c r="BFD219" s="132"/>
      <c r="BFE219" s="132"/>
      <c r="BFF219" s="132"/>
      <c r="BFG219" s="132"/>
      <c r="BFH219" s="132"/>
      <c r="BFI219" s="132"/>
      <c r="BFJ219" s="132"/>
      <c r="BFK219" s="132"/>
      <c r="BFL219" s="132"/>
      <c r="BFM219" s="132"/>
      <c r="BFN219" s="132"/>
      <c r="BFO219" s="132"/>
      <c r="BFP219" s="132"/>
      <c r="BFQ219" s="132"/>
      <c r="BFR219" s="132"/>
      <c r="BFS219" s="132"/>
      <c r="BFT219" s="132"/>
      <c r="BFU219" s="132"/>
      <c r="BFV219" s="132"/>
      <c r="BFW219" s="132"/>
      <c r="BFX219" s="132"/>
      <c r="BFY219" s="132"/>
      <c r="BFZ219" s="132"/>
      <c r="BGA219" s="132"/>
      <c r="BGB219" s="132"/>
      <c r="BGC219" s="132"/>
      <c r="BGD219" s="132"/>
      <c r="BGE219" s="132"/>
      <c r="BGF219" s="132"/>
      <c r="BGG219" s="132"/>
      <c r="BGH219" s="132"/>
      <c r="BGI219" s="132"/>
      <c r="BGJ219" s="132"/>
      <c r="BGK219" s="132"/>
      <c r="BGL219" s="132"/>
      <c r="BGM219" s="132"/>
      <c r="BGN219" s="132"/>
      <c r="BGO219" s="132"/>
      <c r="BGP219" s="132"/>
      <c r="BGQ219" s="132"/>
      <c r="BGR219" s="132"/>
      <c r="BGS219" s="132"/>
      <c r="BGT219" s="132"/>
      <c r="BGU219" s="132"/>
      <c r="BGV219" s="132"/>
      <c r="BGW219" s="132"/>
      <c r="BGX219" s="132"/>
      <c r="BGY219" s="132"/>
      <c r="BGZ219" s="132"/>
      <c r="BHA219" s="132"/>
      <c r="BHB219" s="132"/>
      <c r="BHC219" s="132"/>
      <c r="BHD219" s="132"/>
      <c r="BHE219" s="132"/>
      <c r="BHF219" s="132"/>
      <c r="BHG219" s="132"/>
      <c r="BHH219" s="132"/>
      <c r="BHI219" s="132"/>
      <c r="BHJ219" s="132"/>
      <c r="BHK219" s="132"/>
      <c r="BHL219" s="132"/>
      <c r="BHM219" s="132"/>
      <c r="BHN219" s="132"/>
      <c r="BHO219" s="132"/>
      <c r="BHP219" s="132"/>
      <c r="BHQ219" s="132"/>
      <c r="BHR219" s="132"/>
      <c r="BHS219" s="132"/>
      <c r="BHT219" s="132"/>
      <c r="BHU219" s="132"/>
      <c r="BHV219" s="132"/>
      <c r="BHW219" s="132"/>
      <c r="BHX219" s="132"/>
      <c r="BHY219" s="132"/>
      <c r="BHZ219" s="132"/>
      <c r="BIA219" s="132"/>
      <c r="BIB219" s="132"/>
      <c r="BIC219" s="132"/>
      <c r="BID219" s="132"/>
      <c r="BIE219" s="132"/>
      <c r="BIF219" s="132"/>
      <c r="BIG219" s="132"/>
      <c r="BIH219" s="132"/>
      <c r="BII219" s="132"/>
      <c r="BIJ219" s="132"/>
      <c r="BIK219" s="132"/>
      <c r="BIL219" s="132"/>
      <c r="BIM219" s="132"/>
      <c r="BIN219" s="132"/>
      <c r="BIO219" s="132"/>
      <c r="BIP219" s="132"/>
      <c r="BIQ219" s="132"/>
      <c r="BIR219" s="132"/>
      <c r="BIS219" s="132"/>
      <c r="BIT219" s="132"/>
      <c r="BIU219" s="132"/>
      <c r="BIV219" s="132"/>
      <c r="BIW219" s="132"/>
      <c r="BIX219" s="132"/>
      <c r="BIY219" s="132"/>
      <c r="BIZ219" s="132"/>
      <c r="BJA219" s="132"/>
      <c r="BJB219" s="132"/>
      <c r="BJC219" s="132"/>
      <c r="BJD219" s="132"/>
      <c r="BJE219" s="132"/>
      <c r="BJF219" s="132"/>
      <c r="BJG219" s="132"/>
      <c r="BJH219" s="132"/>
      <c r="BJI219" s="132"/>
      <c r="BJJ219" s="132"/>
      <c r="BJK219" s="132"/>
      <c r="BJL219" s="132"/>
      <c r="BJM219" s="132"/>
      <c r="BJN219" s="132"/>
      <c r="BJO219" s="132"/>
      <c r="BJP219" s="132"/>
      <c r="BJQ219" s="132"/>
      <c r="BJR219" s="132"/>
      <c r="BJS219" s="132"/>
      <c r="BJT219" s="132"/>
      <c r="BJU219" s="132"/>
      <c r="BJV219" s="132"/>
      <c r="BJW219" s="132"/>
      <c r="BJX219" s="132"/>
      <c r="BJY219" s="132"/>
      <c r="BJZ219" s="132"/>
      <c r="BKA219" s="132"/>
      <c r="BKB219" s="132"/>
      <c r="BKC219" s="132"/>
      <c r="BKD219" s="132"/>
      <c r="BKE219" s="132"/>
      <c r="BKF219" s="132"/>
      <c r="BKG219" s="132"/>
      <c r="BKH219" s="132"/>
      <c r="BKI219" s="132"/>
      <c r="BKJ219" s="132"/>
      <c r="BKK219" s="132"/>
      <c r="BKL219" s="132"/>
      <c r="BKM219" s="132"/>
      <c r="BKN219" s="132"/>
      <c r="BKO219" s="132"/>
      <c r="BKP219" s="132"/>
      <c r="BKQ219" s="132"/>
      <c r="BKR219" s="132"/>
      <c r="BKS219" s="132"/>
      <c r="BKT219" s="132"/>
      <c r="BKU219" s="132"/>
      <c r="BKV219" s="132"/>
      <c r="BKW219" s="132"/>
      <c r="BKX219" s="132"/>
      <c r="BKY219" s="132"/>
      <c r="BKZ219" s="132"/>
      <c r="BLA219" s="132"/>
      <c r="BLB219" s="132"/>
      <c r="BLC219" s="132"/>
      <c r="BLD219" s="132"/>
      <c r="BLE219" s="132"/>
      <c r="BLF219" s="132"/>
      <c r="BLG219" s="132"/>
      <c r="BLH219" s="132"/>
      <c r="BLI219" s="132"/>
      <c r="BLJ219" s="132"/>
      <c r="BLK219" s="132"/>
      <c r="BLL219" s="132"/>
      <c r="BLM219" s="132"/>
      <c r="BLN219" s="132"/>
      <c r="BLO219" s="132"/>
      <c r="BLP219" s="132"/>
      <c r="BLQ219" s="132"/>
      <c r="BLR219" s="132"/>
      <c r="BLS219" s="132"/>
      <c r="BLT219" s="132"/>
      <c r="BLU219" s="132"/>
      <c r="BLV219" s="132"/>
      <c r="BLW219" s="132"/>
      <c r="BLX219" s="132"/>
      <c r="BLY219" s="132"/>
      <c r="BLZ219" s="132"/>
      <c r="BMA219" s="132"/>
      <c r="BMB219" s="132"/>
      <c r="BMC219" s="132"/>
      <c r="BMD219" s="132"/>
      <c r="BME219" s="132"/>
      <c r="BMF219" s="132"/>
      <c r="BMG219" s="132"/>
      <c r="BMH219" s="132"/>
      <c r="BMI219" s="132"/>
      <c r="BMJ219" s="132"/>
      <c r="BMK219" s="132"/>
      <c r="BML219" s="132"/>
      <c r="BMM219" s="132"/>
      <c r="BMN219" s="132"/>
      <c r="BMO219" s="132"/>
      <c r="BMP219" s="132"/>
      <c r="BMQ219" s="132"/>
      <c r="BMR219" s="132"/>
      <c r="BMS219" s="132"/>
      <c r="BMT219" s="132"/>
      <c r="BMU219" s="132"/>
      <c r="BMV219" s="132"/>
      <c r="BMW219" s="132"/>
      <c r="BMX219" s="132"/>
      <c r="BMY219" s="132"/>
      <c r="BMZ219" s="132"/>
      <c r="BNA219" s="132"/>
      <c r="BNB219" s="132"/>
      <c r="BNC219" s="132"/>
      <c r="BND219" s="132"/>
      <c r="BNE219" s="132"/>
      <c r="BNF219" s="132"/>
      <c r="BNG219" s="132"/>
      <c r="BNH219" s="132"/>
      <c r="BNI219" s="132"/>
      <c r="BNJ219" s="132"/>
      <c r="BNK219" s="132"/>
      <c r="BNL219" s="132"/>
      <c r="BNM219" s="132"/>
      <c r="BNN219" s="132"/>
      <c r="BNO219" s="132"/>
      <c r="BNP219" s="132"/>
      <c r="BNQ219" s="132"/>
      <c r="BNR219" s="132"/>
      <c r="BNS219" s="132"/>
      <c r="BNT219" s="132"/>
      <c r="BNU219" s="132"/>
      <c r="BNV219" s="132"/>
      <c r="BNW219" s="132"/>
      <c r="BNX219" s="132"/>
      <c r="BNY219" s="132"/>
      <c r="BNZ219" s="132"/>
      <c r="BOA219" s="132"/>
      <c r="BOB219" s="132"/>
      <c r="BOC219" s="132"/>
      <c r="BOD219" s="132"/>
      <c r="BOE219" s="132"/>
      <c r="BOF219" s="132"/>
      <c r="BOG219" s="132"/>
      <c r="BOH219" s="132"/>
      <c r="BOI219" s="132"/>
      <c r="BOJ219" s="132"/>
      <c r="BOK219" s="132"/>
      <c r="BOL219" s="132"/>
      <c r="BOM219" s="132"/>
      <c r="BON219" s="132"/>
      <c r="BOO219" s="132"/>
      <c r="BOP219" s="132"/>
      <c r="BOQ219" s="132"/>
      <c r="BOR219" s="132"/>
      <c r="BOS219" s="132"/>
      <c r="BOT219" s="132"/>
      <c r="BOU219" s="132"/>
      <c r="BOV219" s="132"/>
      <c r="BOW219" s="132"/>
      <c r="BOX219" s="132"/>
      <c r="BOY219" s="132"/>
      <c r="BOZ219" s="132"/>
      <c r="BPA219" s="132"/>
      <c r="BPB219" s="132"/>
      <c r="BPC219" s="132"/>
      <c r="BPD219" s="132"/>
      <c r="BPE219" s="132"/>
      <c r="BPF219" s="132"/>
      <c r="BPG219" s="132"/>
      <c r="BPH219" s="132"/>
      <c r="BPI219" s="132"/>
      <c r="BPJ219" s="132"/>
      <c r="BPK219" s="132"/>
      <c r="BPL219" s="132"/>
      <c r="BPM219" s="132"/>
      <c r="BPN219" s="132"/>
      <c r="BPO219" s="132"/>
      <c r="BPP219" s="132"/>
      <c r="BPQ219" s="132"/>
      <c r="BPR219" s="132"/>
      <c r="BPS219" s="132"/>
      <c r="BPT219" s="132"/>
      <c r="BPU219" s="132"/>
      <c r="BPV219" s="132"/>
      <c r="BPW219" s="132"/>
      <c r="BPX219" s="132"/>
      <c r="BPY219" s="132"/>
      <c r="BPZ219" s="132"/>
      <c r="BQA219" s="132"/>
      <c r="BQB219" s="132"/>
      <c r="BQC219" s="132"/>
      <c r="BQD219" s="132"/>
      <c r="BQE219" s="132"/>
      <c r="BQF219" s="132"/>
      <c r="BQG219" s="132"/>
      <c r="BQH219" s="132"/>
      <c r="BQI219" s="132"/>
      <c r="BQJ219" s="132"/>
      <c r="BQK219" s="132"/>
      <c r="BQL219" s="132"/>
      <c r="BQM219" s="132"/>
      <c r="BQN219" s="132"/>
      <c r="BQO219" s="132"/>
      <c r="BQP219" s="132"/>
      <c r="BQQ219" s="132"/>
      <c r="BQR219" s="132"/>
      <c r="BQS219" s="132"/>
      <c r="BQT219" s="132"/>
      <c r="BQU219" s="132"/>
      <c r="BQV219" s="132"/>
      <c r="BQW219" s="132"/>
      <c r="BQX219" s="132"/>
      <c r="BQY219" s="132"/>
      <c r="BQZ219" s="132"/>
      <c r="BRA219" s="132"/>
      <c r="BRB219" s="132"/>
      <c r="BRC219" s="132"/>
      <c r="BRD219" s="132"/>
      <c r="BRE219" s="132"/>
      <c r="BRF219" s="132"/>
      <c r="BRG219" s="132"/>
      <c r="BRH219" s="132"/>
      <c r="BRI219" s="132"/>
      <c r="BRJ219" s="132"/>
      <c r="BRK219" s="132"/>
      <c r="BRL219" s="132"/>
      <c r="BRM219" s="132"/>
      <c r="BRN219" s="132"/>
      <c r="BRO219" s="132"/>
      <c r="BRP219" s="132"/>
      <c r="BRQ219" s="132"/>
      <c r="BRR219" s="132"/>
      <c r="BRS219" s="132"/>
      <c r="BRT219" s="132"/>
      <c r="BRU219" s="132"/>
      <c r="BRV219" s="132"/>
      <c r="BRW219" s="132"/>
      <c r="BRX219" s="132"/>
      <c r="BRY219" s="132"/>
      <c r="BRZ219" s="132"/>
      <c r="BSA219" s="132"/>
      <c r="BSB219" s="132"/>
      <c r="BSC219" s="132"/>
      <c r="BSD219" s="132"/>
      <c r="BSE219" s="132"/>
      <c r="BSF219" s="132"/>
      <c r="BSG219" s="132"/>
      <c r="BSH219" s="132"/>
      <c r="BSI219" s="132"/>
      <c r="BSJ219" s="132"/>
      <c r="BSK219" s="132"/>
      <c r="BSL219" s="132"/>
      <c r="BSM219" s="132"/>
      <c r="BSN219" s="132"/>
      <c r="BSO219" s="132"/>
      <c r="BSP219" s="132"/>
      <c r="BSQ219" s="132"/>
      <c r="BSR219" s="132"/>
      <c r="BSS219" s="132"/>
      <c r="BST219" s="132"/>
      <c r="BSU219" s="132"/>
      <c r="BSV219" s="132"/>
      <c r="BSW219" s="132"/>
      <c r="BSX219" s="132"/>
      <c r="BSY219" s="132"/>
      <c r="BSZ219" s="132"/>
      <c r="BTA219" s="132"/>
      <c r="BTB219" s="132"/>
      <c r="BTC219" s="132"/>
      <c r="BTD219" s="132"/>
      <c r="BTE219" s="132"/>
      <c r="BTF219" s="132"/>
      <c r="BTG219" s="132"/>
      <c r="BTH219" s="132"/>
      <c r="BTI219" s="132"/>
      <c r="BTJ219" s="132"/>
      <c r="BTK219" s="132"/>
      <c r="BTL219" s="132"/>
      <c r="BTM219" s="132"/>
      <c r="BTN219" s="132"/>
      <c r="BTO219" s="132"/>
      <c r="BTP219" s="132"/>
      <c r="BTQ219" s="132"/>
      <c r="BTR219" s="132"/>
      <c r="BTS219" s="132"/>
      <c r="BTT219" s="132"/>
      <c r="BTU219" s="132"/>
      <c r="BTV219" s="132"/>
      <c r="BTW219" s="132"/>
      <c r="BTX219" s="132"/>
      <c r="BTY219" s="132"/>
      <c r="BTZ219" s="132"/>
      <c r="BUA219" s="132"/>
      <c r="BUB219" s="132"/>
      <c r="BUC219" s="132"/>
      <c r="BUD219" s="132"/>
      <c r="BUE219" s="132"/>
      <c r="BUF219" s="132"/>
      <c r="BUG219" s="132"/>
      <c r="BUH219" s="132"/>
      <c r="BUI219" s="132"/>
      <c r="BUJ219" s="132"/>
      <c r="BUK219" s="132"/>
      <c r="BUL219" s="132"/>
      <c r="BUM219" s="132"/>
      <c r="BUN219" s="132"/>
      <c r="BUO219" s="132"/>
      <c r="BUP219" s="132"/>
      <c r="BUQ219" s="132"/>
      <c r="BUR219" s="132"/>
      <c r="BUS219" s="132"/>
      <c r="BUT219" s="132"/>
      <c r="BUU219" s="132"/>
      <c r="BUV219" s="132"/>
      <c r="BUW219" s="132"/>
      <c r="BUX219" s="132"/>
      <c r="BUY219" s="132"/>
      <c r="BUZ219" s="132"/>
      <c r="BVA219" s="132"/>
      <c r="BVB219" s="132"/>
      <c r="BVC219" s="132"/>
      <c r="BVD219" s="132"/>
      <c r="BVE219" s="132"/>
      <c r="BVF219" s="132"/>
      <c r="BVG219" s="132"/>
      <c r="BVH219" s="132"/>
      <c r="BVI219" s="132"/>
      <c r="BVJ219" s="132"/>
      <c r="BVK219" s="132"/>
      <c r="BVL219" s="132"/>
      <c r="BVM219" s="132"/>
      <c r="BVN219" s="132"/>
      <c r="BVO219" s="132"/>
      <c r="BVP219" s="132"/>
      <c r="BVQ219" s="132"/>
      <c r="BVR219" s="132"/>
      <c r="BVS219" s="132"/>
      <c r="BVT219" s="132"/>
      <c r="BVU219" s="132"/>
      <c r="BVV219" s="132"/>
      <c r="BVW219" s="132"/>
      <c r="BVX219" s="132"/>
      <c r="BVY219" s="132"/>
      <c r="BVZ219" s="132"/>
      <c r="BWA219" s="132"/>
      <c r="BWB219" s="132"/>
      <c r="BWC219" s="132"/>
      <c r="BWD219" s="132"/>
      <c r="BWE219" s="132"/>
      <c r="BWF219" s="132"/>
      <c r="BWG219" s="132"/>
      <c r="BWH219" s="132"/>
      <c r="BWI219" s="132"/>
      <c r="BWJ219" s="132"/>
      <c r="BWK219" s="132"/>
      <c r="BWL219" s="132"/>
      <c r="BWM219" s="132"/>
      <c r="BWN219" s="132"/>
      <c r="BWO219" s="132"/>
      <c r="BWP219" s="132"/>
      <c r="BWQ219" s="132"/>
      <c r="BWR219" s="132"/>
      <c r="BWS219" s="132"/>
      <c r="BWT219" s="132"/>
      <c r="BWU219" s="132"/>
      <c r="BWV219" s="132"/>
      <c r="BWW219" s="132"/>
      <c r="BWX219" s="132"/>
      <c r="BWY219" s="132"/>
      <c r="BWZ219" s="132"/>
      <c r="BXA219" s="132"/>
      <c r="BXB219" s="132"/>
      <c r="BXC219" s="132"/>
      <c r="BXD219" s="132"/>
      <c r="BXE219" s="132"/>
      <c r="BXF219" s="132"/>
      <c r="BXG219" s="132"/>
      <c r="BXH219" s="132"/>
      <c r="BXI219" s="132"/>
      <c r="BXJ219" s="132"/>
      <c r="BXK219" s="132"/>
      <c r="BXL219" s="132"/>
      <c r="BXM219" s="132"/>
      <c r="BXN219" s="132"/>
      <c r="BXO219" s="132"/>
      <c r="BXP219" s="132"/>
      <c r="BXQ219" s="132"/>
      <c r="BXR219" s="132"/>
      <c r="BXS219" s="132"/>
      <c r="BXT219" s="132"/>
      <c r="BXU219" s="132"/>
      <c r="BXV219" s="132"/>
      <c r="BXW219" s="132"/>
      <c r="BXX219" s="132"/>
      <c r="BXY219" s="132"/>
      <c r="BXZ219" s="132"/>
      <c r="BYA219" s="132"/>
      <c r="BYB219" s="132"/>
      <c r="BYC219" s="132"/>
      <c r="BYD219" s="132"/>
      <c r="BYE219" s="132"/>
      <c r="BYF219" s="132"/>
      <c r="BYG219" s="132"/>
      <c r="BYH219" s="132"/>
      <c r="BYI219" s="132"/>
      <c r="BYJ219" s="132"/>
      <c r="BYK219" s="132"/>
      <c r="BYL219" s="132"/>
      <c r="BYM219" s="132"/>
      <c r="BYN219" s="132"/>
      <c r="BYO219" s="132"/>
      <c r="BYP219" s="132"/>
      <c r="BYQ219" s="132"/>
      <c r="BYR219" s="132"/>
      <c r="BYS219" s="132"/>
      <c r="BYT219" s="132"/>
      <c r="BYU219" s="132"/>
      <c r="BYV219" s="132"/>
      <c r="BYW219" s="132"/>
      <c r="BYX219" s="132"/>
      <c r="BYY219" s="132"/>
      <c r="BYZ219" s="132"/>
      <c r="BZA219" s="132"/>
      <c r="BZB219" s="132"/>
      <c r="BZC219" s="132"/>
      <c r="BZD219" s="132"/>
      <c r="BZE219" s="132"/>
      <c r="BZF219" s="132"/>
      <c r="BZG219" s="132"/>
      <c r="BZH219" s="132"/>
      <c r="BZI219" s="132"/>
      <c r="BZJ219" s="132"/>
      <c r="BZK219" s="132"/>
      <c r="BZL219" s="132"/>
      <c r="BZM219" s="132"/>
      <c r="BZN219" s="132"/>
      <c r="BZO219" s="132"/>
      <c r="BZP219" s="132"/>
      <c r="BZQ219" s="132"/>
      <c r="BZR219" s="132"/>
      <c r="BZS219" s="132"/>
      <c r="BZT219" s="132"/>
      <c r="BZU219" s="132"/>
      <c r="BZV219" s="132"/>
      <c r="BZW219" s="132"/>
      <c r="BZX219" s="132"/>
      <c r="BZY219" s="132"/>
      <c r="BZZ219" s="132"/>
      <c r="CAA219" s="132"/>
      <c r="CAB219" s="132"/>
      <c r="CAC219" s="132"/>
      <c r="CAD219" s="132"/>
      <c r="CAE219" s="132"/>
      <c r="CAF219" s="132"/>
      <c r="CAG219" s="132"/>
      <c r="CAH219" s="132"/>
      <c r="CAI219" s="132"/>
      <c r="CAJ219" s="132"/>
      <c r="CAK219" s="132"/>
      <c r="CAL219" s="132"/>
      <c r="CAM219" s="132"/>
      <c r="CAN219" s="132"/>
      <c r="CAO219" s="132"/>
      <c r="CAP219" s="132"/>
      <c r="CAQ219" s="132"/>
      <c r="CAR219" s="132"/>
      <c r="CAS219" s="132"/>
      <c r="CAT219" s="132"/>
      <c r="CAU219" s="132"/>
      <c r="CAV219" s="132"/>
      <c r="CAW219" s="132"/>
      <c r="CAX219" s="132"/>
      <c r="CAY219" s="132"/>
      <c r="CAZ219" s="132"/>
      <c r="CBA219" s="132"/>
      <c r="CBB219" s="132"/>
      <c r="CBC219" s="132"/>
      <c r="CBD219" s="132"/>
      <c r="CBE219" s="132"/>
      <c r="CBF219" s="132"/>
      <c r="CBG219" s="132"/>
      <c r="CBH219" s="132"/>
      <c r="CBI219" s="132"/>
      <c r="CBJ219" s="132"/>
      <c r="CBK219" s="132"/>
      <c r="CBL219" s="132"/>
      <c r="CBM219" s="132"/>
      <c r="CBN219" s="132"/>
      <c r="CBO219" s="132"/>
      <c r="CBP219" s="132"/>
      <c r="CBQ219" s="132"/>
      <c r="CBR219" s="132"/>
      <c r="CBS219" s="132"/>
      <c r="CBT219" s="132"/>
      <c r="CBU219" s="132"/>
      <c r="CBV219" s="132"/>
      <c r="CBW219" s="132"/>
      <c r="CBX219" s="132"/>
      <c r="CBY219" s="132"/>
      <c r="CBZ219" s="132"/>
      <c r="CCA219" s="132"/>
      <c r="CCB219" s="132"/>
      <c r="CCC219" s="132"/>
      <c r="CCD219" s="132"/>
      <c r="CCE219" s="132"/>
      <c r="CCF219" s="132"/>
      <c r="CCG219" s="132"/>
      <c r="CCH219" s="132"/>
      <c r="CCI219" s="132"/>
      <c r="CCJ219" s="132"/>
      <c r="CCK219" s="132"/>
      <c r="CCL219" s="132"/>
      <c r="CCM219" s="132"/>
      <c r="CCN219" s="132"/>
      <c r="CCO219" s="132"/>
      <c r="CCP219" s="132"/>
      <c r="CCQ219" s="132"/>
      <c r="CCR219" s="132"/>
      <c r="CCS219" s="132"/>
      <c r="CCT219" s="132"/>
      <c r="CCU219" s="132"/>
      <c r="CCV219" s="132"/>
      <c r="CCW219" s="132"/>
      <c r="CCX219" s="132"/>
      <c r="CCY219" s="132"/>
      <c r="CCZ219" s="132"/>
      <c r="CDA219" s="132"/>
      <c r="CDB219" s="132"/>
      <c r="CDC219" s="132"/>
      <c r="CDD219" s="132"/>
      <c r="CDE219" s="132"/>
      <c r="CDF219" s="132"/>
      <c r="CDG219" s="132"/>
      <c r="CDH219" s="132"/>
      <c r="CDI219" s="132"/>
      <c r="CDJ219" s="132"/>
      <c r="CDK219" s="132"/>
      <c r="CDL219" s="132"/>
      <c r="CDM219" s="132"/>
      <c r="CDN219" s="132"/>
      <c r="CDO219" s="132"/>
      <c r="CDP219" s="132"/>
      <c r="CDQ219" s="132"/>
      <c r="CDR219" s="132"/>
      <c r="CDS219" s="132"/>
      <c r="CDT219" s="132"/>
      <c r="CDU219" s="132"/>
      <c r="CDV219" s="132"/>
      <c r="CDW219" s="132"/>
      <c r="CDX219" s="132"/>
      <c r="CDY219" s="132"/>
      <c r="CDZ219" s="132"/>
      <c r="CEA219" s="132"/>
      <c r="CEB219" s="132"/>
      <c r="CEC219" s="132"/>
      <c r="CED219" s="132"/>
      <c r="CEE219" s="132"/>
      <c r="CEF219" s="132"/>
      <c r="CEG219" s="132"/>
      <c r="CEH219" s="132"/>
      <c r="CEI219" s="132"/>
      <c r="CEJ219" s="132"/>
      <c r="CEK219" s="132"/>
      <c r="CEL219" s="132"/>
      <c r="CEM219" s="132"/>
      <c r="CEN219" s="132"/>
      <c r="CEO219" s="132"/>
      <c r="CEP219" s="132"/>
      <c r="CEQ219" s="132"/>
      <c r="CER219" s="132"/>
      <c r="CES219" s="132"/>
      <c r="CET219" s="132"/>
      <c r="CEU219" s="132"/>
      <c r="CEV219" s="132"/>
      <c r="CEW219" s="132"/>
      <c r="CEX219" s="132"/>
      <c r="CEY219" s="132"/>
      <c r="CEZ219" s="132"/>
      <c r="CFA219" s="132"/>
      <c r="CFB219" s="132"/>
      <c r="CFC219" s="132"/>
      <c r="CFD219" s="132"/>
      <c r="CFE219" s="132"/>
      <c r="CFF219" s="132"/>
      <c r="CFG219" s="132"/>
      <c r="CFH219" s="132"/>
      <c r="CFI219" s="132"/>
      <c r="CFJ219" s="132"/>
      <c r="CFK219" s="132"/>
      <c r="CFL219" s="132"/>
      <c r="CFM219" s="132"/>
      <c r="CFN219" s="132"/>
      <c r="CFO219" s="132"/>
      <c r="CFP219" s="132"/>
      <c r="CFQ219" s="132"/>
      <c r="CFR219" s="132"/>
      <c r="CFS219" s="132"/>
      <c r="CFT219" s="132"/>
      <c r="CFU219" s="132"/>
      <c r="CFV219" s="132"/>
      <c r="CFW219" s="132"/>
      <c r="CFX219" s="132"/>
      <c r="CFY219" s="132"/>
      <c r="CFZ219" s="132"/>
      <c r="CGA219" s="132"/>
      <c r="CGB219" s="132"/>
      <c r="CGC219" s="132"/>
      <c r="CGD219" s="132"/>
      <c r="CGE219" s="132"/>
      <c r="CGF219" s="132"/>
      <c r="CGG219" s="132"/>
      <c r="CGH219" s="132"/>
      <c r="CGI219" s="132"/>
      <c r="CGJ219" s="132"/>
      <c r="CGK219" s="132"/>
      <c r="CGL219" s="132"/>
      <c r="CGM219" s="132"/>
      <c r="CGN219" s="132"/>
      <c r="CGO219" s="132"/>
      <c r="CGP219" s="132"/>
      <c r="CGQ219" s="132"/>
      <c r="CGR219" s="132"/>
      <c r="CGS219" s="132"/>
      <c r="CGT219" s="132"/>
      <c r="CGU219" s="132"/>
      <c r="CGV219" s="132"/>
      <c r="CGW219" s="132"/>
      <c r="CGX219" s="132"/>
      <c r="CGY219" s="132"/>
      <c r="CGZ219" s="132"/>
      <c r="CHA219" s="132"/>
      <c r="CHB219" s="132"/>
      <c r="CHC219" s="132"/>
      <c r="CHD219" s="132"/>
      <c r="CHE219" s="132"/>
      <c r="CHF219" s="132"/>
      <c r="CHG219" s="132"/>
      <c r="CHH219" s="132"/>
      <c r="CHI219" s="132"/>
      <c r="CHJ219" s="132"/>
      <c r="CHK219" s="132"/>
      <c r="CHL219" s="132"/>
      <c r="CHM219" s="132"/>
      <c r="CHN219" s="132"/>
      <c r="CHO219" s="132"/>
      <c r="CHP219" s="132"/>
      <c r="CHQ219" s="132"/>
      <c r="CHR219" s="132"/>
      <c r="CHS219" s="132"/>
      <c r="CHT219" s="132"/>
      <c r="CHU219" s="132"/>
      <c r="CHV219" s="132"/>
      <c r="CHW219" s="132"/>
      <c r="CHX219" s="132"/>
      <c r="CHY219" s="132"/>
      <c r="CHZ219" s="132"/>
      <c r="CIA219" s="132"/>
      <c r="CIB219" s="132"/>
      <c r="CIC219" s="132"/>
      <c r="CID219" s="132"/>
      <c r="CIE219" s="132"/>
      <c r="CIF219" s="132"/>
      <c r="CIG219" s="132"/>
      <c r="CIH219" s="132"/>
      <c r="CII219" s="132"/>
      <c r="CIJ219" s="132"/>
      <c r="CIK219" s="132"/>
      <c r="CIL219" s="132"/>
      <c r="CIM219" s="132"/>
      <c r="CIN219" s="132"/>
      <c r="CIO219" s="132"/>
      <c r="CIP219" s="132"/>
      <c r="CIQ219" s="132"/>
      <c r="CIR219" s="132"/>
      <c r="CIS219" s="132"/>
      <c r="CIT219" s="132"/>
      <c r="CIU219" s="132"/>
      <c r="CIV219" s="132"/>
      <c r="CIW219" s="132"/>
      <c r="CIX219" s="132"/>
      <c r="CIY219" s="132"/>
      <c r="CIZ219" s="132"/>
      <c r="CJA219" s="132"/>
      <c r="CJB219" s="132"/>
      <c r="CJC219" s="132"/>
      <c r="CJD219" s="132"/>
      <c r="CJE219" s="132"/>
      <c r="CJF219" s="132"/>
      <c r="CJG219" s="132"/>
      <c r="CJH219" s="132"/>
      <c r="CJI219" s="132"/>
      <c r="CJJ219" s="132"/>
      <c r="CJK219" s="132"/>
      <c r="CJL219" s="132"/>
      <c r="CJM219" s="132"/>
      <c r="CJN219" s="132"/>
      <c r="CJO219" s="132"/>
      <c r="CJP219" s="132"/>
      <c r="CJQ219" s="132"/>
      <c r="CJR219" s="132"/>
      <c r="CJS219" s="132"/>
      <c r="CJT219" s="132"/>
      <c r="CJU219" s="132"/>
      <c r="CJV219" s="132"/>
      <c r="CJW219" s="132"/>
      <c r="CJX219" s="132"/>
      <c r="CJY219" s="132"/>
      <c r="CJZ219" s="132"/>
      <c r="CKA219" s="132"/>
      <c r="CKB219" s="132"/>
      <c r="CKC219" s="132"/>
      <c r="CKD219" s="132"/>
      <c r="CKE219" s="132"/>
      <c r="CKF219" s="132"/>
      <c r="CKG219" s="132"/>
      <c r="CKH219" s="132"/>
      <c r="CKI219" s="132"/>
      <c r="CKJ219" s="132"/>
      <c r="CKK219" s="132"/>
      <c r="CKL219" s="132"/>
      <c r="CKM219" s="132"/>
      <c r="CKN219" s="132"/>
      <c r="CKO219" s="132"/>
      <c r="CKP219" s="132"/>
      <c r="CKQ219" s="132"/>
      <c r="CKR219" s="132"/>
      <c r="CKS219" s="132"/>
      <c r="CKT219" s="132"/>
      <c r="CKU219" s="132"/>
      <c r="CKV219" s="132"/>
      <c r="CKW219" s="132"/>
      <c r="CKX219" s="132"/>
      <c r="CKY219" s="132"/>
      <c r="CKZ219" s="132"/>
      <c r="CLA219" s="132"/>
      <c r="CLB219" s="132"/>
      <c r="CLC219" s="132"/>
      <c r="CLD219" s="132"/>
      <c r="CLE219" s="132"/>
      <c r="CLF219" s="132"/>
      <c r="CLG219" s="132"/>
      <c r="CLH219" s="132"/>
      <c r="CLI219" s="132"/>
      <c r="CLJ219" s="132"/>
      <c r="CLK219" s="132"/>
      <c r="CLL219" s="132"/>
      <c r="CLM219" s="132"/>
      <c r="CLN219" s="132"/>
      <c r="CLO219" s="132"/>
      <c r="CLP219" s="132"/>
      <c r="CLQ219" s="132"/>
      <c r="CLR219" s="132"/>
      <c r="CLS219" s="132"/>
      <c r="CLT219" s="132"/>
      <c r="CLU219" s="132"/>
      <c r="CLV219" s="132"/>
      <c r="CLW219" s="132"/>
      <c r="CLX219" s="132"/>
      <c r="CLY219" s="132"/>
      <c r="CLZ219" s="132"/>
      <c r="CMA219" s="132"/>
      <c r="CMB219" s="132"/>
      <c r="CMC219" s="132"/>
      <c r="CMD219" s="132"/>
      <c r="CME219" s="132"/>
      <c r="CMF219" s="132"/>
      <c r="CMG219" s="132"/>
      <c r="CMH219" s="132"/>
      <c r="CMI219" s="132"/>
      <c r="CMJ219" s="132"/>
      <c r="CMK219" s="132"/>
      <c r="CML219" s="132"/>
      <c r="CMM219" s="132"/>
      <c r="CMN219" s="132"/>
      <c r="CMO219" s="132"/>
      <c r="CMP219" s="132"/>
      <c r="CMQ219" s="132"/>
      <c r="CMR219" s="132"/>
      <c r="CMS219" s="132"/>
      <c r="CMT219" s="132"/>
      <c r="CMU219" s="132"/>
      <c r="CMV219" s="132"/>
      <c r="CMW219" s="132"/>
      <c r="CMX219" s="132"/>
      <c r="CMY219" s="132"/>
      <c r="CMZ219" s="132"/>
      <c r="CNA219" s="132"/>
      <c r="CNB219" s="132"/>
      <c r="CNC219" s="132"/>
      <c r="CND219" s="132"/>
      <c r="CNE219" s="132"/>
      <c r="CNF219" s="132"/>
      <c r="CNG219" s="132"/>
      <c r="CNH219" s="132"/>
      <c r="CNI219" s="132"/>
      <c r="CNJ219" s="132"/>
      <c r="CNK219" s="132"/>
      <c r="CNL219" s="132"/>
      <c r="CNM219" s="132"/>
      <c r="CNN219" s="132"/>
      <c r="CNO219" s="132"/>
      <c r="CNP219" s="132"/>
      <c r="CNQ219" s="132"/>
      <c r="CNR219" s="132"/>
      <c r="CNS219" s="132"/>
      <c r="CNT219" s="132"/>
      <c r="CNU219" s="132"/>
      <c r="CNV219" s="132"/>
      <c r="CNW219" s="132"/>
      <c r="CNX219" s="132"/>
      <c r="CNY219" s="132"/>
      <c r="CNZ219" s="132"/>
      <c r="COA219" s="132"/>
      <c r="COB219" s="132"/>
      <c r="COC219" s="132"/>
      <c r="COD219" s="132"/>
      <c r="COE219" s="132"/>
      <c r="COF219" s="132"/>
      <c r="COG219" s="132"/>
      <c r="COH219" s="132"/>
      <c r="COI219" s="132"/>
      <c r="COJ219" s="132"/>
      <c r="COK219" s="132"/>
      <c r="COL219" s="132"/>
      <c r="COM219" s="132"/>
      <c r="CON219" s="132"/>
      <c r="COO219" s="132"/>
      <c r="COP219" s="132"/>
      <c r="COQ219" s="132"/>
      <c r="COR219" s="132"/>
      <c r="COS219" s="132"/>
      <c r="COT219" s="132"/>
      <c r="COU219" s="132"/>
      <c r="COV219" s="132"/>
      <c r="COW219" s="132"/>
      <c r="COX219" s="132"/>
      <c r="COY219" s="132"/>
      <c r="COZ219" s="132"/>
      <c r="CPA219" s="132"/>
      <c r="CPB219" s="132"/>
      <c r="CPC219" s="132"/>
      <c r="CPD219" s="132"/>
      <c r="CPE219" s="132"/>
      <c r="CPF219" s="132"/>
      <c r="CPG219" s="132"/>
      <c r="CPH219" s="132"/>
      <c r="CPI219" s="132"/>
      <c r="CPJ219" s="132"/>
      <c r="CPK219" s="132"/>
      <c r="CPL219" s="132"/>
      <c r="CPM219" s="132"/>
      <c r="CPN219" s="132"/>
      <c r="CPO219" s="132"/>
      <c r="CPP219" s="132"/>
      <c r="CPQ219" s="132"/>
      <c r="CPR219" s="132"/>
      <c r="CPS219" s="132"/>
      <c r="CPT219" s="132"/>
      <c r="CPU219" s="132"/>
      <c r="CPV219" s="132"/>
      <c r="CPW219" s="132"/>
      <c r="CPX219" s="132"/>
      <c r="CPY219" s="132"/>
      <c r="CPZ219" s="132"/>
      <c r="CQA219" s="132"/>
      <c r="CQB219" s="132"/>
      <c r="CQC219" s="132"/>
      <c r="CQD219" s="132"/>
      <c r="CQE219" s="132"/>
      <c r="CQF219" s="132"/>
      <c r="CQG219" s="132"/>
      <c r="CQH219" s="132"/>
      <c r="CQI219" s="132"/>
      <c r="CQJ219" s="132"/>
      <c r="CQK219" s="132"/>
      <c r="CQL219" s="132"/>
      <c r="CQM219" s="132"/>
      <c r="CQN219" s="132"/>
      <c r="CQO219" s="132"/>
      <c r="CQP219" s="132"/>
      <c r="CQQ219" s="132"/>
      <c r="CQR219" s="132"/>
      <c r="CQS219" s="132"/>
      <c r="CQT219" s="132"/>
      <c r="CQU219" s="132"/>
      <c r="CQV219" s="132"/>
      <c r="CQW219" s="132"/>
      <c r="CQX219" s="132"/>
      <c r="CQY219" s="132"/>
      <c r="CQZ219" s="132"/>
      <c r="CRA219" s="132"/>
      <c r="CRB219" s="132"/>
      <c r="CRC219" s="132"/>
      <c r="CRD219" s="132"/>
      <c r="CRE219" s="132"/>
      <c r="CRF219" s="132"/>
      <c r="CRG219" s="132"/>
      <c r="CRH219" s="132"/>
      <c r="CRI219" s="132"/>
      <c r="CRJ219" s="132"/>
      <c r="CRK219" s="132"/>
      <c r="CRL219" s="132"/>
      <c r="CRM219" s="132"/>
      <c r="CRN219" s="132"/>
      <c r="CRO219" s="132"/>
      <c r="CRP219" s="132"/>
      <c r="CRQ219" s="132"/>
      <c r="CRR219" s="132"/>
      <c r="CRS219" s="132"/>
      <c r="CRT219" s="132"/>
      <c r="CRU219" s="132"/>
      <c r="CRV219" s="132"/>
      <c r="CRW219" s="132"/>
      <c r="CRX219" s="132"/>
      <c r="CRY219" s="132"/>
      <c r="CRZ219" s="132"/>
      <c r="CSA219" s="132"/>
      <c r="CSB219" s="132"/>
      <c r="CSC219" s="132"/>
      <c r="CSD219" s="132"/>
      <c r="CSE219" s="132"/>
      <c r="CSF219" s="132"/>
      <c r="CSG219" s="132"/>
      <c r="CSH219" s="132"/>
      <c r="CSI219" s="132"/>
      <c r="CSJ219" s="132"/>
      <c r="CSK219" s="132"/>
      <c r="CSL219" s="132"/>
      <c r="CSM219" s="132"/>
      <c r="CSN219" s="132"/>
      <c r="CSO219" s="132"/>
      <c r="CSP219" s="132"/>
      <c r="CSQ219" s="132"/>
      <c r="CSR219" s="132"/>
      <c r="CSS219" s="132"/>
      <c r="CST219" s="132"/>
      <c r="CSU219" s="132"/>
      <c r="CSV219" s="132"/>
      <c r="CSW219" s="132"/>
      <c r="CSX219" s="132"/>
      <c r="CSY219" s="132"/>
      <c r="CSZ219" s="132"/>
      <c r="CTA219" s="132"/>
      <c r="CTB219" s="132"/>
      <c r="CTC219" s="132"/>
      <c r="CTD219" s="132"/>
      <c r="CTE219" s="132"/>
      <c r="CTF219" s="132"/>
      <c r="CTG219" s="132"/>
      <c r="CTH219" s="132"/>
      <c r="CTI219" s="132"/>
      <c r="CTJ219" s="132"/>
      <c r="CTK219" s="132"/>
      <c r="CTL219" s="132"/>
      <c r="CTM219" s="132"/>
      <c r="CTN219" s="132"/>
      <c r="CTO219" s="132"/>
      <c r="CTP219" s="132"/>
      <c r="CTQ219" s="132"/>
      <c r="CTR219" s="132"/>
      <c r="CTS219" s="132"/>
      <c r="CTT219" s="132"/>
      <c r="CTU219" s="132"/>
      <c r="CTV219" s="132"/>
      <c r="CTW219" s="132"/>
      <c r="CTX219" s="132"/>
      <c r="CTY219" s="132"/>
      <c r="CTZ219" s="132"/>
      <c r="CUA219" s="132"/>
      <c r="CUB219" s="132"/>
      <c r="CUC219" s="132"/>
      <c r="CUD219" s="132"/>
      <c r="CUE219" s="132"/>
      <c r="CUF219" s="132"/>
      <c r="CUG219" s="132"/>
      <c r="CUH219" s="132"/>
      <c r="CUI219" s="132"/>
      <c r="CUJ219" s="132"/>
      <c r="CUK219" s="132"/>
      <c r="CUL219" s="132"/>
      <c r="CUM219" s="132"/>
      <c r="CUN219" s="132"/>
      <c r="CUO219" s="132"/>
      <c r="CUP219" s="132"/>
      <c r="CUQ219" s="132"/>
      <c r="CUR219" s="132"/>
      <c r="CUS219" s="132"/>
      <c r="CUT219" s="132"/>
      <c r="CUU219" s="132"/>
      <c r="CUV219" s="132"/>
      <c r="CUW219" s="132"/>
      <c r="CUX219" s="132"/>
      <c r="CUY219" s="132"/>
      <c r="CUZ219" s="132"/>
      <c r="CVA219" s="132"/>
      <c r="CVB219" s="132"/>
      <c r="CVC219" s="132"/>
      <c r="CVD219" s="132"/>
      <c r="CVE219" s="132"/>
      <c r="CVF219" s="132"/>
      <c r="CVG219" s="132"/>
      <c r="CVH219" s="132"/>
      <c r="CVI219" s="132"/>
      <c r="CVJ219" s="132"/>
      <c r="CVK219" s="132"/>
      <c r="CVL219" s="132"/>
      <c r="CVM219" s="132"/>
      <c r="CVN219" s="132"/>
      <c r="CVO219" s="132"/>
      <c r="CVP219" s="132"/>
      <c r="CVQ219" s="132"/>
      <c r="CVR219" s="132"/>
      <c r="CVS219" s="132"/>
      <c r="CVT219" s="132"/>
      <c r="CVU219" s="132"/>
      <c r="CVV219" s="132"/>
      <c r="CVW219" s="132"/>
      <c r="CVX219" s="132"/>
      <c r="CVY219" s="132"/>
      <c r="CVZ219" s="132"/>
      <c r="CWA219" s="132"/>
      <c r="CWB219" s="132"/>
      <c r="CWC219" s="132"/>
      <c r="CWD219" s="132"/>
      <c r="CWE219" s="132"/>
      <c r="CWF219" s="132"/>
      <c r="CWG219" s="132"/>
      <c r="CWH219" s="132"/>
      <c r="CWI219" s="132"/>
      <c r="CWJ219" s="132"/>
      <c r="CWK219" s="132"/>
      <c r="CWL219" s="132"/>
      <c r="CWM219" s="132"/>
      <c r="CWN219" s="132"/>
      <c r="CWO219" s="132"/>
      <c r="CWP219" s="132"/>
      <c r="CWQ219" s="132"/>
      <c r="CWR219" s="132"/>
      <c r="CWS219" s="132"/>
      <c r="CWT219" s="132"/>
      <c r="CWU219" s="132"/>
      <c r="CWV219" s="132"/>
      <c r="CWW219" s="132"/>
      <c r="CWX219" s="132"/>
      <c r="CWY219" s="132"/>
      <c r="CWZ219" s="132"/>
      <c r="CXA219" s="132"/>
      <c r="CXB219" s="132"/>
      <c r="CXC219" s="132"/>
      <c r="CXD219" s="132"/>
      <c r="CXE219" s="132"/>
      <c r="CXF219" s="132"/>
      <c r="CXG219" s="132"/>
      <c r="CXH219" s="132"/>
      <c r="CXI219" s="132"/>
      <c r="CXJ219" s="132"/>
      <c r="CXK219" s="132"/>
      <c r="CXL219" s="132"/>
      <c r="CXM219" s="132"/>
      <c r="CXN219" s="132"/>
      <c r="CXO219" s="132"/>
      <c r="CXP219" s="132"/>
      <c r="CXQ219" s="132"/>
      <c r="CXR219" s="132"/>
      <c r="CXS219" s="132"/>
      <c r="CXT219" s="132"/>
      <c r="CXU219" s="132"/>
      <c r="CXV219" s="132"/>
      <c r="CXW219" s="132"/>
      <c r="CXX219" s="132"/>
      <c r="CXY219" s="132"/>
      <c r="CXZ219" s="132"/>
      <c r="CYA219" s="132"/>
      <c r="CYB219" s="132"/>
      <c r="CYC219" s="132"/>
      <c r="CYD219" s="132"/>
      <c r="CYE219" s="132"/>
      <c r="CYF219" s="132"/>
      <c r="CYG219" s="132"/>
      <c r="CYH219" s="132"/>
      <c r="CYI219" s="132"/>
      <c r="CYJ219" s="132"/>
      <c r="CYK219" s="132"/>
      <c r="CYL219" s="132"/>
      <c r="CYM219" s="132"/>
      <c r="CYN219" s="132"/>
      <c r="CYO219" s="132"/>
      <c r="CYP219" s="132"/>
      <c r="CYQ219" s="132"/>
      <c r="CYR219" s="132"/>
      <c r="CYS219" s="132"/>
      <c r="CYT219" s="132"/>
      <c r="CYU219" s="132"/>
      <c r="CYV219" s="132"/>
      <c r="CYW219" s="132"/>
      <c r="CYX219" s="132"/>
      <c r="CYY219" s="132"/>
      <c r="CYZ219" s="132"/>
      <c r="CZA219" s="132"/>
      <c r="CZB219" s="132"/>
      <c r="CZC219" s="132"/>
      <c r="CZD219" s="132"/>
      <c r="CZE219" s="132"/>
      <c r="CZF219" s="132"/>
      <c r="CZG219" s="132"/>
      <c r="CZH219" s="132"/>
      <c r="CZI219" s="132"/>
      <c r="CZJ219" s="132"/>
      <c r="CZK219" s="132"/>
      <c r="CZL219" s="132"/>
      <c r="CZM219" s="132"/>
      <c r="CZN219" s="132"/>
      <c r="CZO219" s="132"/>
      <c r="CZP219" s="132"/>
      <c r="CZQ219" s="132"/>
      <c r="CZR219" s="132"/>
      <c r="CZS219" s="132"/>
      <c r="CZT219" s="132"/>
      <c r="CZU219" s="132"/>
      <c r="CZV219" s="132"/>
      <c r="CZW219" s="132"/>
      <c r="CZX219" s="132"/>
      <c r="CZY219" s="132"/>
      <c r="CZZ219" s="132"/>
      <c r="DAA219" s="132"/>
      <c r="DAB219" s="132"/>
      <c r="DAC219" s="132"/>
      <c r="DAD219" s="132"/>
      <c r="DAE219" s="132"/>
      <c r="DAF219" s="132"/>
      <c r="DAG219" s="132"/>
      <c r="DAH219" s="132"/>
      <c r="DAI219" s="132"/>
      <c r="DAJ219" s="132"/>
      <c r="DAK219" s="132"/>
      <c r="DAL219" s="132"/>
      <c r="DAM219" s="132"/>
      <c r="DAN219" s="132"/>
      <c r="DAO219" s="132"/>
      <c r="DAP219" s="132"/>
      <c r="DAQ219" s="132"/>
      <c r="DAR219" s="132"/>
      <c r="DAS219" s="132"/>
      <c r="DAT219" s="132"/>
      <c r="DAU219" s="132"/>
      <c r="DAV219" s="132"/>
      <c r="DAW219" s="132"/>
      <c r="DAX219" s="132"/>
      <c r="DAY219" s="132"/>
      <c r="DAZ219" s="132"/>
      <c r="DBA219" s="132"/>
      <c r="DBB219" s="132"/>
      <c r="DBC219" s="132"/>
      <c r="DBD219" s="132"/>
      <c r="DBE219" s="132"/>
      <c r="DBF219" s="132"/>
      <c r="DBG219" s="132"/>
      <c r="DBH219" s="132"/>
      <c r="DBI219" s="132"/>
      <c r="DBJ219" s="132"/>
      <c r="DBK219" s="132"/>
      <c r="DBL219" s="132"/>
      <c r="DBM219" s="132"/>
      <c r="DBN219" s="132"/>
      <c r="DBO219" s="132"/>
      <c r="DBP219" s="132"/>
      <c r="DBQ219" s="132"/>
      <c r="DBR219" s="132"/>
      <c r="DBS219" s="132"/>
      <c r="DBT219" s="132"/>
      <c r="DBU219" s="132"/>
      <c r="DBV219" s="132"/>
      <c r="DBW219" s="132"/>
      <c r="DBX219" s="132"/>
      <c r="DBY219" s="132"/>
      <c r="DBZ219" s="132"/>
      <c r="DCA219" s="132"/>
      <c r="DCB219" s="132"/>
      <c r="DCC219" s="132"/>
      <c r="DCD219" s="132"/>
      <c r="DCE219" s="132"/>
      <c r="DCF219" s="132"/>
      <c r="DCG219" s="132"/>
      <c r="DCH219" s="132"/>
      <c r="DCI219" s="132"/>
      <c r="DCJ219" s="132"/>
      <c r="DCK219" s="132"/>
      <c r="DCL219" s="132"/>
      <c r="DCM219" s="132"/>
      <c r="DCN219" s="132"/>
      <c r="DCO219" s="132"/>
      <c r="DCP219" s="132"/>
      <c r="DCQ219" s="132"/>
      <c r="DCR219" s="132"/>
      <c r="DCS219" s="132"/>
      <c r="DCT219" s="132"/>
      <c r="DCU219" s="132"/>
      <c r="DCV219" s="132"/>
      <c r="DCW219" s="132"/>
      <c r="DCX219" s="132"/>
      <c r="DCY219" s="132"/>
      <c r="DCZ219" s="132"/>
      <c r="DDA219" s="132"/>
      <c r="DDB219" s="132"/>
      <c r="DDC219" s="132"/>
      <c r="DDD219" s="132"/>
      <c r="DDE219" s="132"/>
      <c r="DDF219" s="132"/>
      <c r="DDG219" s="132"/>
      <c r="DDH219" s="132"/>
      <c r="DDI219" s="132"/>
      <c r="DDJ219" s="132"/>
      <c r="DDK219" s="132"/>
      <c r="DDL219" s="132"/>
      <c r="DDM219" s="132"/>
      <c r="DDN219" s="132"/>
      <c r="DDO219" s="132"/>
      <c r="DDP219" s="132"/>
      <c r="DDQ219" s="132"/>
      <c r="DDR219" s="132"/>
      <c r="DDS219" s="132"/>
      <c r="DDT219" s="132"/>
      <c r="DDU219" s="132"/>
      <c r="DDV219" s="132"/>
      <c r="DDW219" s="132"/>
      <c r="DDX219" s="132"/>
      <c r="DDY219" s="132"/>
      <c r="DDZ219" s="132"/>
      <c r="DEA219" s="132"/>
      <c r="DEB219" s="132"/>
      <c r="DEC219" s="132"/>
      <c r="DED219" s="132"/>
      <c r="DEE219" s="132"/>
      <c r="DEF219" s="132"/>
      <c r="DEG219" s="132"/>
      <c r="DEH219" s="132"/>
      <c r="DEI219" s="132"/>
      <c r="DEJ219" s="132"/>
      <c r="DEK219" s="132"/>
      <c r="DEL219" s="132"/>
      <c r="DEM219" s="132"/>
      <c r="DEN219" s="132"/>
      <c r="DEO219" s="132"/>
      <c r="DEP219" s="132"/>
      <c r="DEQ219" s="132"/>
      <c r="DER219" s="132"/>
      <c r="DES219" s="132"/>
      <c r="DET219" s="132"/>
      <c r="DEU219" s="132"/>
      <c r="DEV219" s="132"/>
      <c r="DEW219" s="132"/>
      <c r="DEX219" s="132"/>
      <c r="DEY219" s="132"/>
      <c r="DEZ219" s="132"/>
      <c r="DFA219" s="132"/>
      <c r="DFB219" s="132"/>
      <c r="DFC219" s="132"/>
      <c r="DFD219" s="132"/>
      <c r="DFE219" s="132"/>
      <c r="DFF219" s="132"/>
      <c r="DFG219" s="132"/>
      <c r="DFH219" s="132"/>
      <c r="DFI219" s="132"/>
      <c r="DFJ219" s="132"/>
      <c r="DFK219" s="132"/>
      <c r="DFL219" s="132"/>
      <c r="DFM219" s="132"/>
      <c r="DFN219" s="132"/>
      <c r="DFO219" s="132"/>
      <c r="DFP219" s="132"/>
      <c r="DFQ219" s="132"/>
      <c r="DFR219" s="132"/>
      <c r="DFS219" s="132"/>
      <c r="DFT219" s="132"/>
      <c r="DFU219" s="132"/>
      <c r="DFV219" s="132"/>
      <c r="DFW219" s="132"/>
      <c r="DFX219" s="132"/>
      <c r="DFY219" s="132"/>
      <c r="DFZ219" s="132"/>
      <c r="DGA219" s="132"/>
      <c r="DGB219" s="132"/>
      <c r="DGC219" s="132"/>
      <c r="DGD219" s="132"/>
      <c r="DGE219" s="132"/>
      <c r="DGF219" s="132"/>
      <c r="DGG219" s="132"/>
      <c r="DGH219" s="132"/>
      <c r="DGI219" s="132"/>
      <c r="DGJ219" s="132"/>
      <c r="DGK219" s="132"/>
      <c r="DGL219" s="132"/>
      <c r="DGM219" s="132"/>
      <c r="DGN219" s="132"/>
      <c r="DGO219" s="132"/>
      <c r="DGP219" s="132"/>
      <c r="DGQ219" s="132"/>
      <c r="DGR219" s="132"/>
      <c r="DGS219" s="132"/>
      <c r="DGT219" s="132"/>
      <c r="DGU219" s="132"/>
      <c r="DGV219" s="132"/>
      <c r="DGW219" s="132"/>
      <c r="DGX219" s="132"/>
      <c r="DGY219" s="132"/>
      <c r="DGZ219" s="132"/>
      <c r="DHA219" s="132"/>
      <c r="DHB219" s="132"/>
      <c r="DHC219" s="132"/>
      <c r="DHD219" s="132"/>
      <c r="DHE219" s="132"/>
      <c r="DHF219" s="132"/>
      <c r="DHG219" s="132"/>
      <c r="DHH219" s="132"/>
      <c r="DHI219" s="132"/>
      <c r="DHJ219" s="132"/>
      <c r="DHK219" s="132"/>
      <c r="DHL219" s="132"/>
      <c r="DHM219" s="132"/>
      <c r="DHN219" s="132"/>
      <c r="DHO219" s="132"/>
      <c r="DHP219" s="132"/>
      <c r="DHQ219" s="132"/>
      <c r="DHR219" s="132"/>
      <c r="DHS219" s="132"/>
      <c r="DHT219" s="132"/>
      <c r="DHU219" s="132"/>
      <c r="DHV219" s="132"/>
      <c r="DHW219" s="132"/>
      <c r="DHX219" s="132"/>
      <c r="DHY219" s="132"/>
      <c r="DHZ219" s="132"/>
      <c r="DIA219" s="132"/>
      <c r="DIB219" s="132"/>
      <c r="DIC219" s="132"/>
      <c r="DID219" s="132"/>
      <c r="DIE219" s="132"/>
      <c r="DIF219" s="132"/>
      <c r="DIG219" s="132"/>
      <c r="DIH219" s="132"/>
      <c r="DII219" s="132"/>
      <c r="DIJ219" s="132"/>
      <c r="DIK219" s="132"/>
      <c r="DIL219" s="132"/>
      <c r="DIM219" s="132"/>
      <c r="DIN219" s="132"/>
      <c r="DIO219" s="132"/>
      <c r="DIP219" s="132"/>
      <c r="DIQ219" s="132"/>
      <c r="DIR219" s="132"/>
      <c r="DIS219" s="132"/>
      <c r="DIT219" s="132"/>
      <c r="DIU219" s="132"/>
      <c r="DIV219" s="132"/>
      <c r="DIW219" s="132"/>
      <c r="DIX219" s="132"/>
      <c r="DIY219" s="132"/>
      <c r="DIZ219" s="132"/>
      <c r="DJA219" s="132"/>
      <c r="DJB219" s="132"/>
      <c r="DJC219" s="132"/>
      <c r="DJD219" s="132"/>
      <c r="DJE219" s="132"/>
      <c r="DJF219" s="132"/>
      <c r="DJG219" s="132"/>
      <c r="DJH219" s="132"/>
      <c r="DJI219" s="132"/>
      <c r="DJJ219" s="132"/>
      <c r="DJK219" s="132"/>
      <c r="DJL219" s="132"/>
      <c r="DJM219" s="132"/>
      <c r="DJN219" s="132"/>
      <c r="DJO219" s="132"/>
      <c r="DJP219" s="132"/>
      <c r="DJQ219" s="132"/>
      <c r="DJR219" s="132"/>
      <c r="DJS219" s="132"/>
      <c r="DJT219" s="132"/>
      <c r="DJU219" s="132"/>
      <c r="DJV219" s="132"/>
      <c r="DJW219" s="132"/>
      <c r="DJX219" s="132"/>
      <c r="DJY219" s="132"/>
      <c r="DJZ219" s="132"/>
      <c r="DKA219" s="132"/>
      <c r="DKB219" s="132"/>
      <c r="DKC219" s="132"/>
      <c r="DKD219" s="132"/>
      <c r="DKE219" s="132"/>
      <c r="DKF219" s="132"/>
      <c r="DKG219" s="132"/>
      <c r="DKH219" s="132"/>
      <c r="DKI219" s="132"/>
      <c r="DKJ219" s="132"/>
      <c r="DKK219" s="132"/>
      <c r="DKL219" s="132"/>
      <c r="DKM219" s="132"/>
      <c r="DKN219" s="132"/>
      <c r="DKO219" s="132"/>
      <c r="DKP219" s="132"/>
      <c r="DKQ219" s="132"/>
      <c r="DKR219" s="132"/>
      <c r="DKS219" s="132"/>
      <c r="DKT219" s="132"/>
      <c r="DKU219" s="132"/>
      <c r="DKV219" s="132"/>
      <c r="DKW219" s="132"/>
      <c r="DKX219" s="132"/>
      <c r="DKY219" s="132"/>
      <c r="DKZ219" s="132"/>
      <c r="DLA219" s="132"/>
      <c r="DLB219" s="132"/>
      <c r="DLC219" s="132"/>
      <c r="DLD219" s="132"/>
      <c r="DLE219" s="132"/>
      <c r="DLF219" s="132"/>
      <c r="DLG219" s="132"/>
      <c r="DLH219" s="132"/>
      <c r="DLI219" s="132"/>
      <c r="DLJ219" s="132"/>
      <c r="DLK219" s="132"/>
      <c r="DLL219" s="132"/>
      <c r="DLM219" s="132"/>
      <c r="DLN219" s="132"/>
      <c r="DLO219" s="132"/>
      <c r="DLP219" s="132"/>
      <c r="DLQ219" s="132"/>
      <c r="DLR219" s="132"/>
      <c r="DLS219" s="132"/>
      <c r="DLT219" s="132"/>
      <c r="DLU219" s="132"/>
      <c r="DLV219" s="132"/>
      <c r="DLW219" s="132"/>
      <c r="DLX219" s="132"/>
      <c r="DLY219" s="132"/>
      <c r="DLZ219" s="132"/>
      <c r="DMA219" s="132"/>
      <c r="DMB219" s="132"/>
      <c r="DMC219" s="132"/>
      <c r="DMD219" s="132"/>
      <c r="DME219" s="132"/>
      <c r="DMF219" s="132"/>
      <c r="DMG219" s="132"/>
      <c r="DMH219" s="132"/>
      <c r="DMI219" s="132"/>
      <c r="DMJ219" s="132"/>
      <c r="DMK219" s="132"/>
      <c r="DML219" s="132"/>
      <c r="DMM219" s="132"/>
      <c r="DMN219" s="132"/>
      <c r="DMO219" s="132"/>
      <c r="DMP219" s="132"/>
      <c r="DMQ219" s="132"/>
      <c r="DMR219" s="132"/>
      <c r="DMS219" s="132"/>
      <c r="DMT219" s="132"/>
      <c r="DMU219" s="132"/>
      <c r="DMV219" s="132"/>
      <c r="DMW219" s="132"/>
      <c r="DMX219" s="132"/>
      <c r="DMY219" s="132"/>
      <c r="DMZ219" s="132"/>
      <c r="DNA219" s="132"/>
      <c r="DNB219" s="132"/>
      <c r="DNC219" s="132"/>
      <c r="DND219" s="132"/>
      <c r="DNE219" s="132"/>
      <c r="DNF219" s="132"/>
      <c r="DNG219" s="132"/>
      <c r="DNH219" s="132"/>
      <c r="DNI219" s="132"/>
      <c r="DNJ219" s="132"/>
      <c r="DNK219" s="132"/>
      <c r="DNL219" s="132"/>
      <c r="DNM219" s="132"/>
      <c r="DNN219" s="132"/>
      <c r="DNO219" s="132"/>
      <c r="DNP219" s="132"/>
      <c r="DNQ219" s="132"/>
      <c r="DNR219" s="132"/>
      <c r="DNS219" s="132"/>
      <c r="DNT219" s="132"/>
      <c r="DNU219" s="132"/>
      <c r="DNV219" s="132"/>
      <c r="DNW219" s="132"/>
      <c r="DNX219" s="132"/>
      <c r="DNY219" s="132"/>
      <c r="DNZ219" s="132"/>
      <c r="DOA219" s="132"/>
      <c r="DOB219" s="132"/>
      <c r="DOC219" s="132"/>
      <c r="DOD219" s="132"/>
      <c r="DOE219" s="132"/>
      <c r="DOF219" s="132"/>
      <c r="DOG219" s="132"/>
      <c r="DOH219" s="132"/>
      <c r="DOI219" s="132"/>
      <c r="DOJ219" s="132"/>
      <c r="DOK219" s="132"/>
      <c r="DOL219" s="132"/>
      <c r="DOM219" s="132"/>
      <c r="DON219" s="132"/>
      <c r="DOO219" s="132"/>
      <c r="DOP219" s="132"/>
      <c r="DOQ219" s="132"/>
      <c r="DOR219" s="132"/>
      <c r="DOS219" s="132"/>
      <c r="DOT219" s="132"/>
      <c r="DOU219" s="132"/>
      <c r="DOV219" s="132"/>
      <c r="DOW219" s="132"/>
      <c r="DOX219" s="132"/>
      <c r="DOY219" s="132"/>
      <c r="DOZ219" s="132"/>
      <c r="DPA219" s="132"/>
      <c r="DPB219" s="132"/>
      <c r="DPC219" s="132"/>
      <c r="DPD219" s="132"/>
      <c r="DPE219" s="132"/>
      <c r="DPF219" s="132"/>
      <c r="DPG219" s="132"/>
      <c r="DPH219" s="132"/>
      <c r="DPI219" s="132"/>
      <c r="DPJ219" s="132"/>
      <c r="DPK219" s="132"/>
      <c r="DPL219" s="132"/>
      <c r="DPM219" s="132"/>
      <c r="DPN219" s="132"/>
      <c r="DPO219" s="132"/>
      <c r="DPP219" s="132"/>
      <c r="DPQ219" s="132"/>
      <c r="DPR219" s="132"/>
      <c r="DPS219" s="132"/>
      <c r="DPT219" s="132"/>
      <c r="DPU219" s="132"/>
      <c r="DPV219" s="132"/>
      <c r="DPW219" s="132"/>
      <c r="DPX219" s="132"/>
      <c r="DPY219" s="132"/>
      <c r="DPZ219" s="132"/>
      <c r="DQA219" s="132"/>
      <c r="DQB219" s="132"/>
      <c r="DQC219" s="132"/>
      <c r="DQD219" s="132"/>
      <c r="DQE219" s="132"/>
      <c r="DQF219" s="132"/>
      <c r="DQG219" s="132"/>
      <c r="DQH219" s="132"/>
      <c r="DQI219" s="132"/>
      <c r="DQJ219" s="132"/>
      <c r="DQK219" s="132"/>
      <c r="DQL219" s="132"/>
      <c r="DQM219" s="132"/>
      <c r="DQN219" s="132"/>
      <c r="DQO219" s="132"/>
      <c r="DQP219" s="132"/>
      <c r="DQQ219" s="132"/>
      <c r="DQR219" s="132"/>
      <c r="DQS219" s="132"/>
      <c r="DQT219" s="132"/>
      <c r="DQU219" s="132"/>
      <c r="DQV219" s="132"/>
      <c r="DQW219" s="132"/>
      <c r="DQX219" s="132"/>
      <c r="DQY219" s="132"/>
      <c r="DQZ219" s="132"/>
      <c r="DRA219" s="132"/>
      <c r="DRB219" s="132"/>
      <c r="DRC219" s="132"/>
      <c r="DRD219" s="132"/>
      <c r="DRE219" s="132"/>
      <c r="DRF219" s="132"/>
      <c r="DRG219" s="132"/>
      <c r="DRH219" s="132"/>
      <c r="DRI219" s="132"/>
      <c r="DRJ219" s="132"/>
      <c r="DRK219" s="132"/>
      <c r="DRL219" s="132"/>
      <c r="DRM219" s="132"/>
      <c r="DRN219" s="132"/>
      <c r="DRO219" s="132"/>
      <c r="DRP219" s="132"/>
      <c r="DRQ219" s="132"/>
      <c r="DRR219" s="132"/>
      <c r="DRS219" s="132"/>
      <c r="DRT219" s="132"/>
      <c r="DRU219" s="132"/>
      <c r="DRV219" s="132"/>
      <c r="DRW219" s="132"/>
      <c r="DRX219" s="132"/>
      <c r="DRY219" s="132"/>
      <c r="DRZ219" s="132"/>
      <c r="DSA219" s="132"/>
      <c r="DSB219" s="132"/>
      <c r="DSC219" s="132"/>
      <c r="DSD219" s="132"/>
      <c r="DSE219" s="132"/>
      <c r="DSF219" s="132"/>
      <c r="DSG219" s="132"/>
      <c r="DSH219" s="132"/>
      <c r="DSI219" s="132"/>
      <c r="DSJ219" s="132"/>
      <c r="DSK219" s="132"/>
      <c r="DSL219" s="132"/>
      <c r="DSM219" s="132"/>
      <c r="DSN219" s="132"/>
      <c r="DSO219" s="132"/>
      <c r="DSP219" s="132"/>
      <c r="DSQ219" s="132"/>
      <c r="DSR219" s="132"/>
      <c r="DSS219" s="132"/>
      <c r="DST219" s="132"/>
      <c r="DSU219" s="132"/>
      <c r="DSV219" s="132"/>
      <c r="DSW219" s="132"/>
      <c r="DSX219" s="132"/>
      <c r="DSY219" s="132"/>
      <c r="DSZ219" s="132"/>
      <c r="DTA219" s="132"/>
      <c r="DTB219" s="132"/>
      <c r="DTC219" s="132"/>
      <c r="DTD219" s="132"/>
      <c r="DTE219" s="132"/>
      <c r="DTF219" s="132"/>
      <c r="DTG219" s="132"/>
      <c r="DTH219" s="132"/>
      <c r="DTI219" s="132"/>
      <c r="DTJ219" s="132"/>
      <c r="DTK219" s="132"/>
      <c r="DTL219" s="132"/>
      <c r="DTM219" s="132"/>
      <c r="DTN219" s="132"/>
      <c r="DTO219" s="132"/>
      <c r="DTP219" s="132"/>
      <c r="DTQ219" s="132"/>
      <c r="DTR219" s="132"/>
      <c r="DTS219" s="132"/>
      <c r="DTT219" s="132"/>
      <c r="DTU219" s="132"/>
      <c r="DTV219" s="132"/>
      <c r="DTW219" s="132"/>
      <c r="DTX219" s="132"/>
      <c r="DTY219" s="132"/>
      <c r="DTZ219" s="132"/>
      <c r="DUA219" s="132"/>
      <c r="DUB219" s="132"/>
      <c r="DUC219" s="132"/>
      <c r="DUD219" s="132"/>
      <c r="DUE219" s="132"/>
      <c r="DUF219" s="132"/>
      <c r="DUG219" s="132"/>
      <c r="DUH219" s="132"/>
      <c r="DUI219" s="132"/>
      <c r="DUJ219" s="132"/>
      <c r="DUK219" s="132"/>
      <c r="DUL219" s="132"/>
      <c r="DUM219" s="132"/>
      <c r="DUN219" s="132"/>
      <c r="DUO219" s="132"/>
      <c r="DUP219" s="132"/>
      <c r="DUQ219" s="132"/>
      <c r="DUR219" s="132"/>
      <c r="DUS219" s="132"/>
      <c r="DUT219" s="132"/>
      <c r="DUU219" s="132"/>
      <c r="DUV219" s="132"/>
      <c r="DUW219" s="132"/>
      <c r="DUX219" s="132"/>
      <c r="DUY219" s="132"/>
      <c r="DUZ219" s="132"/>
      <c r="DVA219" s="132"/>
      <c r="DVB219" s="132"/>
      <c r="DVC219" s="132"/>
      <c r="DVD219" s="132"/>
      <c r="DVE219" s="132"/>
      <c r="DVF219" s="132"/>
      <c r="DVG219" s="132"/>
      <c r="DVH219" s="132"/>
      <c r="DVI219" s="132"/>
      <c r="DVJ219" s="132"/>
      <c r="DVK219" s="132"/>
      <c r="DVL219" s="132"/>
      <c r="DVM219" s="132"/>
      <c r="DVN219" s="132"/>
      <c r="DVO219" s="132"/>
      <c r="DVP219" s="132"/>
      <c r="DVQ219" s="132"/>
      <c r="DVR219" s="132"/>
      <c r="DVS219" s="132"/>
      <c r="DVT219" s="132"/>
      <c r="DVU219" s="132"/>
      <c r="DVV219" s="132"/>
      <c r="DVW219" s="132"/>
      <c r="DVX219" s="132"/>
      <c r="DVY219" s="132"/>
      <c r="DVZ219" s="132"/>
      <c r="DWA219" s="132"/>
      <c r="DWB219" s="132"/>
      <c r="DWC219" s="132"/>
      <c r="DWD219" s="132"/>
      <c r="DWE219" s="132"/>
      <c r="DWF219" s="132"/>
      <c r="DWG219" s="132"/>
      <c r="DWH219" s="132"/>
      <c r="DWI219" s="132"/>
      <c r="DWJ219" s="132"/>
      <c r="DWK219" s="132"/>
      <c r="DWL219" s="132"/>
      <c r="DWM219" s="132"/>
      <c r="DWN219" s="132"/>
      <c r="DWO219" s="132"/>
      <c r="DWP219" s="132"/>
      <c r="DWQ219" s="132"/>
      <c r="DWR219" s="132"/>
      <c r="DWS219" s="132"/>
      <c r="DWT219" s="132"/>
      <c r="DWU219" s="132"/>
      <c r="DWV219" s="132"/>
      <c r="DWW219" s="132"/>
      <c r="DWX219" s="132"/>
      <c r="DWY219" s="132"/>
      <c r="DWZ219" s="132"/>
      <c r="DXA219" s="132"/>
      <c r="DXB219" s="132"/>
      <c r="DXC219" s="132"/>
      <c r="DXD219" s="132"/>
      <c r="DXE219" s="132"/>
      <c r="DXF219" s="132"/>
      <c r="DXG219" s="132"/>
      <c r="DXH219" s="132"/>
      <c r="DXI219" s="132"/>
      <c r="DXJ219" s="132"/>
      <c r="DXK219" s="132"/>
      <c r="DXL219" s="132"/>
      <c r="DXM219" s="132"/>
      <c r="DXN219" s="132"/>
      <c r="DXO219" s="132"/>
      <c r="DXP219" s="132"/>
      <c r="DXQ219" s="132"/>
      <c r="DXR219" s="132"/>
      <c r="DXS219" s="132"/>
      <c r="DXT219" s="132"/>
      <c r="DXU219" s="132"/>
      <c r="DXV219" s="132"/>
      <c r="DXW219" s="132"/>
      <c r="DXX219" s="132"/>
      <c r="DXY219" s="132"/>
      <c r="DXZ219" s="132"/>
      <c r="DYA219" s="132"/>
      <c r="DYB219" s="132"/>
      <c r="DYC219" s="132"/>
      <c r="DYD219" s="132"/>
      <c r="DYE219" s="132"/>
      <c r="DYF219" s="132"/>
      <c r="DYG219" s="132"/>
      <c r="DYH219" s="132"/>
      <c r="DYI219" s="132"/>
      <c r="DYJ219" s="132"/>
      <c r="DYK219" s="132"/>
      <c r="DYL219" s="132"/>
      <c r="DYM219" s="132"/>
      <c r="DYN219" s="132"/>
      <c r="DYO219" s="132"/>
      <c r="DYP219" s="132"/>
      <c r="DYQ219" s="132"/>
      <c r="DYR219" s="132"/>
      <c r="DYS219" s="132"/>
      <c r="DYT219" s="132"/>
      <c r="DYU219" s="132"/>
      <c r="DYV219" s="132"/>
      <c r="DYW219" s="132"/>
      <c r="DYX219" s="132"/>
      <c r="DYY219" s="132"/>
      <c r="DYZ219" s="132"/>
      <c r="DZA219" s="132"/>
      <c r="DZB219" s="132"/>
      <c r="DZC219" s="132"/>
      <c r="DZD219" s="132"/>
      <c r="DZE219" s="132"/>
      <c r="DZF219" s="132"/>
      <c r="DZG219" s="132"/>
      <c r="DZH219" s="132"/>
      <c r="DZI219" s="132"/>
      <c r="DZJ219" s="132"/>
      <c r="DZK219" s="132"/>
      <c r="DZL219" s="132"/>
      <c r="DZM219" s="132"/>
      <c r="DZN219" s="132"/>
      <c r="DZO219" s="132"/>
      <c r="DZP219" s="132"/>
      <c r="DZQ219" s="132"/>
      <c r="DZR219" s="132"/>
      <c r="DZS219" s="132"/>
      <c r="DZT219" s="132"/>
      <c r="DZU219" s="132"/>
      <c r="DZV219" s="132"/>
      <c r="DZW219" s="132"/>
      <c r="DZX219" s="132"/>
      <c r="DZY219" s="132"/>
      <c r="DZZ219" s="132"/>
      <c r="EAA219" s="132"/>
      <c r="EAB219" s="132"/>
      <c r="EAC219" s="132"/>
      <c r="EAD219" s="132"/>
      <c r="EAE219" s="132"/>
      <c r="EAF219" s="132"/>
      <c r="EAG219" s="132"/>
      <c r="EAH219" s="132"/>
      <c r="EAI219" s="132"/>
      <c r="EAJ219" s="132"/>
      <c r="EAK219" s="132"/>
      <c r="EAL219" s="132"/>
      <c r="EAM219" s="132"/>
      <c r="EAN219" s="132"/>
      <c r="EAO219" s="132"/>
      <c r="EAP219" s="132"/>
      <c r="EAQ219" s="132"/>
      <c r="EAR219" s="132"/>
      <c r="EAS219" s="132"/>
      <c r="EAT219" s="132"/>
      <c r="EAU219" s="132"/>
      <c r="EAV219" s="132"/>
      <c r="EAW219" s="132"/>
      <c r="EAX219" s="132"/>
      <c r="EAY219" s="132"/>
      <c r="EAZ219" s="132"/>
      <c r="EBA219" s="132"/>
      <c r="EBB219" s="132"/>
      <c r="EBC219" s="132"/>
      <c r="EBD219" s="132"/>
      <c r="EBE219" s="132"/>
      <c r="EBF219" s="132"/>
      <c r="EBG219" s="132"/>
      <c r="EBH219" s="132"/>
      <c r="EBI219" s="132"/>
      <c r="EBJ219" s="132"/>
      <c r="EBK219" s="132"/>
      <c r="EBL219" s="132"/>
      <c r="EBM219" s="132"/>
      <c r="EBN219" s="132"/>
      <c r="EBO219" s="132"/>
      <c r="EBP219" s="132"/>
      <c r="EBQ219" s="132"/>
      <c r="EBR219" s="132"/>
      <c r="EBS219" s="132"/>
      <c r="EBT219" s="132"/>
      <c r="EBU219" s="132"/>
      <c r="EBV219" s="132"/>
      <c r="EBW219" s="132"/>
      <c r="EBX219" s="132"/>
      <c r="EBY219" s="132"/>
      <c r="EBZ219" s="132"/>
      <c r="ECA219" s="132"/>
      <c r="ECB219" s="132"/>
      <c r="ECC219" s="132"/>
      <c r="ECD219" s="132"/>
      <c r="ECE219" s="132"/>
      <c r="ECF219" s="132"/>
      <c r="ECG219" s="132"/>
      <c r="ECH219" s="132"/>
      <c r="ECI219" s="132"/>
      <c r="ECJ219" s="132"/>
      <c r="ECK219" s="132"/>
      <c r="ECL219" s="132"/>
      <c r="ECM219" s="132"/>
      <c r="ECN219" s="132"/>
      <c r="ECO219" s="132"/>
      <c r="ECP219" s="132"/>
      <c r="ECQ219" s="132"/>
      <c r="ECR219" s="132"/>
      <c r="ECS219" s="132"/>
      <c r="ECT219" s="132"/>
      <c r="ECU219" s="132"/>
      <c r="ECV219" s="132"/>
      <c r="ECW219" s="132"/>
      <c r="ECX219" s="132"/>
      <c r="ECY219" s="132"/>
      <c r="ECZ219" s="132"/>
      <c r="EDA219" s="132"/>
      <c r="EDB219" s="132"/>
      <c r="EDC219" s="132"/>
      <c r="EDD219" s="132"/>
      <c r="EDE219" s="132"/>
      <c r="EDF219" s="132"/>
      <c r="EDG219" s="132"/>
      <c r="EDH219" s="132"/>
      <c r="EDI219" s="132"/>
      <c r="EDJ219" s="132"/>
      <c r="EDK219" s="132"/>
      <c r="EDL219" s="132"/>
      <c r="EDM219" s="132"/>
      <c r="EDN219" s="132"/>
      <c r="EDO219" s="132"/>
      <c r="EDP219" s="132"/>
      <c r="EDQ219" s="132"/>
      <c r="EDR219" s="132"/>
      <c r="EDS219" s="132"/>
      <c r="EDT219" s="132"/>
      <c r="EDU219" s="132"/>
      <c r="EDV219" s="132"/>
      <c r="EDW219" s="132"/>
      <c r="EDX219" s="132"/>
      <c r="EDY219" s="132"/>
      <c r="EDZ219" s="132"/>
      <c r="EEA219" s="132"/>
      <c r="EEB219" s="132"/>
      <c r="EEC219" s="132"/>
      <c r="EED219" s="132"/>
      <c r="EEE219" s="132"/>
      <c r="EEF219" s="132"/>
      <c r="EEG219" s="132"/>
      <c r="EEH219" s="132"/>
      <c r="EEI219" s="132"/>
      <c r="EEJ219" s="132"/>
      <c r="EEK219" s="132"/>
      <c r="EEL219" s="132"/>
      <c r="EEM219" s="132"/>
      <c r="EEN219" s="132"/>
      <c r="EEO219" s="132"/>
      <c r="EEP219" s="132"/>
      <c r="EEQ219" s="132"/>
      <c r="EER219" s="132"/>
      <c r="EES219" s="132"/>
      <c r="EET219" s="132"/>
      <c r="EEU219" s="132"/>
      <c r="EEV219" s="132"/>
      <c r="EEW219" s="132"/>
      <c r="EEX219" s="132"/>
      <c r="EEY219" s="132"/>
      <c r="EEZ219" s="132"/>
      <c r="EFA219" s="132"/>
      <c r="EFB219" s="132"/>
      <c r="EFC219" s="132"/>
      <c r="EFD219" s="132"/>
      <c r="EFE219" s="132"/>
      <c r="EFF219" s="132"/>
      <c r="EFG219" s="132"/>
      <c r="EFH219" s="132"/>
      <c r="EFI219" s="132"/>
      <c r="EFJ219" s="132"/>
      <c r="EFK219" s="132"/>
      <c r="EFL219" s="132"/>
      <c r="EFM219" s="132"/>
      <c r="EFN219" s="132"/>
      <c r="EFO219" s="132"/>
      <c r="EFP219" s="132"/>
      <c r="EFQ219" s="132"/>
      <c r="EFR219" s="132"/>
      <c r="EFS219" s="132"/>
      <c r="EFT219" s="132"/>
      <c r="EFU219" s="132"/>
      <c r="EFV219" s="132"/>
      <c r="EFW219" s="132"/>
      <c r="EFX219" s="132"/>
      <c r="EFY219" s="132"/>
      <c r="EFZ219" s="132"/>
      <c r="EGA219" s="132"/>
      <c r="EGB219" s="132"/>
      <c r="EGC219" s="132"/>
      <c r="EGD219" s="132"/>
      <c r="EGE219" s="132"/>
      <c r="EGF219" s="132"/>
      <c r="EGG219" s="132"/>
      <c r="EGH219" s="132"/>
      <c r="EGI219" s="132"/>
      <c r="EGJ219" s="132"/>
      <c r="EGK219" s="132"/>
      <c r="EGL219" s="132"/>
      <c r="EGM219" s="132"/>
      <c r="EGN219" s="132"/>
      <c r="EGO219" s="132"/>
      <c r="EGP219" s="132"/>
      <c r="EGQ219" s="132"/>
      <c r="EGR219" s="132"/>
      <c r="EGS219" s="132"/>
      <c r="EGT219" s="132"/>
      <c r="EGU219" s="132"/>
      <c r="EGV219" s="132"/>
      <c r="EGW219" s="132"/>
      <c r="EGX219" s="132"/>
      <c r="EGY219" s="132"/>
      <c r="EGZ219" s="132"/>
      <c r="EHA219" s="132"/>
      <c r="EHB219" s="132"/>
      <c r="EHC219" s="132"/>
      <c r="EHD219" s="132"/>
      <c r="EHE219" s="132"/>
      <c r="EHF219" s="132"/>
      <c r="EHG219" s="132"/>
      <c r="EHH219" s="132"/>
      <c r="EHI219" s="132"/>
      <c r="EHJ219" s="132"/>
      <c r="EHK219" s="132"/>
      <c r="EHL219" s="132"/>
      <c r="EHM219" s="132"/>
      <c r="EHN219" s="132"/>
      <c r="EHO219" s="132"/>
      <c r="EHP219" s="132"/>
      <c r="EHQ219" s="132"/>
      <c r="EHR219" s="132"/>
      <c r="EHS219" s="132"/>
      <c r="EHT219" s="132"/>
      <c r="EHU219" s="132"/>
      <c r="EHV219" s="132"/>
      <c r="EHW219" s="132"/>
      <c r="EHX219" s="132"/>
      <c r="EHY219" s="132"/>
      <c r="EHZ219" s="132"/>
      <c r="EIA219" s="132"/>
      <c r="EIB219" s="132"/>
      <c r="EIC219" s="132"/>
      <c r="EID219" s="132"/>
      <c r="EIE219" s="132"/>
      <c r="EIF219" s="132"/>
      <c r="EIG219" s="132"/>
      <c r="EIH219" s="132"/>
      <c r="EII219" s="132"/>
      <c r="EIJ219" s="132"/>
      <c r="EIK219" s="132"/>
      <c r="EIL219" s="132"/>
      <c r="EIM219" s="132"/>
      <c r="EIN219" s="132"/>
      <c r="EIO219" s="132"/>
      <c r="EIP219" s="132"/>
      <c r="EIQ219" s="132"/>
      <c r="EIR219" s="132"/>
      <c r="EIS219" s="132"/>
      <c r="EIT219" s="132"/>
      <c r="EIU219" s="132"/>
      <c r="EIV219" s="132"/>
      <c r="EIW219" s="132"/>
      <c r="EIX219" s="132"/>
      <c r="EIY219" s="132"/>
      <c r="EIZ219" s="132"/>
      <c r="EJA219" s="132"/>
      <c r="EJB219" s="132"/>
      <c r="EJC219" s="132"/>
      <c r="EJD219" s="132"/>
      <c r="EJE219" s="132"/>
      <c r="EJF219" s="132"/>
      <c r="EJG219" s="132"/>
      <c r="EJH219" s="132"/>
      <c r="EJI219" s="132"/>
      <c r="EJJ219" s="132"/>
      <c r="EJK219" s="132"/>
      <c r="EJL219" s="132"/>
      <c r="EJM219" s="132"/>
      <c r="EJN219" s="132"/>
      <c r="EJO219" s="132"/>
      <c r="EJP219" s="132"/>
      <c r="EJQ219" s="132"/>
      <c r="EJR219" s="132"/>
      <c r="EJS219" s="132"/>
      <c r="EJT219" s="132"/>
      <c r="EJU219" s="132"/>
      <c r="EJV219" s="132"/>
      <c r="EJW219" s="132"/>
      <c r="EJX219" s="132"/>
      <c r="EJY219" s="132"/>
      <c r="EJZ219" s="132"/>
      <c r="EKA219" s="132"/>
      <c r="EKB219" s="132"/>
      <c r="EKC219" s="132"/>
      <c r="EKD219" s="132"/>
      <c r="EKE219" s="132"/>
      <c r="EKF219" s="132"/>
      <c r="EKG219" s="132"/>
      <c r="EKH219" s="132"/>
      <c r="EKI219" s="132"/>
      <c r="EKJ219" s="132"/>
      <c r="EKK219" s="132"/>
      <c r="EKL219" s="132"/>
      <c r="EKM219" s="132"/>
      <c r="EKN219" s="132"/>
      <c r="EKO219" s="132"/>
      <c r="EKP219" s="132"/>
      <c r="EKQ219" s="132"/>
      <c r="EKR219" s="132"/>
      <c r="EKS219" s="132"/>
      <c r="EKT219" s="132"/>
      <c r="EKU219" s="132"/>
      <c r="EKV219" s="132"/>
      <c r="EKW219" s="132"/>
      <c r="EKX219" s="132"/>
      <c r="EKY219" s="132"/>
      <c r="EKZ219" s="132"/>
      <c r="ELA219" s="132"/>
      <c r="ELB219" s="132"/>
      <c r="ELC219" s="132"/>
      <c r="ELD219" s="132"/>
      <c r="ELE219" s="132"/>
      <c r="ELF219" s="132"/>
      <c r="ELG219" s="132"/>
      <c r="ELH219" s="132"/>
      <c r="ELI219" s="132"/>
      <c r="ELJ219" s="132"/>
      <c r="ELK219" s="132"/>
      <c r="ELL219" s="132"/>
      <c r="ELM219" s="132"/>
      <c r="ELN219" s="132"/>
      <c r="ELO219" s="132"/>
      <c r="ELP219" s="132"/>
      <c r="ELQ219" s="132"/>
      <c r="ELR219" s="132"/>
      <c r="ELS219" s="132"/>
      <c r="ELT219" s="132"/>
      <c r="ELU219" s="132"/>
      <c r="ELV219" s="132"/>
      <c r="ELW219" s="132"/>
      <c r="ELX219" s="132"/>
      <c r="ELY219" s="132"/>
      <c r="ELZ219" s="132"/>
      <c r="EMA219" s="132"/>
      <c r="EMB219" s="132"/>
      <c r="EMC219" s="132"/>
      <c r="EMD219" s="132"/>
      <c r="EME219" s="132"/>
      <c r="EMF219" s="132"/>
      <c r="EMG219" s="132"/>
      <c r="EMH219" s="132"/>
      <c r="EMI219" s="132"/>
      <c r="EMJ219" s="132"/>
      <c r="EMK219" s="132"/>
      <c r="EML219" s="132"/>
      <c r="EMM219" s="132"/>
      <c r="EMN219" s="132"/>
      <c r="EMO219" s="132"/>
      <c r="EMP219" s="132"/>
      <c r="EMQ219" s="132"/>
      <c r="EMR219" s="132"/>
      <c r="EMS219" s="132"/>
      <c r="EMT219" s="132"/>
      <c r="EMU219" s="132"/>
      <c r="EMV219" s="132"/>
      <c r="EMW219" s="132"/>
      <c r="EMX219" s="132"/>
      <c r="EMY219" s="132"/>
      <c r="EMZ219" s="132"/>
      <c r="ENA219" s="132"/>
      <c r="ENB219" s="132"/>
      <c r="ENC219" s="132"/>
      <c r="END219" s="132"/>
      <c r="ENE219" s="132"/>
      <c r="ENF219" s="132"/>
      <c r="ENG219" s="132"/>
      <c r="ENH219" s="132"/>
      <c r="ENI219" s="132"/>
      <c r="ENJ219" s="132"/>
      <c r="ENK219" s="132"/>
      <c r="ENL219" s="132"/>
      <c r="ENM219" s="132"/>
      <c r="ENN219" s="132"/>
      <c r="ENO219" s="132"/>
      <c r="ENP219" s="132"/>
      <c r="ENQ219" s="132"/>
      <c r="ENR219" s="132"/>
      <c r="ENS219" s="132"/>
      <c r="ENT219" s="132"/>
      <c r="ENU219" s="132"/>
      <c r="ENV219" s="132"/>
      <c r="ENW219" s="132"/>
      <c r="ENX219" s="132"/>
      <c r="ENY219" s="132"/>
      <c r="ENZ219" s="132"/>
      <c r="EOA219" s="132"/>
      <c r="EOB219" s="132"/>
      <c r="EOC219" s="132"/>
      <c r="EOD219" s="132"/>
      <c r="EOE219" s="132"/>
      <c r="EOF219" s="132"/>
      <c r="EOG219" s="132"/>
      <c r="EOH219" s="132"/>
      <c r="EOI219" s="132"/>
      <c r="EOJ219" s="132"/>
      <c r="EOK219" s="132"/>
      <c r="EOL219" s="132"/>
      <c r="EOM219" s="132"/>
      <c r="EON219" s="132"/>
      <c r="EOO219" s="132"/>
      <c r="EOP219" s="132"/>
      <c r="EOQ219" s="132"/>
      <c r="EOR219" s="132"/>
      <c r="EOS219" s="132"/>
      <c r="EOT219" s="132"/>
      <c r="EOU219" s="132"/>
      <c r="EOV219" s="132"/>
      <c r="EOW219" s="132"/>
      <c r="EOX219" s="132"/>
      <c r="EOY219" s="132"/>
      <c r="EOZ219" s="132"/>
      <c r="EPA219" s="132"/>
      <c r="EPB219" s="132"/>
      <c r="EPC219" s="132"/>
      <c r="EPD219" s="132"/>
      <c r="EPE219" s="132"/>
      <c r="EPF219" s="132"/>
      <c r="EPG219" s="132"/>
      <c r="EPH219" s="132"/>
      <c r="EPI219" s="132"/>
      <c r="EPJ219" s="132"/>
      <c r="EPK219" s="132"/>
      <c r="EPL219" s="132"/>
      <c r="EPM219" s="132"/>
      <c r="EPN219" s="132"/>
      <c r="EPO219" s="132"/>
      <c r="EPP219" s="132"/>
      <c r="EPQ219" s="132"/>
      <c r="EPR219" s="132"/>
      <c r="EPS219" s="132"/>
      <c r="EPT219" s="132"/>
      <c r="EPU219" s="132"/>
      <c r="EPV219" s="132"/>
      <c r="EPW219" s="132"/>
      <c r="EPX219" s="132"/>
      <c r="EPY219" s="132"/>
      <c r="EPZ219" s="132"/>
      <c r="EQA219" s="132"/>
      <c r="EQB219" s="132"/>
      <c r="EQC219" s="132"/>
      <c r="EQD219" s="132"/>
      <c r="EQE219" s="132"/>
      <c r="EQF219" s="132"/>
      <c r="EQG219" s="132"/>
      <c r="EQH219" s="132"/>
      <c r="EQI219" s="132"/>
      <c r="EQJ219" s="132"/>
      <c r="EQK219" s="132"/>
      <c r="EQL219" s="132"/>
      <c r="EQM219" s="132"/>
      <c r="EQN219" s="132"/>
      <c r="EQO219" s="132"/>
      <c r="EQP219" s="132"/>
      <c r="EQQ219" s="132"/>
      <c r="EQR219" s="132"/>
      <c r="EQS219" s="132"/>
      <c r="EQT219" s="132"/>
      <c r="EQU219" s="132"/>
      <c r="EQV219" s="132"/>
      <c r="EQW219" s="132"/>
      <c r="EQX219" s="132"/>
      <c r="EQY219" s="132"/>
      <c r="EQZ219" s="132"/>
      <c r="ERA219" s="132"/>
      <c r="ERB219" s="132"/>
      <c r="ERC219" s="132"/>
      <c r="ERD219" s="132"/>
      <c r="ERE219" s="132"/>
      <c r="ERF219" s="132"/>
      <c r="ERG219" s="132"/>
      <c r="ERH219" s="132"/>
      <c r="ERI219" s="132"/>
      <c r="ERJ219" s="132"/>
      <c r="ERK219" s="132"/>
      <c r="ERL219" s="132"/>
      <c r="ERM219" s="132"/>
      <c r="ERN219" s="132"/>
      <c r="ERO219" s="132"/>
      <c r="ERP219" s="132"/>
      <c r="ERQ219" s="132"/>
      <c r="ERR219" s="132"/>
      <c r="ERS219" s="132"/>
      <c r="ERT219" s="132"/>
      <c r="ERU219" s="132"/>
      <c r="ERV219" s="132"/>
      <c r="ERW219" s="132"/>
      <c r="ERX219" s="132"/>
      <c r="ERY219" s="132"/>
      <c r="ERZ219" s="132"/>
      <c r="ESA219" s="132"/>
      <c r="ESB219" s="132"/>
      <c r="ESC219" s="132"/>
      <c r="ESD219" s="132"/>
      <c r="ESE219" s="132"/>
      <c r="ESF219" s="132"/>
      <c r="ESG219" s="132"/>
      <c r="ESH219" s="132"/>
      <c r="ESI219" s="132"/>
      <c r="ESJ219" s="132"/>
      <c r="ESK219" s="132"/>
      <c r="ESL219" s="132"/>
      <c r="ESM219" s="132"/>
      <c r="ESN219" s="132"/>
      <c r="ESO219" s="132"/>
      <c r="ESP219" s="132"/>
      <c r="ESQ219" s="132"/>
      <c r="ESR219" s="132"/>
      <c r="ESS219" s="132"/>
      <c r="EST219" s="132"/>
      <c r="ESU219" s="132"/>
      <c r="ESV219" s="132"/>
      <c r="ESW219" s="132"/>
      <c r="ESX219" s="132"/>
      <c r="ESY219" s="132"/>
      <c r="ESZ219" s="132"/>
      <c r="ETA219" s="132"/>
      <c r="ETB219" s="132"/>
      <c r="ETC219" s="132"/>
      <c r="ETD219" s="132"/>
      <c r="ETE219" s="132"/>
      <c r="ETF219" s="132"/>
      <c r="ETG219" s="132"/>
      <c r="ETH219" s="132"/>
      <c r="ETI219" s="132"/>
      <c r="ETJ219" s="132"/>
      <c r="ETK219" s="132"/>
      <c r="ETL219" s="132"/>
      <c r="ETM219" s="132"/>
      <c r="ETN219" s="132"/>
      <c r="ETO219" s="132"/>
      <c r="ETP219" s="132"/>
      <c r="ETQ219" s="132"/>
      <c r="ETR219" s="132"/>
      <c r="ETS219" s="132"/>
      <c r="ETT219" s="132"/>
      <c r="ETU219" s="132"/>
      <c r="ETV219" s="132"/>
      <c r="ETW219" s="132"/>
      <c r="ETX219" s="132"/>
      <c r="ETY219" s="132"/>
      <c r="ETZ219" s="132"/>
      <c r="EUA219" s="132"/>
      <c r="EUB219" s="132"/>
      <c r="EUC219" s="132"/>
      <c r="EUD219" s="132"/>
      <c r="EUE219" s="132"/>
      <c r="EUF219" s="132"/>
      <c r="EUG219" s="132"/>
      <c r="EUH219" s="132"/>
      <c r="EUI219" s="132"/>
      <c r="EUJ219" s="132"/>
      <c r="EUK219" s="132"/>
      <c r="EUL219" s="132"/>
      <c r="EUM219" s="132"/>
      <c r="EUN219" s="132"/>
      <c r="EUO219" s="132"/>
      <c r="EUP219" s="132"/>
      <c r="EUQ219" s="132"/>
      <c r="EUR219" s="132"/>
      <c r="EUS219" s="132"/>
      <c r="EUT219" s="132"/>
      <c r="EUU219" s="132"/>
      <c r="EUV219" s="132"/>
      <c r="EUW219" s="132"/>
      <c r="EUX219" s="132"/>
      <c r="EUY219" s="132"/>
      <c r="EUZ219" s="132"/>
      <c r="EVA219" s="132"/>
      <c r="EVB219" s="132"/>
      <c r="EVC219" s="132"/>
      <c r="EVD219" s="132"/>
      <c r="EVE219" s="132"/>
      <c r="EVF219" s="132"/>
      <c r="EVG219" s="132"/>
      <c r="EVH219" s="132"/>
      <c r="EVI219" s="132"/>
      <c r="EVJ219" s="132"/>
      <c r="EVK219" s="132"/>
      <c r="EVL219" s="132"/>
      <c r="EVM219" s="132"/>
      <c r="EVN219" s="132"/>
      <c r="EVO219" s="132"/>
      <c r="EVP219" s="132"/>
      <c r="EVQ219" s="132"/>
      <c r="EVR219" s="132"/>
      <c r="EVS219" s="132"/>
      <c r="EVT219" s="132"/>
      <c r="EVU219" s="132"/>
      <c r="EVV219" s="132"/>
      <c r="EVW219" s="132"/>
      <c r="EVX219" s="132"/>
      <c r="EVY219" s="132"/>
      <c r="EVZ219" s="132"/>
      <c r="EWA219" s="132"/>
      <c r="EWB219" s="132"/>
      <c r="EWC219" s="132"/>
      <c r="EWD219" s="132"/>
      <c r="EWE219" s="132"/>
      <c r="EWF219" s="132"/>
      <c r="EWG219" s="132"/>
      <c r="EWH219" s="132"/>
      <c r="EWI219" s="132"/>
      <c r="EWJ219" s="132"/>
      <c r="EWK219" s="132"/>
      <c r="EWL219" s="132"/>
      <c r="EWM219" s="132"/>
      <c r="EWN219" s="132"/>
      <c r="EWO219" s="132"/>
      <c r="EWP219" s="132"/>
      <c r="EWQ219" s="132"/>
      <c r="EWR219" s="132"/>
      <c r="EWS219" s="132"/>
      <c r="EWT219" s="132"/>
      <c r="EWU219" s="132"/>
      <c r="EWV219" s="132"/>
      <c r="EWW219" s="132"/>
      <c r="EWX219" s="132"/>
      <c r="EWY219" s="132"/>
      <c r="EWZ219" s="132"/>
      <c r="EXA219" s="132"/>
      <c r="EXB219" s="132"/>
      <c r="EXC219" s="132"/>
      <c r="EXD219" s="132"/>
      <c r="EXE219" s="132"/>
      <c r="EXF219" s="132"/>
      <c r="EXG219" s="132"/>
      <c r="EXH219" s="132"/>
      <c r="EXI219" s="132"/>
      <c r="EXJ219" s="132"/>
      <c r="EXK219" s="132"/>
      <c r="EXL219" s="132"/>
      <c r="EXM219" s="132"/>
      <c r="EXN219" s="132"/>
      <c r="EXO219" s="132"/>
      <c r="EXP219" s="132"/>
      <c r="EXQ219" s="132"/>
      <c r="EXR219" s="132"/>
      <c r="EXS219" s="132"/>
      <c r="EXT219" s="132"/>
      <c r="EXU219" s="132"/>
      <c r="EXV219" s="132"/>
      <c r="EXW219" s="132"/>
      <c r="EXX219" s="132"/>
      <c r="EXY219" s="132"/>
      <c r="EXZ219" s="132"/>
      <c r="EYA219" s="132"/>
      <c r="EYB219" s="132"/>
      <c r="EYC219" s="132"/>
      <c r="EYD219" s="132"/>
      <c r="EYE219" s="132"/>
      <c r="EYF219" s="132"/>
      <c r="EYG219" s="132"/>
      <c r="EYH219" s="132"/>
      <c r="EYI219" s="132"/>
      <c r="EYJ219" s="132"/>
      <c r="EYK219" s="132"/>
      <c r="EYL219" s="132"/>
      <c r="EYM219" s="132"/>
      <c r="EYN219" s="132"/>
      <c r="EYO219" s="132"/>
      <c r="EYP219" s="132"/>
      <c r="EYQ219" s="132"/>
      <c r="EYR219" s="132"/>
      <c r="EYS219" s="132"/>
      <c r="EYT219" s="132"/>
      <c r="EYU219" s="132"/>
      <c r="EYV219" s="132"/>
      <c r="EYW219" s="132"/>
      <c r="EYX219" s="132"/>
      <c r="EYY219" s="132"/>
      <c r="EYZ219" s="132"/>
      <c r="EZA219" s="132"/>
      <c r="EZB219" s="132"/>
      <c r="EZC219" s="132"/>
      <c r="EZD219" s="132"/>
      <c r="EZE219" s="132"/>
      <c r="EZF219" s="132"/>
      <c r="EZG219" s="132"/>
      <c r="EZH219" s="132"/>
      <c r="EZI219" s="132"/>
      <c r="EZJ219" s="132"/>
      <c r="EZK219" s="132"/>
      <c r="EZL219" s="132"/>
      <c r="EZM219" s="132"/>
      <c r="EZN219" s="132"/>
      <c r="EZO219" s="132"/>
      <c r="EZP219" s="132"/>
      <c r="EZQ219" s="132"/>
      <c r="EZR219" s="132"/>
      <c r="EZS219" s="132"/>
      <c r="EZT219" s="132"/>
      <c r="EZU219" s="132"/>
      <c r="EZV219" s="132"/>
      <c r="EZW219" s="132"/>
      <c r="EZX219" s="132"/>
      <c r="EZY219" s="132"/>
      <c r="EZZ219" s="132"/>
      <c r="FAA219" s="132"/>
      <c r="FAB219" s="132"/>
      <c r="FAC219" s="132"/>
      <c r="FAD219" s="132"/>
      <c r="FAE219" s="132"/>
      <c r="FAF219" s="132"/>
      <c r="FAG219" s="132"/>
      <c r="FAH219" s="132"/>
      <c r="FAI219" s="132"/>
      <c r="FAJ219" s="132"/>
      <c r="FAK219" s="132"/>
      <c r="FAL219" s="132"/>
      <c r="FAM219" s="132"/>
      <c r="FAN219" s="132"/>
      <c r="FAO219" s="132"/>
      <c r="FAP219" s="132"/>
      <c r="FAQ219" s="132"/>
      <c r="FAR219" s="132"/>
      <c r="FAS219" s="132"/>
      <c r="FAT219" s="132"/>
      <c r="FAU219" s="132"/>
      <c r="FAV219" s="132"/>
      <c r="FAW219" s="132"/>
      <c r="FAX219" s="132"/>
      <c r="FAY219" s="132"/>
      <c r="FAZ219" s="132"/>
      <c r="FBA219" s="132"/>
      <c r="FBB219" s="132"/>
      <c r="FBC219" s="132"/>
      <c r="FBD219" s="132"/>
      <c r="FBE219" s="132"/>
      <c r="FBF219" s="132"/>
      <c r="FBG219" s="132"/>
      <c r="FBH219" s="132"/>
      <c r="FBI219" s="132"/>
      <c r="FBJ219" s="132"/>
      <c r="FBK219" s="132"/>
      <c r="FBL219" s="132"/>
      <c r="FBM219" s="132"/>
      <c r="FBN219" s="132"/>
      <c r="FBO219" s="132"/>
      <c r="FBP219" s="132"/>
      <c r="FBQ219" s="132"/>
      <c r="FBR219" s="132"/>
      <c r="FBS219" s="132"/>
      <c r="FBT219" s="132"/>
      <c r="FBU219" s="132"/>
      <c r="FBV219" s="132"/>
      <c r="FBW219" s="132"/>
      <c r="FBX219" s="132"/>
      <c r="FBY219" s="132"/>
      <c r="FBZ219" s="132"/>
      <c r="FCA219" s="132"/>
      <c r="FCB219" s="132"/>
      <c r="FCC219" s="132"/>
      <c r="FCD219" s="132"/>
      <c r="FCE219" s="132"/>
      <c r="FCF219" s="132"/>
      <c r="FCG219" s="132"/>
      <c r="FCH219" s="132"/>
      <c r="FCI219" s="132"/>
      <c r="FCJ219" s="132"/>
      <c r="FCK219" s="132"/>
      <c r="FCL219" s="132"/>
      <c r="FCM219" s="132"/>
      <c r="FCN219" s="132"/>
      <c r="FCO219" s="132"/>
      <c r="FCP219" s="132"/>
      <c r="FCQ219" s="132"/>
      <c r="FCR219" s="132"/>
      <c r="FCS219" s="132"/>
      <c r="FCT219" s="132"/>
      <c r="FCU219" s="132"/>
      <c r="FCV219" s="132"/>
      <c r="FCW219" s="132"/>
      <c r="FCX219" s="132"/>
      <c r="FCY219" s="132"/>
      <c r="FCZ219" s="132"/>
      <c r="FDA219" s="132"/>
      <c r="FDB219" s="132"/>
      <c r="FDC219" s="132"/>
      <c r="FDD219" s="132"/>
      <c r="FDE219" s="132"/>
      <c r="FDF219" s="132"/>
      <c r="FDG219" s="132"/>
      <c r="FDH219" s="132"/>
      <c r="FDI219" s="132"/>
      <c r="FDJ219" s="132"/>
      <c r="FDK219" s="132"/>
      <c r="FDL219" s="132"/>
      <c r="FDM219" s="132"/>
      <c r="FDN219" s="132"/>
      <c r="FDO219" s="132"/>
      <c r="FDP219" s="132"/>
      <c r="FDQ219" s="132"/>
      <c r="FDR219" s="132"/>
      <c r="FDS219" s="132"/>
      <c r="FDT219" s="132"/>
      <c r="FDU219" s="132"/>
      <c r="FDV219" s="132"/>
      <c r="FDW219" s="132"/>
      <c r="FDX219" s="132"/>
      <c r="FDY219" s="132"/>
      <c r="FDZ219" s="132"/>
      <c r="FEA219" s="132"/>
      <c r="FEB219" s="132"/>
      <c r="FEC219" s="132"/>
      <c r="FED219" s="132"/>
      <c r="FEE219" s="132"/>
      <c r="FEF219" s="132"/>
      <c r="FEG219" s="132"/>
      <c r="FEH219" s="132"/>
      <c r="FEI219" s="132"/>
      <c r="FEJ219" s="132"/>
      <c r="FEK219" s="132"/>
      <c r="FEL219" s="132"/>
      <c r="FEM219" s="132"/>
      <c r="FEN219" s="132"/>
      <c r="FEO219" s="132"/>
      <c r="FEP219" s="132"/>
      <c r="FEQ219" s="132"/>
      <c r="FER219" s="132"/>
      <c r="FES219" s="132"/>
      <c r="FET219" s="132"/>
      <c r="FEU219" s="132"/>
      <c r="FEV219" s="132"/>
      <c r="FEW219" s="132"/>
      <c r="FEX219" s="132"/>
      <c r="FEY219" s="132"/>
      <c r="FEZ219" s="132"/>
      <c r="FFA219" s="132"/>
      <c r="FFB219" s="132"/>
      <c r="FFC219" s="132"/>
      <c r="FFD219" s="132"/>
      <c r="FFE219" s="132"/>
      <c r="FFF219" s="132"/>
      <c r="FFG219" s="132"/>
      <c r="FFH219" s="132"/>
      <c r="FFI219" s="132"/>
      <c r="FFJ219" s="132"/>
      <c r="FFK219" s="132"/>
      <c r="FFL219" s="132"/>
      <c r="FFM219" s="132"/>
      <c r="FFN219" s="132"/>
      <c r="FFO219" s="132"/>
      <c r="FFP219" s="132"/>
      <c r="FFQ219" s="132"/>
      <c r="FFR219" s="132"/>
      <c r="FFS219" s="132"/>
      <c r="FFT219" s="132"/>
      <c r="FFU219" s="132"/>
      <c r="FFV219" s="132"/>
      <c r="FFW219" s="132"/>
      <c r="FFX219" s="132"/>
      <c r="FFY219" s="132"/>
      <c r="FFZ219" s="132"/>
      <c r="FGA219" s="132"/>
      <c r="FGB219" s="132"/>
      <c r="FGC219" s="132"/>
      <c r="FGD219" s="132"/>
      <c r="FGE219" s="132"/>
      <c r="FGF219" s="132"/>
      <c r="FGG219" s="132"/>
      <c r="FGH219" s="132"/>
      <c r="FGI219" s="132"/>
      <c r="FGJ219" s="132"/>
      <c r="FGK219" s="132"/>
      <c r="FGL219" s="132"/>
      <c r="FGM219" s="132"/>
      <c r="FGN219" s="132"/>
      <c r="FGO219" s="132"/>
      <c r="FGP219" s="132"/>
      <c r="FGQ219" s="132"/>
      <c r="FGR219" s="132"/>
      <c r="FGS219" s="132"/>
      <c r="FGT219" s="132"/>
      <c r="FGU219" s="132"/>
      <c r="FGV219" s="132"/>
      <c r="FGW219" s="132"/>
      <c r="FGX219" s="132"/>
      <c r="FGY219" s="132"/>
      <c r="FGZ219" s="132"/>
      <c r="FHA219" s="132"/>
      <c r="FHB219" s="132"/>
      <c r="FHC219" s="132"/>
      <c r="FHD219" s="132"/>
      <c r="FHE219" s="132"/>
      <c r="FHF219" s="132"/>
      <c r="FHG219" s="132"/>
      <c r="FHH219" s="132"/>
      <c r="FHI219" s="132"/>
      <c r="FHJ219" s="132"/>
      <c r="FHK219" s="132"/>
      <c r="FHL219" s="132"/>
      <c r="FHM219" s="132"/>
      <c r="FHN219" s="132"/>
      <c r="FHO219" s="132"/>
      <c r="FHP219" s="132"/>
      <c r="FHQ219" s="132"/>
      <c r="FHR219" s="132"/>
      <c r="FHS219" s="132"/>
      <c r="FHT219" s="132"/>
      <c r="FHU219" s="132"/>
      <c r="FHV219" s="132"/>
      <c r="FHW219" s="132"/>
      <c r="FHX219" s="132"/>
      <c r="FHY219" s="132"/>
      <c r="FHZ219" s="132"/>
      <c r="FIA219" s="132"/>
      <c r="FIB219" s="132"/>
      <c r="FIC219" s="132"/>
      <c r="FID219" s="132"/>
      <c r="FIE219" s="132"/>
      <c r="FIF219" s="132"/>
      <c r="FIG219" s="132"/>
      <c r="FIH219" s="132"/>
      <c r="FII219" s="132"/>
      <c r="FIJ219" s="132"/>
      <c r="FIK219" s="132"/>
      <c r="FIL219" s="132"/>
      <c r="FIM219" s="132"/>
      <c r="FIN219" s="132"/>
      <c r="FIO219" s="132"/>
      <c r="FIP219" s="132"/>
      <c r="FIQ219" s="132"/>
      <c r="FIR219" s="132"/>
      <c r="FIS219" s="132"/>
      <c r="FIT219" s="132"/>
      <c r="FIU219" s="132"/>
      <c r="FIV219" s="132"/>
      <c r="FIW219" s="132"/>
      <c r="FIX219" s="132"/>
      <c r="FIY219" s="132"/>
      <c r="FIZ219" s="132"/>
      <c r="FJA219" s="132"/>
      <c r="FJB219" s="132"/>
      <c r="FJC219" s="132"/>
      <c r="FJD219" s="132"/>
      <c r="FJE219" s="132"/>
      <c r="FJF219" s="132"/>
      <c r="FJG219" s="132"/>
      <c r="FJH219" s="132"/>
      <c r="FJI219" s="132"/>
      <c r="FJJ219" s="132"/>
      <c r="FJK219" s="132"/>
      <c r="FJL219" s="132"/>
      <c r="FJM219" s="132"/>
      <c r="FJN219" s="132"/>
      <c r="FJO219" s="132"/>
      <c r="FJP219" s="132"/>
      <c r="FJQ219" s="132"/>
      <c r="FJR219" s="132"/>
      <c r="FJS219" s="132"/>
      <c r="FJT219" s="132"/>
      <c r="FJU219" s="132"/>
      <c r="FJV219" s="132"/>
      <c r="FJW219" s="132"/>
      <c r="FJX219" s="132"/>
      <c r="FJY219" s="132"/>
      <c r="FJZ219" s="132"/>
      <c r="FKA219" s="132"/>
      <c r="FKB219" s="132"/>
      <c r="FKC219" s="132"/>
      <c r="FKD219" s="132"/>
      <c r="FKE219" s="132"/>
      <c r="FKF219" s="132"/>
      <c r="FKG219" s="132"/>
      <c r="FKH219" s="132"/>
      <c r="FKI219" s="132"/>
      <c r="FKJ219" s="132"/>
      <c r="FKK219" s="132"/>
      <c r="FKL219" s="132"/>
      <c r="FKM219" s="132"/>
      <c r="FKN219" s="132"/>
      <c r="FKO219" s="132"/>
      <c r="FKP219" s="132"/>
      <c r="FKQ219" s="132"/>
      <c r="FKR219" s="132"/>
      <c r="FKS219" s="132"/>
      <c r="FKT219" s="132"/>
      <c r="FKU219" s="132"/>
      <c r="FKV219" s="132"/>
      <c r="FKW219" s="132"/>
      <c r="FKX219" s="132"/>
      <c r="FKY219" s="132"/>
      <c r="FKZ219" s="132"/>
      <c r="FLA219" s="132"/>
      <c r="FLB219" s="132"/>
      <c r="FLC219" s="132"/>
      <c r="FLD219" s="132"/>
      <c r="FLE219" s="132"/>
      <c r="FLF219" s="132"/>
      <c r="FLG219" s="132"/>
      <c r="FLH219" s="132"/>
      <c r="FLI219" s="132"/>
      <c r="FLJ219" s="132"/>
      <c r="FLK219" s="132"/>
      <c r="FLL219" s="132"/>
      <c r="FLM219" s="132"/>
      <c r="FLN219" s="132"/>
      <c r="FLO219" s="132"/>
      <c r="FLP219" s="132"/>
      <c r="FLQ219" s="132"/>
      <c r="FLR219" s="132"/>
      <c r="FLS219" s="132"/>
      <c r="FLT219" s="132"/>
      <c r="FLU219" s="132"/>
      <c r="FLV219" s="132"/>
      <c r="FLW219" s="132"/>
      <c r="FLX219" s="132"/>
      <c r="FLY219" s="132"/>
      <c r="FLZ219" s="132"/>
      <c r="FMA219" s="132"/>
      <c r="FMB219" s="132"/>
      <c r="FMC219" s="132"/>
      <c r="FMD219" s="132"/>
      <c r="FME219" s="132"/>
      <c r="FMF219" s="132"/>
      <c r="FMG219" s="132"/>
      <c r="FMH219" s="132"/>
      <c r="FMI219" s="132"/>
      <c r="FMJ219" s="132"/>
      <c r="FMK219" s="132"/>
      <c r="FML219" s="132"/>
      <c r="FMM219" s="132"/>
      <c r="FMN219" s="132"/>
      <c r="FMO219" s="132"/>
      <c r="FMP219" s="132"/>
      <c r="FMQ219" s="132"/>
      <c r="FMR219" s="132"/>
      <c r="FMS219" s="132"/>
      <c r="FMT219" s="132"/>
      <c r="FMU219" s="132"/>
      <c r="FMV219" s="132"/>
      <c r="FMW219" s="132"/>
      <c r="FMX219" s="132"/>
      <c r="FMY219" s="132"/>
      <c r="FMZ219" s="132"/>
      <c r="FNA219" s="132"/>
      <c r="FNB219" s="132"/>
      <c r="FNC219" s="132"/>
      <c r="FND219" s="132"/>
      <c r="FNE219" s="132"/>
      <c r="FNF219" s="132"/>
      <c r="FNG219" s="132"/>
      <c r="FNH219" s="132"/>
      <c r="FNI219" s="132"/>
      <c r="FNJ219" s="132"/>
      <c r="FNK219" s="132"/>
      <c r="FNL219" s="132"/>
      <c r="FNM219" s="132"/>
      <c r="FNN219" s="132"/>
      <c r="FNO219" s="132"/>
      <c r="FNP219" s="132"/>
      <c r="FNQ219" s="132"/>
      <c r="FNR219" s="132"/>
      <c r="FNS219" s="132"/>
      <c r="FNT219" s="132"/>
      <c r="FNU219" s="132"/>
      <c r="FNV219" s="132"/>
      <c r="FNW219" s="132"/>
      <c r="FNX219" s="132"/>
      <c r="FNY219" s="132"/>
      <c r="FNZ219" s="132"/>
      <c r="FOA219" s="132"/>
      <c r="FOB219" s="132"/>
      <c r="FOC219" s="132"/>
      <c r="FOD219" s="132"/>
      <c r="FOE219" s="132"/>
      <c r="FOF219" s="132"/>
      <c r="FOG219" s="132"/>
      <c r="FOH219" s="132"/>
      <c r="FOI219" s="132"/>
      <c r="FOJ219" s="132"/>
      <c r="FOK219" s="132"/>
      <c r="FOL219" s="132"/>
      <c r="FOM219" s="132"/>
      <c r="FON219" s="132"/>
      <c r="FOO219" s="132"/>
      <c r="FOP219" s="132"/>
      <c r="FOQ219" s="132"/>
      <c r="FOR219" s="132"/>
      <c r="FOS219" s="132"/>
      <c r="FOT219" s="132"/>
      <c r="FOU219" s="132"/>
      <c r="FOV219" s="132"/>
      <c r="FOW219" s="132"/>
      <c r="FOX219" s="132"/>
      <c r="FOY219" s="132"/>
      <c r="FOZ219" s="132"/>
      <c r="FPA219" s="132"/>
      <c r="FPB219" s="132"/>
      <c r="FPC219" s="132"/>
      <c r="FPD219" s="132"/>
      <c r="FPE219" s="132"/>
      <c r="FPF219" s="132"/>
      <c r="FPG219" s="132"/>
      <c r="FPH219" s="132"/>
      <c r="FPI219" s="132"/>
      <c r="FPJ219" s="132"/>
      <c r="FPK219" s="132"/>
      <c r="FPL219" s="132"/>
      <c r="FPM219" s="132"/>
      <c r="FPN219" s="132"/>
      <c r="FPO219" s="132"/>
      <c r="FPP219" s="132"/>
      <c r="FPQ219" s="132"/>
      <c r="FPR219" s="132"/>
      <c r="FPS219" s="132"/>
      <c r="FPT219" s="132"/>
      <c r="FPU219" s="132"/>
      <c r="FPV219" s="132"/>
      <c r="FPW219" s="132"/>
      <c r="FPX219" s="132"/>
      <c r="FPY219" s="132"/>
      <c r="FPZ219" s="132"/>
      <c r="FQA219" s="132"/>
      <c r="FQB219" s="132"/>
      <c r="FQC219" s="132"/>
      <c r="FQD219" s="132"/>
      <c r="FQE219" s="132"/>
      <c r="FQF219" s="132"/>
      <c r="FQG219" s="132"/>
      <c r="FQH219" s="132"/>
      <c r="FQI219" s="132"/>
      <c r="FQJ219" s="132"/>
      <c r="FQK219" s="132"/>
      <c r="FQL219" s="132"/>
      <c r="FQM219" s="132"/>
      <c r="FQN219" s="132"/>
      <c r="FQO219" s="132"/>
      <c r="FQP219" s="132"/>
      <c r="FQQ219" s="132"/>
      <c r="FQR219" s="132"/>
      <c r="FQS219" s="132"/>
      <c r="FQT219" s="132"/>
      <c r="FQU219" s="132"/>
      <c r="FQV219" s="132"/>
      <c r="FQW219" s="132"/>
      <c r="FQX219" s="132"/>
      <c r="FQY219" s="132"/>
      <c r="FQZ219" s="132"/>
      <c r="FRA219" s="132"/>
      <c r="FRB219" s="132"/>
      <c r="FRC219" s="132"/>
      <c r="FRD219" s="132"/>
      <c r="FRE219" s="132"/>
      <c r="FRF219" s="132"/>
      <c r="FRG219" s="132"/>
      <c r="FRH219" s="132"/>
      <c r="FRI219" s="132"/>
      <c r="FRJ219" s="132"/>
      <c r="FRK219" s="132"/>
      <c r="FRL219" s="132"/>
      <c r="FRM219" s="132"/>
      <c r="FRN219" s="132"/>
      <c r="FRO219" s="132"/>
      <c r="FRP219" s="132"/>
      <c r="FRQ219" s="132"/>
      <c r="FRR219" s="132"/>
      <c r="FRS219" s="132"/>
      <c r="FRT219" s="132"/>
      <c r="FRU219" s="132"/>
      <c r="FRV219" s="132"/>
      <c r="FRW219" s="132"/>
      <c r="FRX219" s="132"/>
      <c r="FRY219" s="132"/>
      <c r="FRZ219" s="132"/>
      <c r="FSA219" s="132"/>
      <c r="FSB219" s="132"/>
      <c r="FSC219" s="132"/>
      <c r="FSD219" s="132"/>
      <c r="FSE219" s="132"/>
      <c r="FSF219" s="132"/>
      <c r="FSG219" s="132"/>
      <c r="FSH219" s="132"/>
      <c r="FSI219" s="132"/>
      <c r="FSJ219" s="132"/>
      <c r="FSK219" s="132"/>
      <c r="FSL219" s="132"/>
      <c r="FSM219" s="132"/>
      <c r="FSN219" s="132"/>
      <c r="FSO219" s="132"/>
      <c r="FSP219" s="132"/>
      <c r="FSQ219" s="132"/>
      <c r="FSR219" s="132"/>
      <c r="FSS219" s="132"/>
      <c r="FST219" s="132"/>
      <c r="FSU219" s="132"/>
      <c r="FSV219" s="132"/>
      <c r="FSW219" s="132"/>
      <c r="FSX219" s="132"/>
      <c r="FSY219" s="132"/>
      <c r="FSZ219" s="132"/>
      <c r="FTA219" s="132"/>
      <c r="FTB219" s="132"/>
      <c r="FTC219" s="132"/>
      <c r="FTD219" s="132"/>
      <c r="FTE219" s="132"/>
      <c r="FTF219" s="132"/>
      <c r="FTG219" s="132"/>
      <c r="FTH219" s="132"/>
      <c r="FTI219" s="132"/>
      <c r="FTJ219" s="132"/>
      <c r="FTK219" s="132"/>
      <c r="FTL219" s="132"/>
      <c r="FTM219" s="132"/>
      <c r="FTN219" s="132"/>
      <c r="FTO219" s="132"/>
      <c r="FTP219" s="132"/>
      <c r="FTQ219" s="132"/>
      <c r="FTR219" s="132"/>
      <c r="FTS219" s="132"/>
      <c r="FTT219" s="132"/>
      <c r="FTU219" s="132"/>
      <c r="FTV219" s="132"/>
      <c r="FTW219" s="132"/>
      <c r="FTX219" s="132"/>
      <c r="FTY219" s="132"/>
      <c r="FTZ219" s="132"/>
      <c r="FUA219" s="132"/>
      <c r="FUB219" s="132"/>
      <c r="FUC219" s="132"/>
      <c r="FUD219" s="132"/>
      <c r="FUE219" s="132"/>
      <c r="FUF219" s="132"/>
      <c r="FUG219" s="132"/>
      <c r="FUH219" s="132"/>
      <c r="FUI219" s="132"/>
      <c r="FUJ219" s="132"/>
      <c r="FUK219" s="132"/>
      <c r="FUL219" s="132"/>
      <c r="FUM219" s="132"/>
      <c r="FUN219" s="132"/>
      <c r="FUO219" s="132"/>
      <c r="FUP219" s="132"/>
      <c r="FUQ219" s="132"/>
      <c r="FUR219" s="132"/>
      <c r="FUS219" s="132"/>
      <c r="FUT219" s="132"/>
      <c r="FUU219" s="132"/>
      <c r="FUV219" s="132"/>
      <c r="FUW219" s="132"/>
      <c r="FUX219" s="132"/>
      <c r="FUY219" s="132"/>
      <c r="FUZ219" s="132"/>
      <c r="FVA219" s="132"/>
      <c r="FVB219" s="132"/>
      <c r="FVC219" s="132"/>
      <c r="FVD219" s="132"/>
      <c r="FVE219" s="132"/>
      <c r="FVF219" s="132"/>
      <c r="FVG219" s="132"/>
      <c r="FVH219" s="132"/>
      <c r="FVI219" s="132"/>
      <c r="FVJ219" s="132"/>
      <c r="FVK219" s="132"/>
      <c r="FVL219" s="132"/>
      <c r="FVM219" s="132"/>
      <c r="FVN219" s="132"/>
      <c r="FVO219" s="132"/>
      <c r="FVP219" s="132"/>
      <c r="FVQ219" s="132"/>
      <c r="FVR219" s="132"/>
      <c r="FVS219" s="132"/>
      <c r="FVT219" s="132"/>
      <c r="FVU219" s="132"/>
      <c r="FVV219" s="132"/>
      <c r="FVW219" s="132"/>
      <c r="FVX219" s="132"/>
      <c r="FVY219" s="132"/>
      <c r="FVZ219" s="132"/>
      <c r="FWA219" s="132"/>
      <c r="FWB219" s="132"/>
      <c r="FWC219" s="132"/>
      <c r="FWD219" s="132"/>
      <c r="FWE219" s="132"/>
      <c r="FWF219" s="132"/>
      <c r="FWG219" s="132"/>
      <c r="FWH219" s="132"/>
      <c r="FWI219" s="132"/>
      <c r="FWJ219" s="132"/>
      <c r="FWK219" s="132"/>
      <c r="FWL219" s="132"/>
      <c r="FWM219" s="132"/>
      <c r="FWN219" s="132"/>
      <c r="FWO219" s="132"/>
      <c r="FWP219" s="132"/>
      <c r="FWQ219" s="132"/>
      <c r="FWR219" s="132"/>
      <c r="FWS219" s="132"/>
      <c r="FWT219" s="132"/>
      <c r="FWU219" s="132"/>
      <c r="FWV219" s="132"/>
      <c r="FWW219" s="132"/>
      <c r="FWX219" s="132"/>
      <c r="FWY219" s="132"/>
      <c r="FWZ219" s="132"/>
      <c r="FXA219" s="132"/>
      <c r="FXB219" s="132"/>
      <c r="FXC219" s="132"/>
      <c r="FXD219" s="132"/>
      <c r="FXE219" s="132"/>
      <c r="FXF219" s="132"/>
      <c r="FXG219" s="132"/>
      <c r="FXH219" s="132"/>
      <c r="FXI219" s="132"/>
      <c r="FXJ219" s="132"/>
      <c r="FXK219" s="132"/>
      <c r="FXL219" s="132"/>
      <c r="FXM219" s="132"/>
      <c r="FXN219" s="132"/>
      <c r="FXO219" s="132"/>
      <c r="FXP219" s="132"/>
      <c r="FXQ219" s="132"/>
      <c r="FXR219" s="132"/>
      <c r="FXS219" s="132"/>
      <c r="FXT219" s="132"/>
      <c r="FXU219" s="132"/>
      <c r="FXV219" s="132"/>
      <c r="FXW219" s="132"/>
      <c r="FXX219" s="132"/>
      <c r="FXY219" s="132"/>
      <c r="FXZ219" s="132"/>
      <c r="FYA219" s="132"/>
      <c r="FYB219" s="132"/>
      <c r="FYC219" s="132"/>
      <c r="FYD219" s="132"/>
      <c r="FYE219" s="132"/>
      <c r="FYF219" s="132"/>
      <c r="FYG219" s="132"/>
      <c r="FYH219" s="132"/>
      <c r="FYI219" s="132"/>
      <c r="FYJ219" s="132"/>
      <c r="FYK219" s="132"/>
      <c r="FYL219" s="132"/>
      <c r="FYM219" s="132"/>
      <c r="FYN219" s="132"/>
      <c r="FYO219" s="132"/>
      <c r="FYP219" s="132"/>
      <c r="FYQ219" s="132"/>
      <c r="FYR219" s="132"/>
      <c r="FYS219" s="132"/>
      <c r="FYT219" s="132"/>
      <c r="FYU219" s="132"/>
      <c r="FYV219" s="132"/>
      <c r="FYW219" s="132"/>
      <c r="FYX219" s="132"/>
      <c r="FYY219" s="132"/>
      <c r="FYZ219" s="132"/>
      <c r="FZA219" s="132"/>
      <c r="FZB219" s="132"/>
      <c r="FZC219" s="132"/>
      <c r="FZD219" s="132"/>
      <c r="FZE219" s="132"/>
      <c r="FZF219" s="132"/>
      <c r="FZG219" s="132"/>
      <c r="FZH219" s="132"/>
      <c r="FZI219" s="132"/>
      <c r="FZJ219" s="132"/>
      <c r="FZK219" s="132"/>
      <c r="FZL219" s="132"/>
      <c r="FZM219" s="132"/>
      <c r="FZN219" s="132"/>
      <c r="FZO219" s="132"/>
      <c r="FZP219" s="132"/>
      <c r="FZQ219" s="132"/>
      <c r="FZR219" s="132"/>
      <c r="FZS219" s="132"/>
      <c r="FZT219" s="132"/>
      <c r="FZU219" s="132"/>
      <c r="FZV219" s="132"/>
      <c r="FZW219" s="132"/>
      <c r="FZX219" s="132"/>
      <c r="FZY219" s="132"/>
      <c r="FZZ219" s="132"/>
      <c r="GAA219" s="132"/>
      <c r="GAB219" s="132"/>
      <c r="GAC219" s="132"/>
      <c r="GAD219" s="132"/>
      <c r="GAE219" s="132"/>
      <c r="GAF219" s="132"/>
      <c r="GAG219" s="132"/>
      <c r="GAH219" s="132"/>
      <c r="GAI219" s="132"/>
      <c r="GAJ219" s="132"/>
      <c r="GAK219" s="132"/>
      <c r="GAL219" s="132"/>
      <c r="GAM219" s="132"/>
      <c r="GAN219" s="132"/>
      <c r="GAO219" s="132"/>
      <c r="GAP219" s="132"/>
      <c r="GAQ219" s="132"/>
      <c r="GAR219" s="132"/>
      <c r="GAS219" s="132"/>
      <c r="GAT219" s="132"/>
      <c r="GAU219" s="132"/>
      <c r="GAV219" s="132"/>
      <c r="GAW219" s="132"/>
      <c r="GAX219" s="132"/>
      <c r="GAY219" s="132"/>
      <c r="GAZ219" s="132"/>
      <c r="GBA219" s="132"/>
      <c r="GBB219" s="132"/>
      <c r="GBC219" s="132"/>
      <c r="GBD219" s="132"/>
      <c r="GBE219" s="132"/>
      <c r="GBF219" s="132"/>
      <c r="GBG219" s="132"/>
      <c r="GBH219" s="132"/>
      <c r="GBI219" s="132"/>
      <c r="GBJ219" s="132"/>
      <c r="GBK219" s="132"/>
      <c r="GBL219" s="132"/>
      <c r="GBM219" s="132"/>
      <c r="GBN219" s="132"/>
      <c r="GBO219" s="132"/>
      <c r="GBP219" s="132"/>
      <c r="GBQ219" s="132"/>
      <c r="GBR219" s="132"/>
      <c r="GBS219" s="132"/>
      <c r="GBT219" s="132"/>
      <c r="GBU219" s="132"/>
      <c r="GBV219" s="132"/>
      <c r="GBW219" s="132"/>
      <c r="GBX219" s="132"/>
      <c r="GBY219" s="132"/>
      <c r="GBZ219" s="132"/>
      <c r="GCA219" s="132"/>
      <c r="GCB219" s="132"/>
      <c r="GCC219" s="132"/>
      <c r="GCD219" s="132"/>
      <c r="GCE219" s="132"/>
      <c r="GCF219" s="132"/>
      <c r="GCG219" s="132"/>
      <c r="GCH219" s="132"/>
      <c r="GCI219" s="132"/>
      <c r="GCJ219" s="132"/>
      <c r="GCK219" s="132"/>
      <c r="GCL219" s="132"/>
      <c r="GCM219" s="132"/>
      <c r="GCN219" s="132"/>
      <c r="GCO219" s="132"/>
      <c r="GCP219" s="132"/>
      <c r="GCQ219" s="132"/>
      <c r="GCR219" s="132"/>
      <c r="GCS219" s="132"/>
      <c r="GCT219" s="132"/>
      <c r="GCU219" s="132"/>
      <c r="GCV219" s="132"/>
      <c r="GCW219" s="132"/>
      <c r="GCX219" s="132"/>
      <c r="GCY219" s="132"/>
      <c r="GCZ219" s="132"/>
      <c r="GDA219" s="132"/>
      <c r="GDB219" s="132"/>
      <c r="GDC219" s="132"/>
      <c r="GDD219" s="132"/>
      <c r="GDE219" s="132"/>
      <c r="GDF219" s="132"/>
      <c r="GDG219" s="132"/>
      <c r="GDH219" s="132"/>
      <c r="GDI219" s="132"/>
      <c r="GDJ219" s="132"/>
      <c r="GDK219" s="132"/>
      <c r="GDL219" s="132"/>
      <c r="GDM219" s="132"/>
      <c r="GDN219" s="132"/>
      <c r="GDO219" s="132"/>
      <c r="GDP219" s="132"/>
      <c r="GDQ219" s="132"/>
      <c r="GDR219" s="132"/>
      <c r="GDS219" s="132"/>
      <c r="GDT219" s="132"/>
      <c r="GDU219" s="132"/>
      <c r="GDV219" s="132"/>
      <c r="GDW219" s="132"/>
      <c r="GDX219" s="132"/>
      <c r="GDY219" s="132"/>
      <c r="GDZ219" s="132"/>
      <c r="GEA219" s="132"/>
      <c r="GEB219" s="132"/>
      <c r="GEC219" s="132"/>
      <c r="GED219" s="132"/>
      <c r="GEE219" s="132"/>
      <c r="GEF219" s="132"/>
      <c r="GEG219" s="132"/>
      <c r="GEH219" s="132"/>
      <c r="GEI219" s="132"/>
      <c r="GEJ219" s="132"/>
      <c r="GEK219" s="132"/>
      <c r="GEL219" s="132"/>
      <c r="GEM219" s="132"/>
      <c r="GEN219" s="132"/>
      <c r="GEO219" s="132"/>
      <c r="GEP219" s="132"/>
      <c r="GEQ219" s="132"/>
      <c r="GER219" s="132"/>
      <c r="GES219" s="132"/>
      <c r="GET219" s="132"/>
      <c r="GEU219" s="132"/>
      <c r="GEV219" s="132"/>
      <c r="GEW219" s="132"/>
      <c r="GEX219" s="132"/>
      <c r="GEY219" s="132"/>
      <c r="GEZ219" s="132"/>
      <c r="GFA219" s="132"/>
      <c r="GFB219" s="132"/>
      <c r="GFC219" s="132"/>
      <c r="GFD219" s="132"/>
      <c r="GFE219" s="132"/>
      <c r="GFF219" s="132"/>
      <c r="GFG219" s="132"/>
      <c r="GFH219" s="132"/>
      <c r="GFI219" s="132"/>
      <c r="GFJ219" s="132"/>
      <c r="GFK219" s="132"/>
      <c r="GFL219" s="132"/>
      <c r="GFM219" s="132"/>
      <c r="GFN219" s="132"/>
      <c r="GFO219" s="132"/>
      <c r="GFP219" s="132"/>
      <c r="GFQ219" s="132"/>
      <c r="GFR219" s="132"/>
      <c r="GFS219" s="132"/>
      <c r="GFT219" s="132"/>
      <c r="GFU219" s="132"/>
      <c r="GFV219" s="132"/>
      <c r="GFW219" s="132"/>
      <c r="GFX219" s="132"/>
      <c r="GFY219" s="132"/>
      <c r="GFZ219" s="132"/>
      <c r="GGA219" s="132"/>
      <c r="GGB219" s="132"/>
      <c r="GGC219" s="132"/>
      <c r="GGD219" s="132"/>
      <c r="GGE219" s="132"/>
      <c r="GGF219" s="132"/>
      <c r="GGG219" s="132"/>
      <c r="GGH219" s="132"/>
      <c r="GGI219" s="132"/>
      <c r="GGJ219" s="132"/>
      <c r="GGK219" s="132"/>
      <c r="GGL219" s="132"/>
      <c r="GGM219" s="132"/>
      <c r="GGN219" s="132"/>
      <c r="GGO219" s="132"/>
      <c r="GGP219" s="132"/>
      <c r="GGQ219" s="132"/>
      <c r="GGR219" s="132"/>
      <c r="GGS219" s="132"/>
      <c r="GGT219" s="132"/>
      <c r="GGU219" s="132"/>
      <c r="GGV219" s="132"/>
      <c r="GGW219" s="132"/>
      <c r="GGX219" s="132"/>
      <c r="GGY219" s="132"/>
      <c r="GGZ219" s="132"/>
      <c r="GHA219" s="132"/>
      <c r="GHB219" s="132"/>
      <c r="GHC219" s="132"/>
      <c r="GHD219" s="132"/>
      <c r="GHE219" s="132"/>
      <c r="GHF219" s="132"/>
      <c r="GHG219" s="132"/>
      <c r="GHH219" s="132"/>
      <c r="GHI219" s="132"/>
      <c r="GHJ219" s="132"/>
      <c r="GHK219" s="132"/>
      <c r="GHL219" s="132"/>
      <c r="GHM219" s="132"/>
      <c r="GHN219" s="132"/>
      <c r="GHO219" s="132"/>
      <c r="GHP219" s="132"/>
      <c r="GHQ219" s="132"/>
      <c r="GHR219" s="132"/>
      <c r="GHS219" s="132"/>
      <c r="GHT219" s="132"/>
      <c r="GHU219" s="132"/>
      <c r="GHV219" s="132"/>
      <c r="GHW219" s="132"/>
      <c r="GHX219" s="132"/>
      <c r="GHY219" s="132"/>
      <c r="GHZ219" s="132"/>
      <c r="GIA219" s="132"/>
      <c r="GIB219" s="132"/>
      <c r="GIC219" s="132"/>
      <c r="GID219" s="132"/>
      <c r="GIE219" s="132"/>
      <c r="GIF219" s="132"/>
      <c r="GIG219" s="132"/>
      <c r="GIH219" s="132"/>
      <c r="GII219" s="132"/>
      <c r="GIJ219" s="132"/>
      <c r="GIK219" s="132"/>
      <c r="GIL219" s="132"/>
      <c r="GIM219" s="132"/>
      <c r="GIN219" s="132"/>
      <c r="GIO219" s="132"/>
      <c r="GIP219" s="132"/>
      <c r="GIQ219" s="132"/>
      <c r="GIR219" s="132"/>
      <c r="GIS219" s="132"/>
      <c r="GIT219" s="132"/>
      <c r="GIU219" s="132"/>
      <c r="GIV219" s="132"/>
      <c r="GIW219" s="132"/>
      <c r="GIX219" s="132"/>
      <c r="GIY219" s="132"/>
      <c r="GIZ219" s="132"/>
      <c r="GJA219" s="132"/>
      <c r="GJB219" s="132"/>
      <c r="GJC219" s="132"/>
      <c r="GJD219" s="132"/>
      <c r="GJE219" s="132"/>
      <c r="GJF219" s="132"/>
      <c r="GJG219" s="132"/>
      <c r="GJH219" s="132"/>
      <c r="GJI219" s="132"/>
      <c r="GJJ219" s="132"/>
      <c r="GJK219" s="132"/>
      <c r="GJL219" s="132"/>
      <c r="GJM219" s="132"/>
      <c r="GJN219" s="132"/>
      <c r="GJO219" s="132"/>
      <c r="GJP219" s="132"/>
      <c r="GJQ219" s="132"/>
      <c r="GJR219" s="132"/>
      <c r="GJS219" s="132"/>
      <c r="GJT219" s="132"/>
      <c r="GJU219" s="132"/>
      <c r="GJV219" s="132"/>
      <c r="GJW219" s="132"/>
      <c r="GJX219" s="132"/>
      <c r="GJY219" s="132"/>
      <c r="GJZ219" s="132"/>
      <c r="GKA219" s="132"/>
      <c r="GKB219" s="132"/>
      <c r="GKC219" s="132"/>
      <c r="GKD219" s="132"/>
      <c r="GKE219" s="132"/>
      <c r="GKF219" s="132"/>
      <c r="GKG219" s="132"/>
      <c r="GKH219" s="132"/>
      <c r="GKI219" s="132"/>
      <c r="GKJ219" s="132"/>
      <c r="GKK219" s="132"/>
      <c r="GKL219" s="132"/>
      <c r="GKM219" s="132"/>
      <c r="GKN219" s="132"/>
      <c r="GKO219" s="132"/>
      <c r="GKP219" s="132"/>
      <c r="GKQ219" s="132"/>
      <c r="GKR219" s="132"/>
      <c r="GKS219" s="132"/>
      <c r="GKT219" s="132"/>
      <c r="GKU219" s="132"/>
      <c r="GKV219" s="132"/>
      <c r="GKW219" s="132"/>
      <c r="GKX219" s="132"/>
      <c r="GKY219" s="132"/>
      <c r="GKZ219" s="132"/>
      <c r="GLA219" s="132"/>
      <c r="GLB219" s="132"/>
      <c r="GLC219" s="132"/>
      <c r="GLD219" s="132"/>
      <c r="GLE219" s="132"/>
      <c r="GLF219" s="132"/>
      <c r="GLG219" s="132"/>
      <c r="GLH219" s="132"/>
      <c r="GLI219" s="132"/>
      <c r="GLJ219" s="132"/>
      <c r="GLK219" s="132"/>
      <c r="GLL219" s="132"/>
      <c r="GLM219" s="132"/>
      <c r="GLN219" s="132"/>
      <c r="GLO219" s="132"/>
      <c r="GLP219" s="132"/>
      <c r="GLQ219" s="132"/>
      <c r="GLR219" s="132"/>
      <c r="GLS219" s="132"/>
      <c r="GLT219" s="132"/>
      <c r="GLU219" s="132"/>
      <c r="GLV219" s="132"/>
      <c r="GLW219" s="132"/>
      <c r="GLX219" s="132"/>
      <c r="GLY219" s="132"/>
      <c r="GLZ219" s="132"/>
      <c r="GMA219" s="132"/>
      <c r="GMB219" s="132"/>
      <c r="GMC219" s="132"/>
      <c r="GMD219" s="132"/>
      <c r="GME219" s="132"/>
      <c r="GMF219" s="132"/>
      <c r="GMG219" s="132"/>
      <c r="GMH219" s="132"/>
      <c r="GMI219" s="132"/>
      <c r="GMJ219" s="132"/>
      <c r="GMK219" s="132"/>
      <c r="GML219" s="132"/>
      <c r="GMM219" s="132"/>
      <c r="GMN219" s="132"/>
      <c r="GMO219" s="132"/>
      <c r="GMP219" s="132"/>
      <c r="GMQ219" s="132"/>
      <c r="GMR219" s="132"/>
      <c r="GMS219" s="132"/>
      <c r="GMT219" s="132"/>
      <c r="GMU219" s="132"/>
      <c r="GMV219" s="132"/>
      <c r="GMW219" s="132"/>
      <c r="GMX219" s="132"/>
      <c r="GMY219" s="132"/>
      <c r="GMZ219" s="132"/>
      <c r="GNA219" s="132"/>
      <c r="GNB219" s="132"/>
      <c r="GNC219" s="132"/>
      <c r="GND219" s="132"/>
      <c r="GNE219" s="132"/>
      <c r="GNF219" s="132"/>
      <c r="GNG219" s="132"/>
      <c r="GNH219" s="132"/>
      <c r="GNI219" s="132"/>
      <c r="GNJ219" s="132"/>
      <c r="GNK219" s="132"/>
      <c r="GNL219" s="132"/>
      <c r="GNM219" s="132"/>
      <c r="GNN219" s="132"/>
      <c r="GNO219" s="132"/>
      <c r="GNP219" s="132"/>
      <c r="GNQ219" s="132"/>
      <c r="GNR219" s="132"/>
      <c r="GNS219" s="132"/>
      <c r="GNT219" s="132"/>
      <c r="GNU219" s="132"/>
      <c r="GNV219" s="132"/>
      <c r="GNW219" s="132"/>
      <c r="GNX219" s="132"/>
      <c r="GNY219" s="132"/>
      <c r="GNZ219" s="132"/>
      <c r="GOA219" s="132"/>
      <c r="GOB219" s="132"/>
      <c r="GOC219" s="132"/>
      <c r="GOD219" s="132"/>
      <c r="GOE219" s="132"/>
      <c r="GOF219" s="132"/>
      <c r="GOG219" s="132"/>
      <c r="GOH219" s="132"/>
      <c r="GOI219" s="132"/>
      <c r="GOJ219" s="132"/>
      <c r="GOK219" s="132"/>
      <c r="GOL219" s="132"/>
      <c r="GOM219" s="132"/>
      <c r="GON219" s="132"/>
      <c r="GOO219" s="132"/>
      <c r="GOP219" s="132"/>
      <c r="GOQ219" s="132"/>
      <c r="GOR219" s="132"/>
      <c r="GOS219" s="132"/>
      <c r="GOT219" s="132"/>
      <c r="GOU219" s="132"/>
      <c r="GOV219" s="132"/>
      <c r="GOW219" s="132"/>
      <c r="GOX219" s="132"/>
      <c r="GOY219" s="132"/>
      <c r="GOZ219" s="132"/>
      <c r="GPA219" s="132"/>
      <c r="GPB219" s="132"/>
      <c r="GPC219" s="132"/>
      <c r="GPD219" s="132"/>
      <c r="GPE219" s="132"/>
      <c r="GPF219" s="132"/>
      <c r="GPG219" s="132"/>
      <c r="GPH219" s="132"/>
      <c r="GPI219" s="132"/>
      <c r="GPJ219" s="132"/>
      <c r="GPK219" s="132"/>
      <c r="GPL219" s="132"/>
      <c r="GPM219" s="132"/>
      <c r="GPN219" s="132"/>
      <c r="GPO219" s="132"/>
      <c r="GPP219" s="132"/>
      <c r="GPQ219" s="132"/>
      <c r="GPR219" s="132"/>
      <c r="GPS219" s="132"/>
      <c r="GPT219" s="132"/>
      <c r="GPU219" s="132"/>
      <c r="GPV219" s="132"/>
      <c r="GPW219" s="132"/>
      <c r="GPX219" s="132"/>
      <c r="GPY219" s="132"/>
      <c r="GPZ219" s="132"/>
      <c r="GQA219" s="132"/>
      <c r="GQB219" s="132"/>
      <c r="GQC219" s="132"/>
      <c r="GQD219" s="132"/>
      <c r="GQE219" s="132"/>
      <c r="GQF219" s="132"/>
      <c r="GQG219" s="132"/>
      <c r="GQH219" s="132"/>
      <c r="GQI219" s="132"/>
      <c r="GQJ219" s="132"/>
      <c r="GQK219" s="132"/>
      <c r="GQL219" s="132"/>
      <c r="GQM219" s="132"/>
      <c r="GQN219" s="132"/>
      <c r="GQO219" s="132"/>
      <c r="GQP219" s="132"/>
      <c r="GQQ219" s="132"/>
      <c r="GQR219" s="132"/>
      <c r="GQS219" s="132"/>
      <c r="GQT219" s="132"/>
      <c r="GQU219" s="132"/>
      <c r="GQV219" s="132"/>
      <c r="GQW219" s="132"/>
      <c r="GQX219" s="132"/>
      <c r="GQY219" s="132"/>
      <c r="GQZ219" s="132"/>
      <c r="GRA219" s="132"/>
      <c r="GRB219" s="132"/>
      <c r="GRC219" s="132"/>
      <c r="GRD219" s="132"/>
      <c r="GRE219" s="132"/>
      <c r="GRF219" s="132"/>
      <c r="GRG219" s="132"/>
      <c r="GRH219" s="132"/>
      <c r="GRI219" s="132"/>
      <c r="GRJ219" s="132"/>
      <c r="GRK219" s="132"/>
      <c r="GRL219" s="132"/>
      <c r="GRM219" s="132"/>
      <c r="GRN219" s="132"/>
      <c r="GRO219" s="132"/>
      <c r="GRP219" s="132"/>
      <c r="GRQ219" s="132"/>
      <c r="GRR219" s="132"/>
      <c r="GRS219" s="132"/>
      <c r="GRT219" s="132"/>
      <c r="GRU219" s="132"/>
      <c r="GRV219" s="132"/>
      <c r="GRW219" s="132"/>
      <c r="GRX219" s="132"/>
      <c r="GRY219" s="132"/>
      <c r="GRZ219" s="132"/>
      <c r="GSA219" s="132"/>
      <c r="GSB219" s="132"/>
      <c r="GSC219" s="132"/>
      <c r="GSD219" s="132"/>
      <c r="GSE219" s="132"/>
      <c r="GSF219" s="132"/>
      <c r="GSG219" s="132"/>
      <c r="GSH219" s="132"/>
      <c r="GSI219" s="132"/>
      <c r="GSJ219" s="132"/>
      <c r="GSK219" s="132"/>
      <c r="GSL219" s="132"/>
      <c r="GSM219" s="132"/>
      <c r="GSN219" s="132"/>
      <c r="GSO219" s="132"/>
      <c r="GSP219" s="132"/>
      <c r="GSQ219" s="132"/>
      <c r="GSR219" s="132"/>
      <c r="GSS219" s="132"/>
      <c r="GST219" s="132"/>
      <c r="GSU219" s="132"/>
      <c r="GSV219" s="132"/>
      <c r="GSW219" s="132"/>
      <c r="GSX219" s="132"/>
      <c r="GSY219" s="132"/>
      <c r="GSZ219" s="132"/>
      <c r="GTA219" s="132"/>
      <c r="GTB219" s="132"/>
      <c r="GTC219" s="132"/>
      <c r="GTD219" s="132"/>
      <c r="GTE219" s="132"/>
      <c r="GTF219" s="132"/>
      <c r="GTG219" s="132"/>
      <c r="GTH219" s="132"/>
      <c r="GTI219" s="132"/>
      <c r="GTJ219" s="132"/>
      <c r="GTK219" s="132"/>
      <c r="GTL219" s="132"/>
      <c r="GTM219" s="132"/>
      <c r="GTN219" s="132"/>
      <c r="GTO219" s="132"/>
      <c r="GTP219" s="132"/>
      <c r="GTQ219" s="132"/>
      <c r="GTR219" s="132"/>
      <c r="GTS219" s="132"/>
      <c r="GTT219" s="132"/>
      <c r="GTU219" s="132"/>
      <c r="GTV219" s="132"/>
      <c r="GTW219" s="132"/>
      <c r="GTX219" s="132"/>
      <c r="GTY219" s="132"/>
      <c r="GTZ219" s="132"/>
      <c r="GUA219" s="132"/>
      <c r="GUB219" s="132"/>
      <c r="GUC219" s="132"/>
      <c r="GUD219" s="132"/>
      <c r="GUE219" s="132"/>
      <c r="GUF219" s="132"/>
      <c r="GUG219" s="132"/>
      <c r="GUH219" s="132"/>
      <c r="GUI219" s="132"/>
      <c r="GUJ219" s="132"/>
      <c r="GUK219" s="132"/>
      <c r="GUL219" s="132"/>
      <c r="GUM219" s="132"/>
      <c r="GUN219" s="132"/>
      <c r="GUO219" s="132"/>
      <c r="GUP219" s="132"/>
      <c r="GUQ219" s="132"/>
      <c r="GUR219" s="132"/>
      <c r="GUS219" s="132"/>
      <c r="GUT219" s="132"/>
      <c r="GUU219" s="132"/>
      <c r="GUV219" s="132"/>
      <c r="GUW219" s="132"/>
      <c r="GUX219" s="132"/>
      <c r="GUY219" s="132"/>
      <c r="GUZ219" s="132"/>
      <c r="GVA219" s="132"/>
      <c r="GVB219" s="132"/>
      <c r="GVC219" s="132"/>
      <c r="GVD219" s="132"/>
      <c r="GVE219" s="132"/>
      <c r="GVF219" s="132"/>
      <c r="GVG219" s="132"/>
      <c r="GVH219" s="132"/>
      <c r="GVI219" s="132"/>
      <c r="GVJ219" s="132"/>
      <c r="GVK219" s="132"/>
      <c r="GVL219" s="132"/>
      <c r="GVM219" s="132"/>
      <c r="GVN219" s="132"/>
      <c r="GVO219" s="132"/>
      <c r="GVP219" s="132"/>
      <c r="GVQ219" s="132"/>
      <c r="GVR219" s="132"/>
      <c r="GVS219" s="132"/>
      <c r="GVT219" s="132"/>
      <c r="GVU219" s="132"/>
      <c r="GVV219" s="132"/>
      <c r="GVW219" s="132"/>
      <c r="GVX219" s="132"/>
      <c r="GVY219" s="132"/>
      <c r="GVZ219" s="132"/>
      <c r="GWA219" s="132"/>
      <c r="GWB219" s="132"/>
      <c r="GWC219" s="132"/>
      <c r="GWD219" s="132"/>
      <c r="GWE219" s="132"/>
      <c r="GWF219" s="132"/>
      <c r="GWG219" s="132"/>
      <c r="GWH219" s="132"/>
      <c r="GWI219" s="132"/>
      <c r="GWJ219" s="132"/>
      <c r="GWK219" s="132"/>
      <c r="GWL219" s="132"/>
      <c r="GWM219" s="132"/>
      <c r="GWN219" s="132"/>
      <c r="GWO219" s="132"/>
      <c r="GWP219" s="132"/>
      <c r="GWQ219" s="132"/>
      <c r="GWR219" s="132"/>
      <c r="GWS219" s="132"/>
      <c r="GWT219" s="132"/>
      <c r="GWU219" s="132"/>
      <c r="GWV219" s="132"/>
      <c r="GWW219" s="132"/>
      <c r="GWX219" s="132"/>
      <c r="GWY219" s="132"/>
      <c r="GWZ219" s="132"/>
      <c r="GXA219" s="132"/>
      <c r="GXB219" s="132"/>
      <c r="GXC219" s="132"/>
      <c r="GXD219" s="132"/>
      <c r="GXE219" s="132"/>
      <c r="GXF219" s="132"/>
      <c r="GXG219" s="132"/>
      <c r="GXH219" s="132"/>
      <c r="GXI219" s="132"/>
      <c r="GXJ219" s="132"/>
      <c r="GXK219" s="132"/>
      <c r="GXL219" s="132"/>
      <c r="GXM219" s="132"/>
      <c r="GXN219" s="132"/>
      <c r="GXO219" s="132"/>
      <c r="GXP219" s="132"/>
      <c r="GXQ219" s="132"/>
      <c r="GXR219" s="132"/>
      <c r="GXS219" s="132"/>
      <c r="GXT219" s="132"/>
      <c r="GXU219" s="132"/>
      <c r="GXV219" s="132"/>
      <c r="GXW219" s="132"/>
      <c r="GXX219" s="132"/>
      <c r="GXY219" s="132"/>
      <c r="GXZ219" s="132"/>
      <c r="GYA219" s="132"/>
      <c r="GYB219" s="132"/>
      <c r="GYC219" s="132"/>
      <c r="GYD219" s="132"/>
      <c r="GYE219" s="132"/>
      <c r="GYF219" s="132"/>
      <c r="GYG219" s="132"/>
      <c r="GYH219" s="132"/>
      <c r="GYI219" s="132"/>
      <c r="GYJ219" s="132"/>
      <c r="GYK219" s="132"/>
      <c r="GYL219" s="132"/>
      <c r="GYM219" s="132"/>
      <c r="GYN219" s="132"/>
      <c r="GYO219" s="132"/>
      <c r="GYP219" s="132"/>
      <c r="GYQ219" s="132"/>
      <c r="GYR219" s="132"/>
      <c r="GYS219" s="132"/>
      <c r="GYT219" s="132"/>
      <c r="GYU219" s="132"/>
      <c r="GYV219" s="132"/>
      <c r="GYW219" s="132"/>
      <c r="GYX219" s="132"/>
      <c r="GYY219" s="132"/>
      <c r="GYZ219" s="132"/>
      <c r="GZA219" s="132"/>
      <c r="GZB219" s="132"/>
      <c r="GZC219" s="132"/>
      <c r="GZD219" s="132"/>
      <c r="GZE219" s="132"/>
      <c r="GZF219" s="132"/>
      <c r="GZG219" s="132"/>
      <c r="GZH219" s="132"/>
      <c r="GZI219" s="132"/>
      <c r="GZJ219" s="132"/>
      <c r="GZK219" s="132"/>
      <c r="GZL219" s="132"/>
      <c r="GZM219" s="132"/>
      <c r="GZN219" s="132"/>
      <c r="GZO219" s="132"/>
      <c r="GZP219" s="132"/>
      <c r="GZQ219" s="132"/>
      <c r="GZR219" s="132"/>
      <c r="GZS219" s="132"/>
      <c r="GZT219" s="132"/>
      <c r="GZU219" s="132"/>
      <c r="GZV219" s="132"/>
      <c r="GZW219" s="132"/>
      <c r="GZX219" s="132"/>
      <c r="GZY219" s="132"/>
      <c r="GZZ219" s="132"/>
      <c r="HAA219" s="132"/>
      <c r="HAB219" s="132"/>
      <c r="HAC219" s="132"/>
      <c r="HAD219" s="132"/>
      <c r="HAE219" s="132"/>
      <c r="HAF219" s="132"/>
      <c r="HAG219" s="132"/>
      <c r="HAH219" s="132"/>
      <c r="HAI219" s="132"/>
      <c r="HAJ219" s="132"/>
      <c r="HAK219" s="132"/>
      <c r="HAL219" s="132"/>
      <c r="HAM219" s="132"/>
      <c r="HAN219" s="132"/>
      <c r="HAO219" s="132"/>
      <c r="HAP219" s="132"/>
      <c r="HAQ219" s="132"/>
      <c r="HAR219" s="132"/>
      <c r="HAS219" s="132"/>
      <c r="HAT219" s="132"/>
      <c r="HAU219" s="132"/>
      <c r="HAV219" s="132"/>
      <c r="HAW219" s="132"/>
      <c r="HAX219" s="132"/>
      <c r="HAY219" s="132"/>
      <c r="HAZ219" s="132"/>
      <c r="HBA219" s="132"/>
      <c r="HBB219" s="132"/>
      <c r="HBC219" s="132"/>
      <c r="HBD219" s="132"/>
      <c r="HBE219" s="132"/>
      <c r="HBF219" s="132"/>
      <c r="HBG219" s="132"/>
      <c r="HBH219" s="132"/>
      <c r="HBI219" s="132"/>
      <c r="HBJ219" s="132"/>
      <c r="HBK219" s="132"/>
      <c r="HBL219" s="132"/>
      <c r="HBM219" s="132"/>
      <c r="HBN219" s="132"/>
      <c r="HBO219" s="132"/>
      <c r="HBP219" s="132"/>
      <c r="HBQ219" s="132"/>
      <c r="HBR219" s="132"/>
      <c r="HBS219" s="132"/>
      <c r="HBT219" s="132"/>
      <c r="HBU219" s="132"/>
      <c r="HBV219" s="132"/>
      <c r="HBW219" s="132"/>
      <c r="HBX219" s="132"/>
      <c r="HBY219" s="132"/>
      <c r="HBZ219" s="132"/>
      <c r="HCA219" s="132"/>
      <c r="HCB219" s="132"/>
      <c r="HCC219" s="132"/>
      <c r="HCD219" s="132"/>
      <c r="HCE219" s="132"/>
      <c r="HCF219" s="132"/>
      <c r="HCG219" s="132"/>
      <c r="HCH219" s="132"/>
      <c r="HCI219" s="132"/>
      <c r="HCJ219" s="132"/>
      <c r="HCK219" s="132"/>
      <c r="HCL219" s="132"/>
      <c r="HCM219" s="132"/>
      <c r="HCN219" s="132"/>
      <c r="HCO219" s="132"/>
      <c r="HCP219" s="132"/>
      <c r="HCQ219" s="132"/>
      <c r="HCR219" s="132"/>
      <c r="HCS219" s="132"/>
      <c r="HCT219" s="132"/>
      <c r="HCU219" s="132"/>
      <c r="HCV219" s="132"/>
      <c r="HCW219" s="132"/>
      <c r="HCX219" s="132"/>
      <c r="HCY219" s="132"/>
      <c r="HCZ219" s="132"/>
      <c r="HDA219" s="132"/>
      <c r="HDB219" s="132"/>
      <c r="HDC219" s="132"/>
      <c r="HDD219" s="132"/>
      <c r="HDE219" s="132"/>
      <c r="HDF219" s="132"/>
      <c r="HDG219" s="132"/>
      <c r="HDH219" s="132"/>
      <c r="HDI219" s="132"/>
      <c r="HDJ219" s="132"/>
      <c r="HDK219" s="132"/>
      <c r="HDL219" s="132"/>
      <c r="HDM219" s="132"/>
      <c r="HDN219" s="132"/>
      <c r="HDO219" s="132"/>
      <c r="HDP219" s="132"/>
      <c r="HDQ219" s="132"/>
      <c r="HDR219" s="132"/>
      <c r="HDS219" s="132"/>
      <c r="HDT219" s="132"/>
      <c r="HDU219" s="132"/>
      <c r="HDV219" s="132"/>
      <c r="HDW219" s="132"/>
      <c r="HDX219" s="132"/>
      <c r="HDY219" s="132"/>
      <c r="HDZ219" s="132"/>
      <c r="HEA219" s="132"/>
      <c r="HEB219" s="132"/>
      <c r="HEC219" s="132"/>
      <c r="HED219" s="132"/>
      <c r="HEE219" s="132"/>
      <c r="HEF219" s="132"/>
      <c r="HEG219" s="132"/>
      <c r="HEH219" s="132"/>
      <c r="HEI219" s="132"/>
      <c r="HEJ219" s="132"/>
      <c r="HEK219" s="132"/>
      <c r="HEL219" s="132"/>
      <c r="HEM219" s="132"/>
      <c r="HEN219" s="132"/>
      <c r="HEO219" s="132"/>
      <c r="HEP219" s="132"/>
      <c r="HEQ219" s="132"/>
      <c r="HER219" s="132"/>
      <c r="HES219" s="132"/>
      <c r="HET219" s="132"/>
      <c r="HEU219" s="132"/>
      <c r="HEV219" s="132"/>
      <c r="HEW219" s="132"/>
      <c r="HEX219" s="132"/>
      <c r="HEY219" s="132"/>
      <c r="HEZ219" s="132"/>
      <c r="HFA219" s="132"/>
      <c r="HFB219" s="132"/>
      <c r="HFC219" s="132"/>
      <c r="HFD219" s="132"/>
      <c r="HFE219" s="132"/>
      <c r="HFF219" s="132"/>
      <c r="HFG219" s="132"/>
      <c r="HFH219" s="132"/>
      <c r="HFI219" s="132"/>
      <c r="HFJ219" s="132"/>
      <c r="HFK219" s="132"/>
      <c r="HFL219" s="132"/>
      <c r="HFM219" s="132"/>
      <c r="HFN219" s="132"/>
      <c r="HFO219" s="132"/>
      <c r="HFP219" s="132"/>
      <c r="HFQ219" s="132"/>
      <c r="HFR219" s="132"/>
      <c r="HFS219" s="132"/>
      <c r="HFT219" s="132"/>
      <c r="HFU219" s="132"/>
      <c r="HFV219" s="132"/>
      <c r="HFW219" s="132"/>
      <c r="HFX219" s="132"/>
      <c r="HFY219" s="132"/>
      <c r="HFZ219" s="132"/>
      <c r="HGA219" s="132"/>
      <c r="HGB219" s="132"/>
      <c r="HGC219" s="132"/>
      <c r="HGD219" s="132"/>
      <c r="HGE219" s="132"/>
      <c r="HGF219" s="132"/>
      <c r="HGG219" s="132"/>
      <c r="HGH219" s="132"/>
      <c r="HGI219" s="132"/>
      <c r="HGJ219" s="132"/>
      <c r="HGK219" s="132"/>
      <c r="HGL219" s="132"/>
      <c r="HGM219" s="132"/>
      <c r="HGN219" s="132"/>
      <c r="HGO219" s="132"/>
      <c r="HGP219" s="132"/>
      <c r="HGQ219" s="132"/>
      <c r="HGR219" s="132"/>
      <c r="HGS219" s="132"/>
      <c r="HGT219" s="132"/>
      <c r="HGU219" s="132"/>
      <c r="HGV219" s="132"/>
      <c r="HGW219" s="132"/>
      <c r="HGX219" s="132"/>
      <c r="HGY219" s="132"/>
      <c r="HGZ219" s="132"/>
      <c r="HHA219" s="132"/>
      <c r="HHB219" s="132"/>
      <c r="HHC219" s="132"/>
      <c r="HHD219" s="132"/>
      <c r="HHE219" s="132"/>
      <c r="HHF219" s="132"/>
      <c r="HHG219" s="132"/>
      <c r="HHH219" s="132"/>
      <c r="HHI219" s="132"/>
      <c r="HHJ219" s="132"/>
      <c r="HHK219" s="132"/>
      <c r="HHL219" s="132"/>
      <c r="HHM219" s="132"/>
      <c r="HHN219" s="132"/>
      <c r="HHO219" s="132"/>
      <c r="HHP219" s="132"/>
      <c r="HHQ219" s="132"/>
      <c r="HHR219" s="132"/>
      <c r="HHS219" s="132"/>
      <c r="HHT219" s="132"/>
      <c r="HHU219" s="132"/>
      <c r="HHV219" s="132"/>
      <c r="HHW219" s="132"/>
      <c r="HHX219" s="132"/>
      <c r="HHY219" s="132"/>
      <c r="HHZ219" s="132"/>
      <c r="HIA219" s="132"/>
      <c r="HIB219" s="132"/>
      <c r="HIC219" s="132"/>
      <c r="HID219" s="132"/>
      <c r="HIE219" s="132"/>
      <c r="HIF219" s="132"/>
      <c r="HIG219" s="132"/>
      <c r="HIH219" s="132"/>
      <c r="HII219" s="132"/>
      <c r="HIJ219" s="132"/>
      <c r="HIK219" s="132"/>
      <c r="HIL219" s="132"/>
      <c r="HIM219" s="132"/>
      <c r="HIN219" s="132"/>
      <c r="HIO219" s="132"/>
      <c r="HIP219" s="132"/>
      <c r="HIQ219" s="132"/>
      <c r="HIR219" s="132"/>
      <c r="HIS219" s="132"/>
      <c r="HIT219" s="132"/>
      <c r="HIU219" s="132"/>
      <c r="HIV219" s="132"/>
      <c r="HIW219" s="132"/>
      <c r="HIX219" s="132"/>
      <c r="HIY219" s="132"/>
      <c r="HIZ219" s="132"/>
      <c r="HJA219" s="132"/>
      <c r="HJB219" s="132"/>
      <c r="HJC219" s="132"/>
      <c r="HJD219" s="132"/>
      <c r="HJE219" s="132"/>
      <c r="HJF219" s="132"/>
      <c r="HJG219" s="132"/>
      <c r="HJH219" s="132"/>
      <c r="HJI219" s="132"/>
      <c r="HJJ219" s="132"/>
      <c r="HJK219" s="132"/>
      <c r="HJL219" s="132"/>
      <c r="HJM219" s="132"/>
      <c r="HJN219" s="132"/>
      <c r="HJO219" s="132"/>
      <c r="HJP219" s="132"/>
      <c r="HJQ219" s="132"/>
      <c r="HJR219" s="132"/>
      <c r="HJS219" s="132"/>
      <c r="HJT219" s="132"/>
      <c r="HJU219" s="132"/>
      <c r="HJV219" s="132"/>
      <c r="HJW219" s="132"/>
      <c r="HJX219" s="132"/>
      <c r="HJY219" s="132"/>
      <c r="HJZ219" s="132"/>
      <c r="HKA219" s="132"/>
      <c r="HKB219" s="132"/>
      <c r="HKC219" s="132"/>
      <c r="HKD219" s="132"/>
      <c r="HKE219" s="132"/>
      <c r="HKF219" s="132"/>
      <c r="HKG219" s="132"/>
      <c r="HKH219" s="132"/>
      <c r="HKI219" s="132"/>
      <c r="HKJ219" s="132"/>
      <c r="HKK219" s="132"/>
      <c r="HKL219" s="132"/>
      <c r="HKM219" s="132"/>
      <c r="HKN219" s="132"/>
      <c r="HKO219" s="132"/>
      <c r="HKP219" s="132"/>
      <c r="HKQ219" s="132"/>
      <c r="HKR219" s="132"/>
      <c r="HKS219" s="132"/>
      <c r="HKT219" s="132"/>
      <c r="HKU219" s="132"/>
      <c r="HKV219" s="132"/>
      <c r="HKW219" s="132"/>
      <c r="HKX219" s="132"/>
      <c r="HKY219" s="132"/>
      <c r="HKZ219" s="132"/>
      <c r="HLA219" s="132"/>
      <c r="HLB219" s="132"/>
      <c r="HLC219" s="132"/>
      <c r="HLD219" s="132"/>
      <c r="HLE219" s="132"/>
      <c r="HLF219" s="132"/>
      <c r="HLG219" s="132"/>
      <c r="HLH219" s="132"/>
      <c r="HLI219" s="132"/>
      <c r="HLJ219" s="132"/>
      <c r="HLK219" s="132"/>
      <c r="HLL219" s="132"/>
      <c r="HLM219" s="132"/>
      <c r="HLN219" s="132"/>
      <c r="HLO219" s="132"/>
      <c r="HLP219" s="132"/>
      <c r="HLQ219" s="132"/>
      <c r="HLR219" s="132"/>
      <c r="HLS219" s="132"/>
      <c r="HLT219" s="132"/>
      <c r="HLU219" s="132"/>
      <c r="HLV219" s="132"/>
      <c r="HLW219" s="132"/>
      <c r="HLX219" s="132"/>
      <c r="HLY219" s="132"/>
      <c r="HLZ219" s="132"/>
      <c r="HMA219" s="132"/>
      <c r="HMB219" s="132"/>
      <c r="HMC219" s="132"/>
      <c r="HMD219" s="132"/>
      <c r="HME219" s="132"/>
      <c r="HMF219" s="132"/>
      <c r="HMG219" s="132"/>
      <c r="HMH219" s="132"/>
      <c r="HMI219" s="132"/>
      <c r="HMJ219" s="132"/>
      <c r="HMK219" s="132"/>
      <c r="HML219" s="132"/>
      <c r="HMM219" s="132"/>
      <c r="HMN219" s="132"/>
      <c r="HMO219" s="132"/>
      <c r="HMP219" s="132"/>
      <c r="HMQ219" s="132"/>
      <c r="HMR219" s="132"/>
      <c r="HMS219" s="132"/>
      <c r="HMT219" s="132"/>
      <c r="HMU219" s="132"/>
      <c r="HMV219" s="132"/>
      <c r="HMW219" s="132"/>
      <c r="HMX219" s="132"/>
      <c r="HMY219" s="132"/>
      <c r="HMZ219" s="132"/>
      <c r="HNA219" s="132"/>
      <c r="HNB219" s="132"/>
      <c r="HNC219" s="132"/>
      <c r="HND219" s="132"/>
      <c r="HNE219" s="132"/>
      <c r="HNF219" s="132"/>
      <c r="HNG219" s="132"/>
      <c r="HNH219" s="132"/>
      <c r="HNI219" s="132"/>
      <c r="HNJ219" s="132"/>
      <c r="HNK219" s="132"/>
      <c r="HNL219" s="132"/>
      <c r="HNM219" s="132"/>
      <c r="HNN219" s="132"/>
      <c r="HNO219" s="132"/>
      <c r="HNP219" s="132"/>
      <c r="HNQ219" s="132"/>
      <c r="HNR219" s="132"/>
      <c r="HNS219" s="132"/>
      <c r="HNT219" s="132"/>
      <c r="HNU219" s="132"/>
      <c r="HNV219" s="132"/>
      <c r="HNW219" s="132"/>
      <c r="HNX219" s="132"/>
      <c r="HNY219" s="132"/>
      <c r="HNZ219" s="132"/>
      <c r="HOA219" s="132"/>
      <c r="HOB219" s="132"/>
      <c r="HOC219" s="132"/>
      <c r="HOD219" s="132"/>
      <c r="HOE219" s="132"/>
      <c r="HOF219" s="132"/>
      <c r="HOG219" s="132"/>
      <c r="HOH219" s="132"/>
      <c r="HOI219" s="132"/>
      <c r="HOJ219" s="132"/>
      <c r="HOK219" s="132"/>
      <c r="HOL219" s="132"/>
      <c r="HOM219" s="132"/>
      <c r="HON219" s="132"/>
      <c r="HOO219" s="132"/>
      <c r="HOP219" s="132"/>
      <c r="HOQ219" s="132"/>
      <c r="HOR219" s="132"/>
      <c r="HOS219" s="132"/>
      <c r="HOT219" s="132"/>
      <c r="HOU219" s="132"/>
      <c r="HOV219" s="132"/>
      <c r="HOW219" s="132"/>
      <c r="HOX219" s="132"/>
      <c r="HOY219" s="132"/>
      <c r="HOZ219" s="132"/>
      <c r="HPA219" s="132"/>
      <c r="HPB219" s="132"/>
      <c r="HPC219" s="132"/>
      <c r="HPD219" s="132"/>
      <c r="HPE219" s="132"/>
      <c r="HPF219" s="132"/>
      <c r="HPG219" s="132"/>
      <c r="HPH219" s="132"/>
      <c r="HPI219" s="132"/>
      <c r="HPJ219" s="132"/>
      <c r="HPK219" s="132"/>
      <c r="HPL219" s="132"/>
      <c r="HPM219" s="132"/>
      <c r="HPN219" s="132"/>
      <c r="HPO219" s="132"/>
      <c r="HPP219" s="132"/>
      <c r="HPQ219" s="132"/>
      <c r="HPR219" s="132"/>
      <c r="HPS219" s="132"/>
      <c r="HPT219" s="132"/>
      <c r="HPU219" s="132"/>
      <c r="HPV219" s="132"/>
      <c r="HPW219" s="132"/>
      <c r="HPX219" s="132"/>
      <c r="HPY219" s="132"/>
      <c r="HPZ219" s="132"/>
      <c r="HQA219" s="132"/>
      <c r="HQB219" s="132"/>
      <c r="HQC219" s="132"/>
      <c r="HQD219" s="132"/>
      <c r="HQE219" s="132"/>
      <c r="HQF219" s="132"/>
      <c r="HQG219" s="132"/>
      <c r="HQH219" s="132"/>
      <c r="HQI219" s="132"/>
      <c r="HQJ219" s="132"/>
      <c r="HQK219" s="132"/>
      <c r="HQL219" s="132"/>
      <c r="HQM219" s="132"/>
      <c r="HQN219" s="132"/>
      <c r="HQO219" s="132"/>
      <c r="HQP219" s="132"/>
      <c r="HQQ219" s="132"/>
      <c r="HQR219" s="132"/>
      <c r="HQS219" s="132"/>
      <c r="HQT219" s="132"/>
      <c r="HQU219" s="132"/>
      <c r="HQV219" s="132"/>
      <c r="HQW219" s="132"/>
      <c r="HQX219" s="132"/>
      <c r="HQY219" s="132"/>
      <c r="HQZ219" s="132"/>
      <c r="HRA219" s="132"/>
      <c r="HRB219" s="132"/>
      <c r="HRC219" s="132"/>
      <c r="HRD219" s="132"/>
      <c r="HRE219" s="132"/>
      <c r="HRF219" s="132"/>
      <c r="HRG219" s="132"/>
      <c r="HRH219" s="132"/>
      <c r="HRI219" s="132"/>
      <c r="HRJ219" s="132"/>
      <c r="HRK219" s="132"/>
      <c r="HRL219" s="132"/>
      <c r="HRM219" s="132"/>
      <c r="HRN219" s="132"/>
      <c r="HRO219" s="132"/>
      <c r="HRP219" s="132"/>
      <c r="HRQ219" s="132"/>
      <c r="HRR219" s="132"/>
      <c r="HRS219" s="132"/>
      <c r="HRT219" s="132"/>
      <c r="HRU219" s="132"/>
      <c r="HRV219" s="132"/>
      <c r="HRW219" s="132"/>
      <c r="HRX219" s="132"/>
      <c r="HRY219" s="132"/>
      <c r="HRZ219" s="132"/>
      <c r="HSA219" s="132"/>
      <c r="HSB219" s="132"/>
      <c r="HSC219" s="132"/>
      <c r="HSD219" s="132"/>
      <c r="HSE219" s="132"/>
      <c r="HSF219" s="132"/>
      <c r="HSG219" s="132"/>
      <c r="HSH219" s="132"/>
      <c r="HSI219" s="132"/>
      <c r="HSJ219" s="132"/>
      <c r="HSK219" s="132"/>
      <c r="HSL219" s="132"/>
      <c r="HSM219" s="132"/>
      <c r="HSN219" s="132"/>
      <c r="HSO219" s="132"/>
      <c r="HSP219" s="132"/>
      <c r="HSQ219" s="132"/>
      <c r="HSR219" s="132"/>
      <c r="HSS219" s="132"/>
      <c r="HST219" s="132"/>
      <c r="HSU219" s="132"/>
      <c r="HSV219" s="132"/>
      <c r="HSW219" s="132"/>
      <c r="HSX219" s="132"/>
      <c r="HSY219" s="132"/>
      <c r="HSZ219" s="132"/>
      <c r="HTA219" s="132"/>
      <c r="HTB219" s="132"/>
      <c r="HTC219" s="132"/>
      <c r="HTD219" s="132"/>
      <c r="HTE219" s="132"/>
      <c r="HTF219" s="132"/>
      <c r="HTG219" s="132"/>
      <c r="HTH219" s="132"/>
      <c r="HTI219" s="132"/>
      <c r="HTJ219" s="132"/>
      <c r="HTK219" s="132"/>
      <c r="HTL219" s="132"/>
      <c r="HTM219" s="132"/>
      <c r="HTN219" s="132"/>
      <c r="HTO219" s="132"/>
      <c r="HTP219" s="132"/>
      <c r="HTQ219" s="132"/>
      <c r="HTR219" s="132"/>
      <c r="HTS219" s="132"/>
      <c r="HTT219" s="132"/>
      <c r="HTU219" s="132"/>
      <c r="HTV219" s="132"/>
      <c r="HTW219" s="132"/>
      <c r="HTX219" s="132"/>
      <c r="HTY219" s="132"/>
      <c r="HTZ219" s="132"/>
      <c r="HUA219" s="132"/>
      <c r="HUB219" s="132"/>
      <c r="HUC219" s="132"/>
      <c r="HUD219" s="132"/>
      <c r="HUE219" s="132"/>
      <c r="HUF219" s="132"/>
      <c r="HUG219" s="132"/>
      <c r="HUH219" s="132"/>
      <c r="HUI219" s="132"/>
      <c r="HUJ219" s="132"/>
      <c r="HUK219" s="132"/>
      <c r="HUL219" s="132"/>
      <c r="HUM219" s="132"/>
      <c r="HUN219" s="132"/>
      <c r="HUO219" s="132"/>
      <c r="HUP219" s="132"/>
      <c r="HUQ219" s="132"/>
      <c r="HUR219" s="132"/>
      <c r="HUS219" s="132"/>
      <c r="HUT219" s="132"/>
      <c r="HUU219" s="132"/>
      <c r="HUV219" s="132"/>
      <c r="HUW219" s="132"/>
      <c r="HUX219" s="132"/>
      <c r="HUY219" s="132"/>
      <c r="HUZ219" s="132"/>
      <c r="HVA219" s="132"/>
      <c r="HVB219" s="132"/>
      <c r="HVC219" s="132"/>
      <c r="HVD219" s="132"/>
      <c r="HVE219" s="132"/>
      <c r="HVF219" s="132"/>
      <c r="HVG219" s="132"/>
      <c r="HVH219" s="132"/>
      <c r="HVI219" s="132"/>
      <c r="HVJ219" s="132"/>
      <c r="HVK219" s="132"/>
      <c r="HVL219" s="132"/>
      <c r="HVM219" s="132"/>
      <c r="HVN219" s="132"/>
      <c r="HVO219" s="132"/>
      <c r="HVP219" s="132"/>
      <c r="HVQ219" s="132"/>
      <c r="HVR219" s="132"/>
      <c r="HVS219" s="132"/>
      <c r="HVT219" s="132"/>
      <c r="HVU219" s="132"/>
      <c r="HVV219" s="132"/>
      <c r="HVW219" s="132"/>
      <c r="HVX219" s="132"/>
      <c r="HVY219" s="132"/>
      <c r="HVZ219" s="132"/>
      <c r="HWA219" s="132"/>
      <c r="HWB219" s="132"/>
      <c r="HWC219" s="132"/>
      <c r="HWD219" s="132"/>
      <c r="HWE219" s="132"/>
      <c r="HWF219" s="132"/>
      <c r="HWG219" s="132"/>
      <c r="HWH219" s="132"/>
      <c r="HWI219" s="132"/>
      <c r="HWJ219" s="132"/>
      <c r="HWK219" s="132"/>
      <c r="HWL219" s="132"/>
      <c r="HWM219" s="132"/>
      <c r="HWN219" s="132"/>
      <c r="HWO219" s="132"/>
      <c r="HWP219" s="132"/>
      <c r="HWQ219" s="132"/>
      <c r="HWR219" s="132"/>
      <c r="HWS219" s="132"/>
      <c r="HWT219" s="132"/>
      <c r="HWU219" s="132"/>
      <c r="HWV219" s="132"/>
      <c r="HWW219" s="132"/>
      <c r="HWX219" s="132"/>
      <c r="HWY219" s="132"/>
      <c r="HWZ219" s="132"/>
      <c r="HXA219" s="132"/>
      <c r="HXB219" s="132"/>
      <c r="HXC219" s="132"/>
      <c r="HXD219" s="132"/>
      <c r="HXE219" s="132"/>
      <c r="HXF219" s="132"/>
      <c r="HXG219" s="132"/>
      <c r="HXH219" s="132"/>
      <c r="HXI219" s="132"/>
      <c r="HXJ219" s="132"/>
      <c r="HXK219" s="132"/>
      <c r="HXL219" s="132"/>
      <c r="HXM219" s="132"/>
      <c r="HXN219" s="132"/>
      <c r="HXO219" s="132"/>
      <c r="HXP219" s="132"/>
      <c r="HXQ219" s="132"/>
      <c r="HXR219" s="132"/>
      <c r="HXS219" s="132"/>
      <c r="HXT219" s="132"/>
      <c r="HXU219" s="132"/>
      <c r="HXV219" s="132"/>
      <c r="HXW219" s="132"/>
      <c r="HXX219" s="132"/>
      <c r="HXY219" s="132"/>
      <c r="HXZ219" s="132"/>
      <c r="HYA219" s="132"/>
      <c r="HYB219" s="132"/>
      <c r="HYC219" s="132"/>
      <c r="HYD219" s="132"/>
      <c r="HYE219" s="132"/>
      <c r="HYF219" s="132"/>
      <c r="HYG219" s="132"/>
      <c r="HYH219" s="132"/>
      <c r="HYI219" s="132"/>
      <c r="HYJ219" s="132"/>
      <c r="HYK219" s="132"/>
      <c r="HYL219" s="132"/>
      <c r="HYM219" s="132"/>
      <c r="HYN219" s="132"/>
      <c r="HYO219" s="132"/>
      <c r="HYP219" s="132"/>
      <c r="HYQ219" s="132"/>
      <c r="HYR219" s="132"/>
      <c r="HYS219" s="132"/>
      <c r="HYT219" s="132"/>
      <c r="HYU219" s="132"/>
      <c r="HYV219" s="132"/>
      <c r="HYW219" s="132"/>
      <c r="HYX219" s="132"/>
      <c r="HYY219" s="132"/>
      <c r="HYZ219" s="132"/>
      <c r="HZA219" s="132"/>
      <c r="HZB219" s="132"/>
      <c r="HZC219" s="132"/>
      <c r="HZD219" s="132"/>
      <c r="HZE219" s="132"/>
      <c r="HZF219" s="132"/>
      <c r="HZG219" s="132"/>
      <c r="HZH219" s="132"/>
      <c r="HZI219" s="132"/>
      <c r="HZJ219" s="132"/>
      <c r="HZK219" s="132"/>
      <c r="HZL219" s="132"/>
      <c r="HZM219" s="132"/>
      <c r="HZN219" s="132"/>
      <c r="HZO219" s="132"/>
      <c r="HZP219" s="132"/>
      <c r="HZQ219" s="132"/>
      <c r="HZR219" s="132"/>
      <c r="HZS219" s="132"/>
      <c r="HZT219" s="132"/>
      <c r="HZU219" s="132"/>
      <c r="HZV219" s="132"/>
      <c r="HZW219" s="132"/>
      <c r="HZX219" s="132"/>
      <c r="HZY219" s="132"/>
      <c r="HZZ219" s="132"/>
      <c r="IAA219" s="132"/>
      <c r="IAB219" s="132"/>
      <c r="IAC219" s="132"/>
      <c r="IAD219" s="132"/>
      <c r="IAE219" s="132"/>
      <c r="IAF219" s="132"/>
      <c r="IAG219" s="132"/>
      <c r="IAH219" s="132"/>
      <c r="IAI219" s="132"/>
      <c r="IAJ219" s="132"/>
      <c r="IAK219" s="132"/>
      <c r="IAL219" s="132"/>
      <c r="IAM219" s="132"/>
      <c r="IAN219" s="132"/>
      <c r="IAO219" s="132"/>
      <c r="IAP219" s="132"/>
      <c r="IAQ219" s="132"/>
      <c r="IAR219" s="132"/>
      <c r="IAS219" s="132"/>
      <c r="IAT219" s="132"/>
      <c r="IAU219" s="132"/>
      <c r="IAV219" s="132"/>
      <c r="IAW219" s="132"/>
      <c r="IAX219" s="132"/>
      <c r="IAY219" s="132"/>
      <c r="IAZ219" s="132"/>
      <c r="IBA219" s="132"/>
      <c r="IBB219" s="132"/>
      <c r="IBC219" s="132"/>
      <c r="IBD219" s="132"/>
      <c r="IBE219" s="132"/>
      <c r="IBF219" s="132"/>
      <c r="IBG219" s="132"/>
      <c r="IBH219" s="132"/>
      <c r="IBI219" s="132"/>
      <c r="IBJ219" s="132"/>
      <c r="IBK219" s="132"/>
      <c r="IBL219" s="132"/>
      <c r="IBM219" s="132"/>
      <c r="IBN219" s="132"/>
      <c r="IBO219" s="132"/>
      <c r="IBP219" s="132"/>
      <c r="IBQ219" s="132"/>
      <c r="IBR219" s="132"/>
      <c r="IBS219" s="132"/>
      <c r="IBT219" s="132"/>
      <c r="IBU219" s="132"/>
      <c r="IBV219" s="132"/>
      <c r="IBW219" s="132"/>
      <c r="IBX219" s="132"/>
      <c r="IBY219" s="132"/>
      <c r="IBZ219" s="132"/>
      <c r="ICA219" s="132"/>
      <c r="ICB219" s="132"/>
      <c r="ICC219" s="132"/>
      <c r="ICD219" s="132"/>
      <c r="ICE219" s="132"/>
      <c r="ICF219" s="132"/>
      <c r="ICG219" s="132"/>
      <c r="ICH219" s="132"/>
      <c r="ICI219" s="132"/>
      <c r="ICJ219" s="132"/>
      <c r="ICK219" s="132"/>
      <c r="ICL219" s="132"/>
      <c r="ICM219" s="132"/>
      <c r="ICN219" s="132"/>
      <c r="ICO219" s="132"/>
      <c r="ICP219" s="132"/>
      <c r="ICQ219" s="132"/>
      <c r="ICR219" s="132"/>
      <c r="ICS219" s="132"/>
      <c r="ICT219" s="132"/>
      <c r="ICU219" s="132"/>
      <c r="ICV219" s="132"/>
      <c r="ICW219" s="132"/>
      <c r="ICX219" s="132"/>
      <c r="ICY219" s="132"/>
      <c r="ICZ219" s="132"/>
      <c r="IDA219" s="132"/>
      <c r="IDB219" s="132"/>
      <c r="IDC219" s="132"/>
      <c r="IDD219" s="132"/>
      <c r="IDE219" s="132"/>
      <c r="IDF219" s="132"/>
      <c r="IDG219" s="132"/>
      <c r="IDH219" s="132"/>
      <c r="IDI219" s="132"/>
      <c r="IDJ219" s="132"/>
      <c r="IDK219" s="132"/>
      <c r="IDL219" s="132"/>
      <c r="IDM219" s="132"/>
      <c r="IDN219" s="132"/>
      <c r="IDO219" s="132"/>
      <c r="IDP219" s="132"/>
      <c r="IDQ219" s="132"/>
      <c r="IDR219" s="132"/>
      <c r="IDS219" s="132"/>
      <c r="IDT219" s="132"/>
      <c r="IDU219" s="132"/>
      <c r="IDV219" s="132"/>
      <c r="IDW219" s="132"/>
      <c r="IDX219" s="132"/>
      <c r="IDY219" s="132"/>
      <c r="IDZ219" s="132"/>
      <c r="IEA219" s="132"/>
      <c r="IEB219" s="132"/>
      <c r="IEC219" s="132"/>
      <c r="IED219" s="132"/>
      <c r="IEE219" s="132"/>
      <c r="IEF219" s="132"/>
      <c r="IEG219" s="132"/>
      <c r="IEH219" s="132"/>
      <c r="IEI219" s="132"/>
      <c r="IEJ219" s="132"/>
      <c r="IEK219" s="132"/>
      <c r="IEL219" s="132"/>
      <c r="IEM219" s="132"/>
      <c r="IEN219" s="132"/>
      <c r="IEO219" s="132"/>
      <c r="IEP219" s="132"/>
      <c r="IEQ219" s="132"/>
      <c r="IER219" s="132"/>
      <c r="IES219" s="132"/>
      <c r="IET219" s="132"/>
      <c r="IEU219" s="132"/>
      <c r="IEV219" s="132"/>
      <c r="IEW219" s="132"/>
      <c r="IEX219" s="132"/>
      <c r="IEY219" s="132"/>
      <c r="IEZ219" s="132"/>
      <c r="IFA219" s="132"/>
      <c r="IFB219" s="132"/>
      <c r="IFC219" s="132"/>
      <c r="IFD219" s="132"/>
      <c r="IFE219" s="132"/>
      <c r="IFF219" s="132"/>
      <c r="IFG219" s="132"/>
      <c r="IFH219" s="132"/>
      <c r="IFI219" s="132"/>
      <c r="IFJ219" s="132"/>
      <c r="IFK219" s="132"/>
      <c r="IFL219" s="132"/>
      <c r="IFM219" s="132"/>
      <c r="IFN219" s="132"/>
      <c r="IFO219" s="132"/>
      <c r="IFP219" s="132"/>
      <c r="IFQ219" s="132"/>
      <c r="IFR219" s="132"/>
      <c r="IFS219" s="132"/>
      <c r="IFT219" s="132"/>
      <c r="IFU219" s="132"/>
      <c r="IFV219" s="132"/>
      <c r="IFW219" s="132"/>
      <c r="IFX219" s="132"/>
      <c r="IFY219" s="132"/>
      <c r="IFZ219" s="132"/>
      <c r="IGA219" s="132"/>
      <c r="IGB219" s="132"/>
      <c r="IGC219" s="132"/>
      <c r="IGD219" s="132"/>
      <c r="IGE219" s="132"/>
      <c r="IGF219" s="132"/>
      <c r="IGG219" s="132"/>
      <c r="IGH219" s="132"/>
      <c r="IGI219" s="132"/>
      <c r="IGJ219" s="132"/>
      <c r="IGK219" s="132"/>
      <c r="IGL219" s="132"/>
      <c r="IGM219" s="132"/>
      <c r="IGN219" s="132"/>
      <c r="IGO219" s="132"/>
      <c r="IGP219" s="132"/>
      <c r="IGQ219" s="132"/>
      <c r="IGR219" s="132"/>
      <c r="IGS219" s="132"/>
      <c r="IGT219" s="132"/>
      <c r="IGU219" s="132"/>
      <c r="IGV219" s="132"/>
      <c r="IGW219" s="132"/>
      <c r="IGX219" s="132"/>
      <c r="IGY219" s="132"/>
      <c r="IGZ219" s="132"/>
      <c r="IHA219" s="132"/>
      <c r="IHB219" s="132"/>
      <c r="IHC219" s="132"/>
      <c r="IHD219" s="132"/>
      <c r="IHE219" s="132"/>
      <c r="IHF219" s="132"/>
      <c r="IHG219" s="132"/>
      <c r="IHH219" s="132"/>
      <c r="IHI219" s="132"/>
      <c r="IHJ219" s="132"/>
      <c r="IHK219" s="132"/>
      <c r="IHL219" s="132"/>
      <c r="IHM219" s="132"/>
      <c r="IHN219" s="132"/>
      <c r="IHO219" s="132"/>
      <c r="IHP219" s="132"/>
      <c r="IHQ219" s="132"/>
      <c r="IHR219" s="132"/>
      <c r="IHS219" s="132"/>
      <c r="IHT219" s="132"/>
      <c r="IHU219" s="132"/>
      <c r="IHV219" s="132"/>
      <c r="IHW219" s="132"/>
      <c r="IHX219" s="132"/>
      <c r="IHY219" s="132"/>
      <c r="IHZ219" s="132"/>
      <c r="IIA219" s="132"/>
      <c r="IIB219" s="132"/>
      <c r="IIC219" s="132"/>
      <c r="IID219" s="132"/>
      <c r="IIE219" s="132"/>
      <c r="IIF219" s="132"/>
      <c r="IIG219" s="132"/>
      <c r="IIH219" s="132"/>
      <c r="III219" s="132"/>
      <c r="IIJ219" s="132"/>
      <c r="IIK219" s="132"/>
      <c r="IIL219" s="132"/>
      <c r="IIM219" s="132"/>
      <c r="IIN219" s="132"/>
      <c r="IIO219" s="132"/>
      <c r="IIP219" s="132"/>
      <c r="IIQ219" s="132"/>
      <c r="IIR219" s="132"/>
      <c r="IIS219" s="132"/>
      <c r="IIT219" s="132"/>
      <c r="IIU219" s="132"/>
      <c r="IIV219" s="132"/>
      <c r="IIW219" s="132"/>
      <c r="IIX219" s="132"/>
      <c r="IIY219" s="132"/>
      <c r="IIZ219" s="132"/>
      <c r="IJA219" s="132"/>
      <c r="IJB219" s="132"/>
      <c r="IJC219" s="132"/>
      <c r="IJD219" s="132"/>
      <c r="IJE219" s="132"/>
      <c r="IJF219" s="132"/>
      <c r="IJG219" s="132"/>
      <c r="IJH219" s="132"/>
      <c r="IJI219" s="132"/>
      <c r="IJJ219" s="132"/>
      <c r="IJK219" s="132"/>
      <c r="IJL219" s="132"/>
      <c r="IJM219" s="132"/>
      <c r="IJN219" s="132"/>
      <c r="IJO219" s="132"/>
      <c r="IJP219" s="132"/>
      <c r="IJQ219" s="132"/>
      <c r="IJR219" s="132"/>
      <c r="IJS219" s="132"/>
      <c r="IJT219" s="132"/>
      <c r="IJU219" s="132"/>
      <c r="IJV219" s="132"/>
      <c r="IJW219" s="132"/>
      <c r="IJX219" s="132"/>
      <c r="IJY219" s="132"/>
      <c r="IJZ219" s="132"/>
      <c r="IKA219" s="132"/>
      <c r="IKB219" s="132"/>
      <c r="IKC219" s="132"/>
      <c r="IKD219" s="132"/>
      <c r="IKE219" s="132"/>
      <c r="IKF219" s="132"/>
      <c r="IKG219" s="132"/>
      <c r="IKH219" s="132"/>
      <c r="IKI219" s="132"/>
      <c r="IKJ219" s="132"/>
      <c r="IKK219" s="132"/>
      <c r="IKL219" s="132"/>
      <c r="IKM219" s="132"/>
      <c r="IKN219" s="132"/>
      <c r="IKO219" s="132"/>
      <c r="IKP219" s="132"/>
      <c r="IKQ219" s="132"/>
      <c r="IKR219" s="132"/>
      <c r="IKS219" s="132"/>
      <c r="IKT219" s="132"/>
      <c r="IKU219" s="132"/>
      <c r="IKV219" s="132"/>
      <c r="IKW219" s="132"/>
      <c r="IKX219" s="132"/>
      <c r="IKY219" s="132"/>
      <c r="IKZ219" s="132"/>
      <c r="ILA219" s="132"/>
      <c r="ILB219" s="132"/>
      <c r="ILC219" s="132"/>
      <c r="ILD219" s="132"/>
      <c r="ILE219" s="132"/>
      <c r="ILF219" s="132"/>
      <c r="ILG219" s="132"/>
      <c r="ILH219" s="132"/>
      <c r="ILI219" s="132"/>
      <c r="ILJ219" s="132"/>
      <c r="ILK219" s="132"/>
      <c r="ILL219" s="132"/>
      <c r="ILM219" s="132"/>
      <c r="ILN219" s="132"/>
      <c r="ILO219" s="132"/>
      <c r="ILP219" s="132"/>
      <c r="ILQ219" s="132"/>
      <c r="ILR219" s="132"/>
      <c r="ILS219" s="132"/>
      <c r="ILT219" s="132"/>
      <c r="ILU219" s="132"/>
      <c r="ILV219" s="132"/>
      <c r="ILW219" s="132"/>
      <c r="ILX219" s="132"/>
      <c r="ILY219" s="132"/>
      <c r="ILZ219" s="132"/>
      <c r="IMA219" s="132"/>
      <c r="IMB219" s="132"/>
      <c r="IMC219" s="132"/>
      <c r="IMD219" s="132"/>
      <c r="IME219" s="132"/>
      <c r="IMF219" s="132"/>
      <c r="IMG219" s="132"/>
      <c r="IMH219" s="132"/>
      <c r="IMI219" s="132"/>
      <c r="IMJ219" s="132"/>
      <c r="IMK219" s="132"/>
      <c r="IML219" s="132"/>
      <c r="IMM219" s="132"/>
      <c r="IMN219" s="132"/>
      <c r="IMO219" s="132"/>
      <c r="IMP219" s="132"/>
      <c r="IMQ219" s="132"/>
      <c r="IMR219" s="132"/>
      <c r="IMS219" s="132"/>
      <c r="IMT219" s="132"/>
      <c r="IMU219" s="132"/>
      <c r="IMV219" s="132"/>
      <c r="IMW219" s="132"/>
      <c r="IMX219" s="132"/>
      <c r="IMY219" s="132"/>
      <c r="IMZ219" s="132"/>
      <c r="INA219" s="132"/>
      <c r="INB219" s="132"/>
      <c r="INC219" s="132"/>
      <c r="IND219" s="132"/>
      <c r="INE219" s="132"/>
      <c r="INF219" s="132"/>
      <c r="ING219" s="132"/>
      <c r="INH219" s="132"/>
      <c r="INI219" s="132"/>
      <c r="INJ219" s="132"/>
      <c r="INK219" s="132"/>
      <c r="INL219" s="132"/>
      <c r="INM219" s="132"/>
      <c r="INN219" s="132"/>
      <c r="INO219" s="132"/>
      <c r="INP219" s="132"/>
      <c r="INQ219" s="132"/>
      <c r="INR219" s="132"/>
      <c r="INS219" s="132"/>
      <c r="INT219" s="132"/>
      <c r="INU219" s="132"/>
      <c r="INV219" s="132"/>
      <c r="INW219" s="132"/>
      <c r="INX219" s="132"/>
      <c r="INY219" s="132"/>
      <c r="INZ219" s="132"/>
      <c r="IOA219" s="132"/>
      <c r="IOB219" s="132"/>
      <c r="IOC219" s="132"/>
      <c r="IOD219" s="132"/>
      <c r="IOE219" s="132"/>
      <c r="IOF219" s="132"/>
      <c r="IOG219" s="132"/>
      <c r="IOH219" s="132"/>
      <c r="IOI219" s="132"/>
      <c r="IOJ219" s="132"/>
      <c r="IOK219" s="132"/>
      <c r="IOL219" s="132"/>
      <c r="IOM219" s="132"/>
      <c r="ION219" s="132"/>
      <c r="IOO219" s="132"/>
      <c r="IOP219" s="132"/>
      <c r="IOQ219" s="132"/>
      <c r="IOR219" s="132"/>
      <c r="IOS219" s="132"/>
      <c r="IOT219" s="132"/>
      <c r="IOU219" s="132"/>
      <c r="IOV219" s="132"/>
      <c r="IOW219" s="132"/>
      <c r="IOX219" s="132"/>
      <c r="IOY219" s="132"/>
      <c r="IOZ219" s="132"/>
      <c r="IPA219" s="132"/>
      <c r="IPB219" s="132"/>
      <c r="IPC219" s="132"/>
      <c r="IPD219" s="132"/>
      <c r="IPE219" s="132"/>
      <c r="IPF219" s="132"/>
      <c r="IPG219" s="132"/>
      <c r="IPH219" s="132"/>
      <c r="IPI219" s="132"/>
      <c r="IPJ219" s="132"/>
      <c r="IPK219" s="132"/>
      <c r="IPL219" s="132"/>
      <c r="IPM219" s="132"/>
      <c r="IPN219" s="132"/>
      <c r="IPO219" s="132"/>
      <c r="IPP219" s="132"/>
      <c r="IPQ219" s="132"/>
      <c r="IPR219" s="132"/>
      <c r="IPS219" s="132"/>
      <c r="IPT219" s="132"/>
      <c r="IPU219" s="132"/>
      <c r="IPV219" s="132"/>
      <c r="IPW219" s="132"/>
      <c r="IPX219" s="132"/>
      <c r="IPY219" s="132"/>
      <c r="IPZ219" s="132"/>
      <c r="IQA219" s="132"/>
      <c r="IQB219" s="132"/>
      <c r="IQC219" s="132"/>
      <c r="IQD219" s="132"/>
      <c r="IQE219" s="132"/>
      <c r="IQF219" s="132"/>
      <c r="IQG219" s="132"/>
      <c r="IQH219" s="132"/>
      <c r="IQI219" s="132"/>
      <c r="IQJ219" s="132"/>
      <c r="IQK219" s="132"/>
      <c r="IQL219" s="132"/>
      <c r="IQM219" s="132"/>
      <c r="IQN219" s="132"/>
      <c r="IQO219" s="132"/>
      <c r="IQP219" s="132"/>
      <c r="IQQ219" s="132"/>
      <c r="IQR219" s="132"/>
      <c r="IQS219" s="132"/>
      <c r="IQT219" s="132"/>
      <c r="IQU219" s="132"/>
      <c r="IQV219" s="132"/>
      <c r="IQW219" s="132"/>
      <c r="IQX219" s="132"/>
      <c r="IQY219" s="132"/>
      <c r="IQZ219" s="132"/>
      <c r="IRA219" s="132"/>
      <c r="IRB219" s="132"/>
      <c r="IRC219" s="132"/>
      <c r="IRD219" s="132"/>
      <c r="IRE219" s="132"/>
      <c r="IRF219" s="132"/>
      <c r="IRG219" s="132"/>
      <c r="IRH219" s="132"/>
      <c r="IRI219" s="132"/>
      <c r="IRJ219" s="132"/>
      <c r="IRK219" s="132"/>
      <c r="IRL219" s="132"/>
      <c r="IRM219" s="132"/>
      <c r="IRN219" s="132"/>
      <c r="IRO219" s="132"/>
      <c r="IRP219" s="132"/>
      <c r="IRQ219" s="132"/>
      <c r="IRR219" s="132"/>
      <c r="IRS219" s="132"/>
      <c r="IRT219" s="132"/>
      <c r="IRU219" s="132"/>
      <c r="IRV219" s="132"/>
      <c r="IRW219" s="132"/>
      <c r="IRX219" s="132"/>
      <c r="IRY219" s="132"/>
      <c r="IRZ219" s="132"/>
      <c r="ISA219" s="132"/>
      <c r="ISB219" s="132"/>
      <c r="ISC219" s="132"/>
      <c r="ISD219" s="132"/>
      <c r="ISE219" s="132"/>
      <c r="ISF219" s="132"/>
      <c r="ISG219" s="132"/>
      <c r="ISH219" s="132"/>
      <c r="ISI219" s="132"/>
      <c r="ISJ219" s="132"/>
      <c r="ISK219" s="132"/>
      <c r="ISL219" s="132"/>
      <c r="ISM219" s="132"/>
      <c r="ISN219" s="132"/>
      <c r="ISO219" s="132"/>
      <c r="ISP219" s="132"/>
      <c r="ISQ219" s="132"/>
      <c r="ISR219" s="132"/>
      <c r="ISS219" s="132"/>
      <c r="IST219" s="132"/>
      <c r="ISU219" s="132"/>
      <c r="ISV219" s="132"/>
      <c r="ISW219" s="132"/>
      <c r="ISX219" s="132"/>
      <c r="ISY219" s="132"/>
      <c r="ISZ219" s="132"/>
      <c r="ITA219" s="132"/>
      <c r="ITB219" s="132"/>
      <c r="ITC219" s="132"/>
      <c r="ITD219" s="132"/>
      <c r="ITE219" s="132"/>
      <c r="ITF219" s="132"/>
      <c r="ITG219" s="132"/>
      <c r="ITH219" s="132"/>
      <c r="ITI219" s="132"/>
      <c r="ITJ219" s="132"/>
      <c r="ITK219" s="132"/>
      <c r="ITL219" s="132"/>
      <c r="ITM219" s="132"/>
      <c r="ITN219" s="132"/>
      <c r="ITO219" s="132"/>
      <c r="ITP219" s="132"/>
      <c r="ITQ219" s="132"/>
      <c r="ITR219" s="132"/>
      <c r="ITS219" s="132"/>
      <c r="ITT219" s="132"/>
      <c r="ITU219" s="132"/>
      <c r="ITV219" s="132"/>
      <c r="ITW219" s="132"/>
      <c r="ITX219" s="132"/>
      <c r="ITY219" s="132"/>
      <c r="ITZ219" s="132"/>
      <c r="IUA219" s="132"/>
      <c r="IUB219" s="132"/>
      <c r="IUC219" s="132"/>
      <c r="IUD219" s="132"/>
      <c r="IUE219" s="132"/>
      <c r="IUF219" s="132"/>
      <c r="IUG219" s="132"/>
      <c r="IUH219" s="132"/>
      <c r="IUI219" s="132"/>
      <c r="IUJ219" s="132"/>
      <c r="IUK219" s="132"/>
      <c r="IUL219" s="132"/>
      <c r="IUM219" s="132"/>
      <c r="IUN219" s="132"/>
      <c r="IUO219" s="132"/>
      <c r="IUP219" s="132"/>
      <c r="IUQ219" s="132"/>
      <c r="IUR219" s="132"/>
      <c r="IUS219" s="132"/>
      <c r="IUT219" s="132"/>
      <c r="IUU219" s="132"/>
      <c r="IUV219" s="132"/>
      <c r="IUW219" s="132"/>
      <c r="IUX219" s="132"/>
      <c r="IUY219" s="132"/>
      <c r="IUZ219" s="132"/>
      <c r="IVA219" s="132"/>
      <c r="IVB219" s="132"/>
      <c r="IVC219" s="132"/>
      <c r="IVD219" s="132"/>
      <c r="IVE219" s="132"/>
      <c r="IVF219" s="132"/>
      <c r="IVG219" s="132"/>
      <c r="IVH219" s="132"/>
      <c r="IVI219" s="132"/>
      <c r="IVJ219" s="132"/>
      <c r="IVK219" s="132"/>
      <c r="IVL219" s="132"/>
      <c r="IVM219" s="132"/>
      <c r="IVN219" s="132"/>
      <c r="IVO219" s="132"/>
      <c r="IVP219" s="132"/>
      <c r="IVQ219" s="132"/>
      <c r="IVR219" s="132"/>
      <c r="IVS219" s="132"/>
      <c r="IVT219" s="132"/>
      <c r="IVU219" s="132"/>
      <c r="IVV219" s="132"/>
      <c r="IVW219" s="132"/>
      <c r="IVX219" s="132"/>
      <c r="IVY219" s="132"/>
      <c r="IVZ219" s="132"/>
      <c r="IWA219" s="132"/>
      <c r="IWB219" s="132"/>
      <c r="IWC219" s="132"/>
      <c r="IWD219" s="132"/>
      <c r="IWE219" s="132"/>
      <c r="IWF219" s="132"/>
      <c r="IWG219" s="132"/>
      <c r="IWH219" s="132"/>
      <c r="IWI219" s="132"/>
      <c r="IWJ219" s="132"/>
      <c r="IWK219" s="132"/>
      <c r="IWL219" s="132"/>
      <c r="IWM219" s="132"/>
      <c r="IWN219" s="132"/>
      <c r="IWO219" s="132"/>
      <c r="IWP219" s="132"/>
      <c r="IWQ219" s="132"/>
      <c r="IWR219" s="132"/>
      <c r="IWS219" s="132"/>
      <c r="IWT219" s="132"/>
      <c r="IWU219" s="132"/>
      <c r="IWV219" s="132"/>
      <c r="IWW219" s="132"/>
      <c r="IWX219" s="132"/>
      <c r="IWY219" s="132"/>
      <c r="IWZ219" s="132"/>
      <c r="IXA219" s="132"/>
      <c r="IXB219" s="132"/>
      <c r="IXC219" s="132"/>
      <c r="IXD219" s="132"/>
      <c r="IXE219" s="132"/>
      <c r="IXF219" s="132"/>
      <c r="IXG219" s="132"/>
      <c r="IXH219" s="132"/>
      <c r="IXI219" s="132"/>
      <c r="IXJ219" s="132"/>
      <c r="IXK219" s="132"/>
      <c r="IXL219" s="132"/>
      <c r="IXM219" s="132"/>
      <c r="IXN219" s="132"/>
      <c r="IXO219" s="132"/>
      <c r="IXP219" s="132"/>
      <c r="IXQ219" s="132"/>
      <c r="IXR219" s="132"/>
      <c r="IXS219" s="132"/>
      <c r="IXT219" s="132"/>
      <c r="IXU219" s="132"/>
      <c r="IXV219" s="132"/>
      <c r="IXW219" s="132"/>
      <c r="IXX219" s="132"/>
      <c r="IXY219" s="132"/>
      <c r="IXZ219" s="132"/>
      <c r="IYA219" s="132"/>
      <c r="IYB219" s="132"/>
      <c r="IYC219" s="132"/>
      <c r="IYD219" s="132"/>
      <c r="IYE219" s="132"/>
      <c r="IYF219" s="132"/>
      <c r="IYG219" s="132"/>
      <c r="IYH219" s="132"/>
      <c r="IYI219" s="132"/>
      <c r="IYJ219" s="132"/>
      <c r="IYK219" s="132"/>
      <c r="IYL219" s="132"/>
      <c r="IYM219" s="132"/>
      <c r="IYN219" s="132"/>
      <c r="IYO219" s="132"/>
      <c r="IYP219" s="132"/>
      <c r="IYQ219" s="132"/>
      <c r="IYR219" s="132"/>
      <c r="IYS219" s="132"/>
      <c r="IYT219" s="132"/>
      <c r="IYU219" s="132"/>
      <c r="IYV219" s="132"/>
      <c r="IYW219" s="132"/>
      <c r="IYX219" s="132"/>
      <c r="IYY219" s="132"/>
      <c r="IYZ219" s="132"/>
      <c r="IZA219" s="132"/>
      <c r="IZB219" s="132"/>
      <c r="IZC219" s="132"/>
      <c r="IZD219" s="132"/>
      <c r="IZE219" s="132"/>
      <c r="IZF219" s="132"/>
      <c r="IZG219" s="132"/>
      <c r="IZH219" s="132"/>
      <c r="IZI219" s="132"/>
      <c r="IZJ219" s="132"/>
      <c r="IZK219" s="132"/>
      <c r="IZL219" s="132"/>
      <c r="IZM219" s="132"/>
      <c r="IZN219" s="132"/>
      <c r="IZO219" s="132"/>
      <c r="IZP219" s="132"/>
      <c r="IZQ219" s="132"/>
      <c r="IZR219" s="132"/>
      <c r="IZS219" s="132"/>
      <c r="IZT219" s="132"/>
      <c r="IZU219" s="132"/>
      <c r="IZV219" s="132"/>
      <c r="IZW219" s="132"/>
      <c r="IZX219" s="132"/>
      <c r="IZY219" s="132"/>
      <c r="IZZ219" s="132"/>
      <c r="JAA219" s="132"/>
      <c r="JAB219" s="132"/>
      <c r="JAC219" s="132"/>
      <c r="JAD219" s="132"/>
      <c r="JAE219" s="132"/>
      <c r="JAF219" s="132"/>
      <c r="JAG219" s="132"/>
      <c r="JAH219" s="132"/>
      <c r="JAI219" s="132"/>
      <c r="JAJ219" s="132"/>
      <c r="JAK219" s="132"/>
      <c r="JAL219" s="132"/>
      <c r="JAM219" s="132"/>
      <c r="JAN219" s="132"/>
      <c r="JAO219" s="132"/>
      <c r="JAP219" s="132"/>
      <c r="JAQ219" s="132"/>
      <c r="JAR219" s="132"/>
      <c r="JAS219" s="132"/>
      <c r="JAT219" s="132"/>
      <c r="JAU219" s="132"/>
      <c r="JAV219" s="132"/>
      <c r="JAW219" s="132"/>
      <c r="JAX219" s="132"/>
      <c r="JAY219" s="132"/>
      <c r="JAZ219" s="132"/>
      <c r="JBA219" s="132"/>
      <c r="JBB219" s="132"/>
      <c r="JBC219" s="132"/>
      <c r="JBD219" s="132"/>
      <c r="JBE219" s="132"/>
      <c r="JBF219" s="132"/>
      <c r="JBG219" s="132"/>
      <c r="JBH219" s="132"/>
      <c r="JBI219" s="132"/>
      <c r="JBJ219" s="132"/>
      <c r="JBK219" s="132"/>
      <c r="JBL219" s="132"/>
      <c r="JBM219" s="132"/>
      <c r="JBN219" s="132"/>
      <c r="JBO219" s="132"/>
      <c r="JBP219" s="132"/>
      <c r="JBQ219" s="132"/>
      <c r="JBR219" s="132"/>
      <c r="JBS219" s="132"/>
      <c r="JBT219" s="132"/>
      <c r="JBU219" s="132"/>
      <c r="JBV219" s="132"/>
      <c r="JBW219" s="132"/>
      <c r="JBX219" s="132"/>
      <c r="JBY219" s="132"/>
      <c r="JBZ219" s="132"/>
      <c r="JCA219" s="132"/>
      <c r="JCB219" s="132"/>
      <c r="JCC219" s="132"/>
      <c r="JCD219" s="132"/>
      <c r="JCE219" s="132"/>
      <c r="JCF219" s="132"/>
      <c r="JCG219" s="132"/>
      <c r="JCH219" s="132"/>
      <c r="JCI219" s="132"/>
      <c r="JCJ219" s="132"/>
      <c r="JCK219" s="132"/>
      <c r="JCL219" s="132"/>
      <c r="JCM219" s="132"/>
      <c r="JCN219" s="132"/>
      <c r="JCO219" s="132"/>
      <c r="JCP219" s="132"/>
      <c r="JCQ219" s="132"/>
      <c r="JCR219" s="132"/>
      <c r="JCS219" s="132"/>
      <c r="JCT219" s="132"/>
      <c r="JCU219" s="132"/>
      <c r="JCV219" s="132"/>
      <c r="JCW219" s="132"/>
      <c r="JCX219" s="132"/>
      <c r="JCY219" s="132"/>
      <c r="JCZ219" s="132"/>
      <c r="JDA219" s="132"/>
      <c r="JDB219" s="132"/>
      <c r="JDC219" s="132"/>
      <c r="JDD219" s="132"/>
      <c r="JDE219" s="132"/>
      <c r="JDF219" s="132"/>
      <c r="JDG219" s="132"/>
      <c r="JDH219" s="132"/>
      <c r="JDI219" s="132"/>
      <c r="JDJ219" s="132"/>
      <c r="JDK219" s="132"/>
      <c r="JDL219" s="132"/>
      <c r="JDM219" s="132"/>
      <c r="JDN219" s="132"/>
      <c r="JDO219" s="132"/>
      <c r="JDP219" s="132"/>
      <c r="JDQ219" s="132"/>
      <c r="JDR219" s="132"/>
      <c r="JDS219" s="132"/>
      <c r="JDT219" s="132"/>
      <c r="JDU219" s="132"/>
      <c r="JDV219" s="132"/>
      <c r="JDW219" s="132"/>
      <c r="JDX219" s="132"/>
      <c r="JDY219" s="132"/>
      <c r="JDZ219" s="132"/>
      <c r="JEA219" s="132"/>
      <c r="JEB219" s="132"/>
      <c r="JEC219" s="132"/>
      <c r="JED219" s="132"/>
      <c r="JEE219" s="132"/>
      <c r="JEF219" s="132"/>
      <c r="JEG219" s="132"/>
      <c r="JEH219" s="132"/>
      <c r="JEI219" s="132"/>
      <c r="JEJ219" s="132"/>
      <c r="JEK219" s="132"/>
      <c r="JEL219" s="132"/>
      <c r="JEM219" s="132"/>
      <c r="JEN219" s="132"/>
      <c r="JEO219" s="132"/>
      <c r="JEP219" s="132"/>
      <c r="JEQ219" s="132"/>
      <c r="JER219" s="132"/>
      <c r="JES219" s="132"/>
      <c r="JET219" s="132"/>
      <c r="JEU219" s="132"/>
      <c r="JEV219" s="132"/>
      <c r="JEW219" s="132"/>
      <c r="JEX219" s="132"/>
      <c r="JEY219" s="132"/>
      <c r="JEZ219" s="132"/>
      <c r="JFA219" s="132"/>
      <c r="JFB219" s="132"/>
      <c r="JFC219" s="132"/>
      <c r="JFD219" s="132"/>
      <c r="JFE219" s="132"/>
      <c r="JFF219" s="132"/>
      <c r="JFG219" s="132"/>
      <c r="JFH219" s="132"/>
      <c r="JFI219" s="132"/>
      <c r="JFJ219" s="132"/>
      <c r="JFK219" s="132"/>
      <c r="JFL219" s="132"/>
      <c r="JFM219" s="132"/>
      <c r="JFN219" s="132"/>
      <c r="JFO219" s="132"/>
      <c r="JFP219" s="132"/>
      <c r="JFQ219" s="132"/>
      <c r="JFR219" s="132"/>
      <c r="JFS219" s="132"/>
      <c r="JFT219" s="132"/>
      <c r="JFU219" s="132"/>
      <c r="JFV219" s="132"/>
      <c r="JFW219" s="132"/>
      <c r="JFX219" s="132"/>
      <c r="JFY219" s="132"/>
      <c r="JFZ219" s="132"/>
      <c r="JGA219" s="132"/>
      <c r="JGB219" s="132"/>
      <c r="JGC219" s="132"/>
      <c r="JGD219" s="132"/>
      <c r="JGE219" s="132"/>
      <c r="JGF219" s="132"/>
      <c r="JGG219" s="132"/>
      <c r="JGH219" s="132"/>
      <c r="JGI219" s="132"/>
      <c r="JGJ219" s="132"/>
      <c r="JGK219" s="132"/>
      <c r="JGL219" s="132"/>
      <c r="JGM219" s="132"/>
      <c r="JGN219" s="132"/>
      <c r="JGO219" s="132"/>
      <c r="JGP219" s="132"/>
      <c r="JGQ219" s="132"/>
      <c r="JGR219" s="132"/>
      <c r="JGS219" s="132"/>
      <c r="JGT219" s="132"/>
      <c r="JGU219" s="132"/>
      <c r="JGV219" s="132"/>
      <c r="JGW219" s="132"/>
      <c r="JGX219" s="132"/>
      <c r="JGY219" s="132"/>
      <c r="JGZ219" s="132"/>
      <c r="JHA219" s="132"/>
      <c r="JHB219" s="132"/>
      <c r="JHC219" s="132"/>
      <c r="JHD219" s="132"/>
      <c r="JHE219" s="132"/>
      <c r="JHF219" s="132"/>
      <c r="JHG219" s="132"/>
      <c r="JHH219" s="132"/>
      <c r="JHI219" s="132"/>
      <c r="JHJ219" s="132"/>
      <c r="JHK219" s="132"/>
      <c r="JHL219" s="132"/>
      <c r="JHM219" s="132"/>
      <c r="JHN219" s="132"/>
      <c r="JHO219" s="132"/>
      <c r="JHP219" s="132"/>
      <c r="JHQ219" s="132"/>
      <c r="JHR219" s="132"/>
      <c r="JHS219" s="132"/>
      <c r="JHT219" s="132"/>
      <c r="JHU219" s="132"/>
      <c r="JHV219" s="132"/>
      <c r="JHW219" s="132"/>
      <c r="JHX219" s="132"/>
      <c r="JHY219" s="132"/>
      <c r="JHZ219" s="132"/>
      <c r="JIA219" s="132"/>
      <c r="JIB219" s="132"/>
      <c r="JIC219" s="132"/>
      <c r="JID219" s="132"/>
      <c r="JIE219" s="132"/>
      <c r="JIF219" s="132"/>
      <c r="JIG219" s="132"/>
      <c r="JIH219" s="132"/>
      <c r="JII219" s="132"/>
      <c r="JIJ219" s="132"/>
      <c r="JIK219" s="132"/>
      <c r="JIL219" s="132"/>
      <c r="JIM219" s="132"/>
      <c r="JIN219" s="132"/>
      <c r="JIO219" s="132"/>
      <c r="JIP219" s="132"/>
      <c r="JIQ219" s="132"/>
      <c r="JIR219" s="132"/>
      <c r="JIS219" s="132"/>
      <c r="JIT219" s="132"/>
      <c r="JIU219" s="132"/>
      <c r="JIV219" s="132"/>
      <c r="JIW219" s="132"/>
      <c r="JIX219" s="132"/>
      <c r="JIY219" s="132"/>
      <c r="JIZ219" s="132"/>
      <c r="JJA219" s="132"/>
      <c r="JJB219" s="132"/>
      <c r="JJC219" s="132"/>
      <c r="JJD219" s="132"/>
      <c r="JJE219" s="132"/>
      <c r="JJF219" s="132"/>
      <c r="JJG219" s="132"/>
      <c r="JJH219" s="132"/>
      <c r="JJI219" s="132"/>
      <c r="JJJ219" s="132"/>
      <c r="JJK219" s="132"/>
      <c r="JJL219" s="132"/>
      <c r="JJM219" s="132"/>
      <c r="JJN219" s="132"/>
      <c r="JJO219" s="132"/>
      <c r="JJP219" s="132"/>
      <c r="JJQ219" s="132"/>
      <c r="JJR219" s="132"/>
      <c r="JJS219" s="132"/>
      <c r="JJT219" s="132"/>
      <c r="JJU219" s="132"/>
      <c r="JJV219" s="132"/>
      <c r="JJW219" s="132"/>
      <c r="JJX219" s="132"/>
      <c r="JJY219" s="132"/>
      <c r="JJZ219" s="132"/>
      <c r="JKA219" s="132"/>
      <c r="JKB219" s="132"/>
      <c r="JKC219" s="132"/>
      <c r="JKD219" s="132"/>
      <c r="JKE219" s="132"/>
      <c r="JKF219" s="132"/>
      <c r="JKG219" s="132"/>
      <c r="JKH219" s="132"/>
      <c r="JKI219" s="132"/>
      <c r="JKJ219" s="132"/>
      <c r="JKK219" s="132"/>
      <c r="JKL219" s="132"/>
      <c r="JKM219" s="132"/>
      <c r="JKN219" s="132"/>
      <c r="JKO219" s="132"/>
      <c r="JKP219" s="132"/>
      <c r="JKQ219" s="132"/>
      <c r="JKR219" s="132"/>
      <c r="JKS219" s="132"/>
      <c r="JKT219" s="132"/>
      <c r="JKU219" s="132"/>
      <c r="JKV219" s="132"/>
      <c r="JKW219" s="132"/>
      <c r="JKX219" s="132"/>
      <c r="JKY219" s="132"/>
      <c r="JKZ219" s="132"/>
      <c r="JLA219" s="132"/>
      <c r="JLB219" s="132"/>
      <c r="JLC219" s="132"/>
      <c r="JLD219" s="132"/>
      <c r="JLE219" s="132"/>
      <c r="JLF219" s="132"/>
      <c r="JLG219" s="132"/>
      <c r="JLH219" s="132"/>
      <c r="JLI219" s="132"/>
      <c r="JLJ219" s="132"/>
      <c r="JLK219" s="132"/>
      <c r="JLL219" s="132"/>
      <c r="JLM219" s="132"/>
      <c r="JLN219" s="132"/>
      <c r="JLO219" s="132"/>
      <c r="JLP219" s="132"/>
      <c r="JLQ219" s="132"/>
      <c r="JLR219" s="132"/>
      <c r="JLS219" s="132"/>
      <c r="JLT219" s="132"/>
      <c r="JLU219" s="132"/>
      <c r="JLV219" s="132"/>
      <c r="JLW219" s="132"/>
      <c r="JLX219" s="132"/>
      <c r="JLY219" s="132"/>
      <c r="JLZ219" s="132"/>
      <c r="JMA219" s="132"/>
      <c r="JMB219" s="132"/>
      <c r="JMC219" s="132"/>
      <c r="JMD219" s="132"/>
      <c r="JME219" s="132"/>
      <c r="JMF219" s="132"/>
      <c r="JMG219" s="132"/>
      <c r="JMH219" s="132"/>
      <c r="JMI219" s="132"/>
      <c r="JMJ219" s="132"/>
      <c r="JMK219" s="132"/>
      <c r="JML219" s="132"/>
      <c r="JMM219" s="132"/>
      <c r="JMN219" s="132"/>
      <c r="JMO219" s="132"/>
      <c r="JMP219" s="132"/>
      <c r="JMQ219" s="132"/>
      <c r="JMR219" s="132"/>
      <c r="JMS219" s="132"/>
      <c r="JMT219" s="132"/>
      <c r="JMU219" s="132"/>
      <c r="JMV219" s="132"/>
      <c r="JMW219" s="132"/>
      <c r="JMX219" s="132"/>
      <c r="JMY219" s="132"/>
      <c r="JMZ219" s="132"/>
      <c r="JNA219" s="132"/>
      <c r="JNB219" s="132"/>
      <c r="JNC219" s="132"/>
      <c r="JND219" s="132"/>
      <c r="JNE219" s="132"/>
      <c r="JNF219" s="132"/>
      <c r="JNG219" s="132"/>
      <c r="JNH219" s="132"/>
      <c r="JNI219" s="132"/>
      <c r="JNJ219" s="132"/>
      <c r="JNK219" s="132"/>
      <c r="JNL219" s="132"/>
      <c r="JNM219" s="132"/>
      <c r="JNN219" s="132"/>
      <c r="JNO219" s="132"/>
      <c r="JNP219" s="132"/>
      <c r="JNQ219" s="132"/>
      <c r="JNR219" s="132"/>
      <c r="JNS219" s="132"/>
      <c r="JNT219" s="132"/>
      <c r="JNU219" s="132"/>
      <c r="JNV219" s="132"/>
      <c r="JNW219" s="132"/>
      <c r="JNX219" s="132"/>
      <c r="JNY219" s="132"/>
      <c r="JNZ219" s="132"/>
      <c r="JOA219" s="132"/>
      <c r="JOB219" s="132"/>
      <c r="JOC219" s="132"/>
      <c r="JOD219" s="132"/>
      <c r="JOE219" s="132"/>
      <c r="JOF219" s="132"/>
      <c r="JOG219" s="132"/>
      <c r="JOH219" s="132"/>
      <c r="JOI219" s="132"/>
      <c r="JOJ219" s="132"/>
      <c r="JOK219" s="132"/>
      <c r="JOL219" s="132"/>
      <c r="JOM219" s="132"/>
      <c r="JON219" s="132"/>
      <c r="JOO219" s="132"/>
      <c r="JOP219" s="132"/>
      <c r="JOQ219" s="132"/>
      <c r="JOR219" s="132"/>
      <c r="JOS219" s="132"/>
      <c r="JOT219" s="132"/>
      <c r="JOU219" s="132"/>
      <c r="JOV219" s="132"/>
      <c r="JOW219" s="132"/>
      <c r="JOX219" s="132"/>
      <c r="JOY219" s="132"/>
      <c r="JOZ219" s="132"/>
      <c r="JPA219" s="132"/>
      <c r="JPB219" s="132"/>
      <c r="JPC219" s="132"/>
      <c r="JPD219" s="132"/>
      <c r="JPE219" s="132"/>
      <c r="JPF219" s="132"/>
      <c r="JPG219" s="132"/>
      <c r="JPH219" s="132"/>
      <c r="JPI219" s="132"/>
      <c r="JPJ219" s="132"/>
      <c r="JPK219" s="132"/>
      <c r="JPL219" s="132"/>
      <c r="JPM219" s="132"/>
      <c r="JPN219" s="132"/>
      <c r="JPO219" s="132"/>
      <c r="JPP219" s="132"/>
      <c r="JPQ219" s="132"/>
      <c r="JPR219" s="132"/>
      <c r="JPS219" s="132"/>
      <c r="JPT219" s="132"/>
      <c r="JPU219" s="132"/>
      <c r="JPV219" s="132"/>
      <c r="JPW219" s="132"/>
      <c r="JPX219" s="132"/>
      <c r="JPY219" s="132"/>
      <c r="JPZ219" s="132"/>
      <c r="JQA219" s="132"/>
      <c r="JQB219" s="132"/>
      <c r="JQC219" s="132"/>
      <c r="JQD219" s="132"/>
      <c r="JQE219" s="132"/>
      <c r="JQF219" s="132"/>
      <c r="JQG219" s="132"/>
      <c r="JQH219" s="132"/>
      <c r="JQI219" s="132"/>
      <c r="JQJ219" s="132"/>
      <c r="JQK219" s="132"/>
      <c r="JQL219" s="132"/>
      <c r="JQM219" s="132"/>
      <c r="JQN219" s="132"/>
      <c r="JQO219" s="132"/>
      <c r="JQP219" s="132"/>
      <c r="JQQ219" s="132"/>
      <c r="JQR219" s="132"/>
      <c r="JQS219" s="132"/>
      <c r="JQT219" s="132"/>
      <c r="JQU219" s="132"/>
      <c r="JQV219" s="132"/>
      <c r="JQW219" s="132"/>
      <c r="JQX219" s="132"/>
      <c r="JQY219" s="132"/>
      <c r="JQZ219" s="132"/>
      <c r="JRA219" s="132"/>
      <c r="JRB219" s="132"/>
      <c r="JRC219" s="132"/>
      <c r="JRD219" s="132"/>
      <c r="JRE219" s="132"/>
      <c r="JRF219" s="132"/>
      <c r="JRG219" s="132"/>
      <c r="JRH219" s="132"/>
      <c r="JRI219" s="132"/>
      <c r="JRJ219" s="132"/>
      <c r="JRK219" s="132"/>
      <c r="JRL219" s="132"/>
      <c r="JRM219" s="132"/>
      <c r="JRN219" s="132"/>
      <c r="JRO219" s="132"/>
      <c r="JRP219" s="132"/>
      <c r="JRQ219" s="132"/>
      <c r="JRR219" s="132"/>
      <c r="JRS219" s="132"/>
      <c r="JRT219" s="132"/>
      <c r="JRU219" s="132"/>
      <c r="JRV219" s="132"/>
      <c r="JRW219" s="132"/>
      <c r="JRX219" s="132"/>
      <c r="JRY219" s="132"/>
      <c r="JRZ219" s="132"/>
      <c r="JSA219" s="132"/>
      <c r="JSB219" s="132"/>
      <c r="JSC219" s="132"/>
      <c r="JSD219" s="132"/>
      <c r="JSE219" s="132"/>
      <c r="JSF219" s="132"/>
      <c r="JSG219" s="132"/>
      <c r="JSH219" s="132"/>
      <c r="JSI219" s="132"/>
      <c r="JSJ219" s="132"/>
      <c r="JSK219" s="132"/>
      <c r="JSL219" s="132"/>
      <c r="JSM219" s="132"/>
      <c r="JSN219" s="132"/>
      <c r="JSO219" s="132"/>
      <c r="JSP219" s="132"/>
      <c r="JSQ219" s="132"/>
      <c r="JSR219" s="132"/>
      <c r="JSS219" s="132"/>
      <c r="JST219" s="132"/>
      <c r="JSU219" s="132"/>
      <c r="JSV219" s="132"/>
      <c r="JSW219" s="132"/>
      <c r="JSX219" s="132"/>
      <c r="JSY219" s="132"/>
      <c r="JSZ219" s="132"/>
      <c r="JTA219" s="132"/>
      <c r="JTB219" s="132"/>
      <c r="JTC219" s="132"/>
      <c r="JTD219" s="132"/>
      <c r="JTE219" s="132"/>
      <c r="JTF219" s="132"/>
      <c r="JTG219" s="132"/>
      <c r="JTH219" s="132"/>
      <c r="JTI219" s="132"/>
      <c r="JTJ219" s="132"/>
      <c r="JTK219" s="132"/>
      <c r="JTL219" s="132"/>
      <c r="JTM219" s="132"/>
      <c r="JTN219" s="132"/>
      <c r="JTO219" s="132"/>
      <c r="JTP219" s="132"/>
      <c r="JTQ219" s="132"/>
      <c r="JTR219" s="132"/>
      <c r="JTS219" s="132"/>
      <c r="JTT219" s="132"/>
      <c r="JTU219" s="132"/>
      <c r="JTV219" s="132"/>
      <c r="JTW219" s="132"/>
      <c r="JTX219" s="132"/>
      <c r="JTY219" s="132"/>
      <c r="JTZ219" s="132"/>
      <c r="JUA219" s="132"/>
      <c r="JUB219" s="132"/>
      <c r="JUC219" s="132"/>
      <c r="JUD219" s="132"/>
      <c r="JUE219" s="132"/>
      <c r="JUF219" s="132"/>
      <c r="JUG219" s="132"/>
      <c r="JUH219" s="132"/>
      <c r="JUI219" s="132"/>
      <c r="JUJ219" s="132"/>
      <c r="JUK219" s="132"/>
      <c r="JUL219" s="132"/>
      <c r="JUM219" s="132"/>
      <c r="JUN219" s="132"/>
      <c r="JUO219" s="132"/>
      <c r="JUP219" s="132"/>
      <c r="JUQ219" s="132"/>
      <c r="JUR219" s="132"/>
      <c r="JUS219" s="132"/>
      <c r="JUT219" s="132"/>
      <c r="JUU219" s="132"/>
      <c r="JUV219" s="132"/>
      <c r="JUW219" s="132"/>
      <c r="JUX219" s="132"/>
      <c r="JUY219" s="132"/>
      <c r="JUZ219" s="132"/>
      <c r="JVA219" s="132"/>
      <c r="JVB219" s="132"/>
      <c r="JVC219" s="132"/>
      <c r="JVD219" s="132"/>
      <c r="JVE219" s="132"/>
      <c r="JVF219" s="132"/>
      <c r="JVG219" s="132"/>
      <c r="JVH219" s="132"/>
      <c r="JVI219" s="132"/>
      <c r="JVJ219" s="132"/>
      <c r="JVK219" s="132"/>
      <c r="JVL219" s="132"/>
      <c r="JVM219" s="132"/>
      <c r="JVN219" s="132"/>
      <c r="JVO219" s="132"/>
      <c r="JVP219" s="132"/>
      <c r="JVQ219" s="132"/>
      <c r="JVR219" s="132"/>
      <c r="JVS219" s="132"/>
      <c r="JVT219" s="132"/>
      <c r="JVU219" s="132"/>
      <c r="JVV219" s="132"/>
      <c r="JVW219" s="132"/>
      <c r="JVX219" s="132"/>
      <c r="JVY219" s="132"/>
      <c r="JVZ219" s="132"/>
      <c r="JWA219" s="132"/>
      <c r="JWB219" s="132"/>
      <c r="JWC219" s="132"/>
      <c r="JWD219" s="132"/>
      <c r="JWE219" s="132"/>
      <c r="JWF219" s="132"/>
      <c r="JWG219" s="132"/>
      <c r="JWH219" s="132"/>
      <c r="JWI219" s="132"/>
      <c r="JWJ219" s="132"/>
      <c r="JWK219" s="132"/>
      <c r="JWL219" s="132"/>
      <c r="JWM219" s="132"/>
      <c r="JWN219" s="132"/>
      <c r="JWO219" s="132"/>
      <c r="JWP219" s="132"/>
      <c r="JWQ219" s="132"/>
      <c r="JWR219" s="132"/>
      <c r="JWS219" s="132"/>
      <c r="JWT219" s="132"/>
      <c r="JWU219" s="132"/>
      <c r="JWV219" s="132"/>
      <c r="JWW219" s="132"/>
      <c r="JWX219" s="132"/>
      <c r="JWY219" s="132"/>
      <c r="JWZ219" s="132"/>
      <c r="JXA219" s="132"/>
      <c r="JXB219" s="132"/>
      <c r="JXC219" s="132"/>
      <c r="JXD219" s="132"/>
      <c r="JXE219" s="132"/>
      <c r="JXF219" s="132"/>
      <c r="JXG219" s="132"/>
      <c r="JXH219" s="132"/>
      <c r="JXI219" s="132"/>
      <c r="JXJ219" s="132"/>
      <c r="JXK219" s="132"/>
      <c r="JXL219" s="132"/>
      <c r="JXM219" s="132"/>
      <c r="JXN219" s="132"/>
      <c r="JXO219" s="132"/>
      <c r="JXP219" s="132"/>
      <c r="JXQ219" s="132"/>
      <c r="JXR219" s="132"/>
      <c r="JXS219" s="132"/>
      <c r="JXT219" s="132"/>
      <c r="JXU219" s="132"/>
      <c r="JXV219" s="132"/>
      <c r="JXW219" s="132"/>
      <c r="JXX219" s="132"/>
      <c r="JXY219" s="132"/>
      <c r="JXZ219" s="132"/>
      <c r="JYA219" s="132"/>
      <c r="JYB219" s="132"/>
      <c r="JYC219" s="132"/>
      <c r="JYD219" s="132"/>
      <c r="JYE219" s="132"/>
      <c r="JYF219" s="132"/>
      <c r="JYG219" s="132"/>
      <c r="JYH219" s="132"/>
      <c r="JYI219" s="132"/>
      <c r="JYJ219" s="132"/>
      <c r="JYK219" s="132"/>
      <c r="JYL219" s="132"/>
      <c r="JYM219" s="132"/>
      <c r="JYN219" s="132"/>
      <c r="JYO219" s="132"/>
      <c r="JYP219" s="132"/>
      <c r="JYQ219" s="132"/>
      <c r="JYR219" s="132"/>
      <c r="JYS219" s="132"/>
      <c r="JYT219" s="132"/>
      <c r="JYU219" s="132"/>
      <c r="JYV219" s="132"/>
      <c r="JYW219" s="132"/>
      <c r="JYX219" s="132"/>
      <c r="JYY219" s="132"/>
      <c r="JYZ219" s="132"/>
      <c r="JZA219" s="132"/>
      <c r="JZB219" s="132"/>
      <c r="JZC219" s="132"/>
      <c r="JZD219" s="132"/>
      <c r="JZE219" s="132"/>
      <c r="JZF219" s="132"/>
      <c r="JZG219" s="132"/>
      <c r="JZH219" s="132"/>
      <c r="JZI219" s="132"/>
      <c r="JZJ219" s="132"/>
      <c r="JZK219" s="132"/>
      <c r="JZL219" s="132"/>
      <c r="JZM219" s="132"/>
      <c r="JZN219" s="132"/>
      <c r="JZO219" s="132"/>
      <c r="JZP219" s="132"/>
      <c r="JZQ219" s="132"/>
      <c r="JZR219" s="132"/>
      <c r="JZS219" s="132"/>
      <c r="JZT219" s="132"/>
      <c r="JZU219" s="132"/>
      <c r="JZV219" s="132"/>
      <c r="JZW219" s="132"/>
      <c r="JZX219" s="132"/>
      <c r="JZY219" s="132"/>
      <c r="JZZ219" s="132"/>
      <c r="KAA219" s="132"/>
      <c r="KAB219" s="132"/>
      <c r="KAC219" s="132"/>
      <c r="KAD219" s="132"/>
      <c r="KAE219" s="132"/>
      <c r="KAF219" s="132"/>
      <c r="KAG219" s="132"/>
      <c r="KAH219" s="132"/>
      <c r="KAI219" s="132"/>
      <c r="KAJ219" s="132"/>
      <c r="KAK219" s="132"/>
      <c r="KAL219" s="132"/>
      <c r="KAM219" s="132"/>
      <c r="KAN219" s="132"/>
      <c r="KAO219" s="132"/>
      <c r="KAP219" s="132"/>
      <c r="KAQ219" s="132"/>
      <c r="KAR219" s="132"/>
      <c r="KAS219" s="132"/>
      <c r="KAT219" s="132"/>
      <c r="KAU219" s="132"/>
      <c r="KAV219" s="132"/>
      <c r="KAW219" s="132"/>
      <c r="KAX219" s="132"/>
      <c r="KAY219" s="132"/>
      <c r="KAZ219" s="132"/>
      <c r="KBA219" s="132"/>
      <c r="KBB219" s="132"/>
      <c r="KBC219" s="132"/>
      <c r="KBD219" s="132"/>
      <c r="KBE219" s="132"/>
      <c r="KBF219" s="132"/>
      <c r="KBG219" s="132"/>
      <c r="KBH219" s="132"/>
      <c r="KBI219" s="132"/>
      <c r="KBJ219" s="132"/>
      <c r="KBK219" s="132"/>
      <c r="KBL219" s="132"/>
      <c r="KBM219" s="132"/>
      <c r="KBN219" s="132"/>
      <c r="KBO219" s="132"/>
      <c r="KBP219" s="132"/>
      <c r="KBQ219" s="132"/>
      <c r="KBR219" s="132"/>
      <c r="KBS219" s="132"/>
      <c r="KBT219" s="132"/>
      <c r="KBU219" s="132"/>
      <c r="KBV219" s="132"/>
      <c r="KBW219" s="132"/>
      <c r="KBX219" s="132"/>
      <c r="KBY219" s="132"/>
      <c r="KBZ219" s="132"/>
      <c r="KCA219" s="132"/>
      <c r="KCB219" s="132"/>
      <c r="KCC219" s="132"/>
      <c r="KCD219" s="132"/>
      <c r="KCE219" s="132"/>
      <c r="KCF219" s="132"/>
      <c r="KCG219" s="132"/>
      <c r="KCH219" s="132"/>
      <c r="KCI219" s="132"/>
      <c r="KCJ219" s="132"/>
      <c r="KCK219" s="132"/>
      <c r="KCL219" s="132"/>
      <c r="KCM219" s="132"/>
      <c r="KCN219" s="132"/>
      <c r="KCO219" s="132"/>
      <c r="KCP219" s="132"/>
      <c r="KCQ219" s="132"/>
      <c r="KCR219" s="132"/>
      <c r="KCS219" s="132"/>
      <c r="KCT219" s="132"/>
      <c r="KCU219" s="132"/>
      <c r="KCV219" s="132"/>
      <c r="KCW219" s="132"/>
      <c r="KCX219" s="132"/>
      <c r="KCY219" s="132"/>
      <c r="KCZ219" s="132"/>
      <c r="KDA219" s="132"/>
      <c r="KDB219" s="132"/>
      <c r="KDC219" s="132"/>
      <c r="KDD219" s="132"/>
      <c r="KDE219" s="132"/>
      <c r="KDF219" s="132"/>
      <c r="KDG219" s="132"/>
      <c r="KDH219" s="132"/>
      <c r="KDI219" s="132"/>
      <c r="KDJ219" s="132"/>
      <c r="KDK219" s="132"/>
      <c r="KDL219" s="132"/>
      <c r="KDM219" s="132"/>
      <c r="KDN219" s="132"/>
      <c r="KDO219" s="132"/>
      <c r="KDP219" s="132"/>
      <c r="KDQ219" s="132"/>
      <c r="KDR219" s="132"/>
      <c r="KDS219" s="132"/>
      <c r="KDT219" s="132"/>
      <c r="KDU219" s="132"/>
      <c r="KDV219" s="132"/>
      <c r="KDW219" s="132"/>
      <c r="KDX219" s="132"/>
      <c r="KDY219" s="132"/>
      <c r="KDZ219" s="132"/>
      <c r="KEA219" s="132"/>
      <c r="KEB219" s="132"/>
      <c r="KEC219" s="132"/>
      <c r="KED219" s="132"/>
      <c r="KEE219" s="132"/>
      <c r="KEF219" s="132"/>
      <c r="KEG219" s="132"/>
      <c r="KEH219" s="132"/>
      <c r="KEI219" s="132"/>
      <c r="KEJ219" s="132"/>
      <c r="KEK219" s="132"/>
      <c r="KEL219" s="132"/>
      <c r="KEM219" s="132"/>
      <c r="KEN219" s="132"/>
      <c r="KEO219" s="132"/>
      <c r="KEP219" s="132"/>
      <c r="KEQ219" s="132"/>
      <c r="KER219" s="132"/>
      <c r="KES219" s="132"/>
      <c r="KET219" s="132"/>
      <c r="KEU219" s="132"/>
      <c r="KEV219" s="132"/>
      <c r="KEW219" s="132"/>
      <c r="KEX219" s="132"/>
      <c r="KEY219" s="132"/>
      <c r="KEZ219" s="132"/>
      <c r="KFA219" s="132"/>
      <c r="KFB219" s="132"/>
      <c r="KFC219" s="132"/>
      <c r="KFD219" s="132"/>
      <c r="KFE219" s="132"/>
      <c r="KFF219" s="132"/>
      <c r="KFG219" s="132"/>
      <c r="KFH219" s="132"/>
      <c r="KFI219" s="132"/>
      <c r="KFJ219" s="132"/>
      <c r="KFK219" s="132"/>
      <c r="KFL219" s="132"/>
      <c r="KFM219" s="132"/>
      <c r="KFN219" s="132"/>
      <c r="KFO219" s="132"/>
      <c r="KFP219" s="132"/>
      <c r="KFQ219" s="132"/>
      <c r="KFR219" s="132"/>
      <c r="KFS219" s="132"/>
      <c r="KFT219" s="132"/>
      <c r="KFU219" s="132"/>
      <c r="KFV219" s="132"/>
      <c r="KFW219" s="132"/>
      <c r="KFX219" s="132"/>
      <c r="KFY219" s="132"/>
      <c r="KFZ219" s="132"/>
      <c r="KGA219" s="132"/>
      <c r="KGB219" s="132"/>
      <c r="KGC219" s="132"/>
      <c r="KGD219" s="132"/>
      <c r="KGE219" s="132"/>
      <c r="KGF219" s="132"/>
      <c r="KGG219" s="132"/>
      <c r="KGH219" s="132"/>
      <c r="KGI219" s="132"/>
      <c r="KGJ219" s="132"/>
      <c r="KGK219" s="132"/>
      <c r="KGL219" s="132"/>
      <c r="KGM219" s="132"/>
      <c r="KGN219" s="132"/>
      <c r="KGO219" s="132"/>
      <c r="KGP219" s="132"/>
      <c r="KGQ219" s="132"/>
      <c r="KGR219" s="132"/>
      <c r="KGS219" s="132"/>
      <c r="KGT219" s="132"/>
      <c r="KGU219" s="132"/>
      <c r="KGV219" s="132"/>
      <c r="KGW219" s="132"/>
      <c r="KGX219" s="132"/>
      <c r="KGY219" s="132"/>
      <c r="KGZ219" s="132"/>
      <c r="KHA219" s="132"/>
      <c r="KHB219" s="132"/>
      <c r="KHC219" s="132"/>
      <c r="KHD219" s="132"/>
      <c r="KHE219" s="132"/>
      <c r="KHF219" s="132"/>
      <c r="KHG219" s="132"/>
      <c r="KHH219" s="132"/>
      <c r="KHI219" s="132"/>
      <c r="KHJ219" s="132"/>
      <c r="KHK219" s="132"/>
      <c r="KHL219" s="132"/>
      <c r="KHM219" s="132"/>
      <c r="KHN219" s="132"/>
      <c r="KHO219" s="132"/>
      <c r="KHP219" s="132"/>
      <c r="KHQ219" s="132"/>
      <c r="KHR219" s="132"/>
      <c r="KHS219" s="132"/>
      <c r="KHT219" s="132"/>
      <c r="KHU219" s="132"/>
      <c r="KHV219" s="132"/>
      <c r="KHW219" s="132"/>
      <c r="KHX219" s="132"/>
      <c r="KHY219" s="132"/>
      <c r="KHZ219" s="132"/>
      <c r="KIA219" s="132"/>
      <c r="KIB219" s="132"/>
      <c r="KIC219" s="132"/>
      <c r="KID219" s="132"/>
      <c r="KIE219" s="132"/>
      <c r="KIF219" s="132"/>
      <c r="KIG219" s="132"/>
      <c r="KIH219" s="132"/>
      <c r="KII219" s="132"/>
      <c r="KIJ219" s="132"/>
      <c r="KIK219" s="132"/>
      <c r="KIL219" s="132"/>
      <c r="KIM219" s="132"/>
      <c r="KIN219" s="132"/>
      <c r="KIO219" s="132"/>
      <c r="KIP219" s="132"/>
      <c r="KIQ219" s="132"/>
      <c r="KIR219" s="132"/>
      <c r="KIS219" s="132"/>
      <c r="KIT219" s="132"/>
      <c r="KIU219" s="132"/>
      <c r="KIV219" s="132"/>
      <c r="KIW219" s="132"/>
      <c r="KIX219" s="132"/>
      <c r="KIY219" s="132"/>
      <c r="KIZ219" s="132"/>
      <c r="KJA219" s="132"/>
      <c r="KJB219" s="132"/>
      <c r="KJC219" s="132"/>
      <c r="KJD219" s="132"/>
      <c r="KJE219" s="132"/>
      <c r="KJF219" s="132"/>
      <c r="KJG219" s="132"/>
      <c r="KJH219" s="132"/>
      <c r="KJI219" s="132"/>
      <c r="KJJ219" s="132"/>
      <c r="KJK219" s="132"/>
      <c r="KJL219" s="132"/>
      <c r="KJM219" s="132"/>
      <c r="KJN219" s="132"/>
      <c r="KJO219" s="132"/>
      <c r="KJP219" s="132"/>
      <c r="KJQ219" s="132"/>
      <c r="KJR219" s="132"/>
      <c r="KJS219" s="132"/>
      <c r="KJT219" s="132"/>
      <c r="KJU219" s="132"/>
      <c r="KJV219" s="132"/>
      <c r="KJW219" s="132"/>
      <c r="KJX219" s="132"/>
      <c r="KJY219" s="132"/>
      <c r="KJZ219" s="132"/>
      <c r="KKA219" s="132"/>
      <c r="KKB219" s="132"/>
      <c r="KKC219" s="132"/>
      <c r="KKD219" s="132"/>
      <c r="KKE219" s="132"/>
      <c r="KKF219" s="132"/>
      <c r="KKG219" s="132"/>
      <c r="KKH219" s="132"/>
      <c r="KKI219" s="132"/>
      <c r="KKJ219" s="132"/>
      <c r="KKK219" s="132"/>
      <c r="KKL219" s="132"/>
      <c r="KKM219" s="132"/>
      <c r="KKN219" s="132"/>
      <c r="KKO219" s="132"/>
      <c r="KKP219" s="132"/>
      <c r="KKQ219" s="132"/>
      <c r="KKR219" s="132"/>
      <c r="KKS219" s="132"/>
      <c r="KKT219" s="132"/>
      <c r="KKU219" s="132"/>
      <c r="KKV219" s="132"/>
      <c r="KKW219" s="132"/>
      <c r="KKX219" s="132"/>
      <c r="KKY219" s="132"/>
      <c r="KKZ219" s="132"/>
      <c r="KLA219" s="132"/>
      <c r="KLB219" s="132"/>
      <c r="KLC219" s="132"/>
      <c r="KLD219" s="132"/>
      <c r="KLE219" s="132"/>
      <c r="KLF219" s="132"/>
      <c r="KLG219" s="132"/>
      <c r="KLH219" s="132"/>
      <c r="KLI219" s="132"/>
      <c r="KLJ219" s="132"/>
      <c r="KLK219" s="132"/>
      <c r="KLL219" s="132"/>
      <c r="KLM219" s="132"/>
      <c r="KLN219" s="132"/>
      <c r="KLO219" s="132"/>
      <c r="KLP219" s="132"/>
      <c r="KLQ219" s="132"/>
      <c r="KLR219" s="132"/>
      <c r="KLS219" s="132"/>
      <c r="KLT219" s="132"/>
      <c r="KLU219" s="132"/>
      <c r="KLV219" s="132"/>
      <c r="KLW219" s="132"/>
      <c r="KLX219" s="132"/>
      <c r="KLY219" s="132"/>
      <c r="KLZ219" s="132"/>
      <c r="KMA219" s="132"/>
      <c r="KMB219" s="132"/>
      <c r="KMC219" s="132"/>
      <c r="KMD219" s="132"/>
      <c r="KME219" s="132"/>
      <c r="KMF219" s="132"/>
      <c r="KMG219" s="132"/>
      <c r="KMH219" s="132"/>
      <c r="KMI219" s="132"/>
      <c r="KMJ219" s="132"/>
      <c r="KMK219" s="132"/>
      <c r="KML219" s="132"/>
      <c r="KMM219" s="132"/>
      <c r="KMN219" s="132"/>
      <c r="KMO219" s="132"/>
      <c r="KMP219" s="132"/>
      <c r="KMQ219" s="132"/>
      <c r="KMR219" s="132"/>
      <c r="KMS219" s="132"/>
      <c r="KMT219" s="132"/>
      <c r="KMU219" s="132"/>
      <c r="KMV219" s="132"/>
      <c r="KMW219" s="132"/>
      <c r="KMX219" s="132"/>
      <c r="KMY219" s="132"/>
      <c r="KMZ219" s="132"/>
      <c r="KNA219" s="132"/>
      <c r="KNB219" s="132"/>
      <c r="KNC219" s="132"/>
      <c r="KND219" s="132"/>
      <c r="KNE219" s="132"/>
      <c r="KNF219" s="132"/>
      <c r="KNG219" s="132"/>
      <c r="KNH219" s="132"/>
      <c r="KNI219" s="132"/>
      <c r="KNJ219" s="132"/>
      <c r="KNK219" s="132"/>
      <c r="KNL219" s="132"/>
      <c r="KNM219" s="132"/>
      <c r="KNN219" s="132"/>
      <c r="KNO219" s="132"/>
      <c r="KNP219" s="132"/>
      <c r="KNQ219" s="132"/>
      <c r="KNR219" s="132"/>
      <c r="KNS219" s="132"/>
      <c r="KNT219" s="132"/>
      <c r="KNU219" s="132"/>
      <c r="KNV219" s="132"/>
      <c r="KNW219" s="132"/>
      <c r="KNX219" s="132"/>
      <c r="KNY219" s="132"/>
      <c r="KNZ219" s="132"/>
      <c r="KOA219" s="132"/>
      <c r="KOB219" s="132"/>
      <c r="KOC219" s="132"/>
      <c r="KOD219" s="132"/>
      <c r="KOE219" s="132"/>
      <c r="KOF219" s="132"/>
      <c r="KOG219" s="132"/>
      <c r="KOH219" s="132"/>
      <c r="KOI219" s="132"/>
      <c r="KOJ219" s="132"/>
      <c r="KOK219" s="132"/>
      <c r="KOL219" s="132"/>
      <c r="KOM219" s="132"/>
      <c r="KON219" s="132"/>
      <c r="KOO219" s="132"/>
      <c r="KOP219" s="132"/>
      <c r="KOQ219" s="132"/>
      <c r="KOR219" s="132"/>
      <c r="KOS219" s="132"/>
      <c r="KOT219" s="132"/>
      <c r="KOU219" s="132"/>
      <c r="KOV219" s="132"/>
      <c r="KOW219" s="132"/>
      <c r="KOX219" s="132"/>
      <c r="KOY219" s="132"/>
      <c r="KOZ219" s="132"/>
      <c r="KPA219" s="132"/>
      <c r="KPB219" s="132"/>
      <c r="KPC219" s="132"/>
      <c r="KPD219" s="132"/>
      <c r="KPE219" s="132"/>
      <c r="KPF219" s="132"/>
      <c r="KPG219" s="132"/>
      <c r="KPH219" s="132"/>
      <c r="KPI219" s="132"/>
      <c r="KPJ219" s="132"/>
      <c r="KPK219" s="132"/>
      <c r="KPL219" s="132"/>
      <c r="KPM219" s="132"/>
      <c r="KPN219" s="132"/>
      <c r="KPO219" s="132"/>
      <c r="KPP219" s="132"/>
      <c r="KPQ219" s="132"/>
      <c r="KPR219" s="132"/>
      <c r="KPS219" s="132"/>
      <c r="KPT219" s="132"/>
      <c r="KPU219" s="132"/>
      <c r="KPV219" s="132"/>
      <c r="KPW219" s="132"/>
      <c r="KPX219" s="132"/>
      <c r="KPY219" s="132"/>
      <c r="KPZ219" s="132"/>
      <c r="KQA219" s="132"/>
      <c r="KQB219" s="132"/>
      <c r="KQC219" s="132"/>
      <c r="KQD219" s="132"/>
      <c r="KQE219" s="132"/>
      <c r="KQF219" s="132"/>
      <c r="KQG219" s="132"/>
      <c r="KQH219" s="132"/>
      <c r="KQI219" s="132"/>
      <c r="KQJ219" s="132"/>
      <c r="KQK219" s="132"/>
      <c r="KQL219" s="132"/>
      <c r="KQM219" s="132"/>
      <c r="KQN219" s="132"/>
      <c r="KQO219" s="132"/>
      <c r="KQP219" s="132"/>
      <c r="KQQ219" s="132"/>
      <c r="KQR219" s="132"/>
      <c r="KQS219" s="132"/>
      <c r="KQT219" s="132"/>
      <c r="KQU219" s="132"/>
      <c r="KQV219" s="132"/>
      <c r="KQW219" s="132"/>
      <c r="KQX219" s="132"/>
      <c r="KQY219" s="132"/>
      <c r="KQZ219" s="132"/>
      <c r="KRA219" s="132"/>
      <c r="KRB219" s="132"/>
      <c r="KRC219" s="132"/>
      <c r="KRD219" s="132"/>
      <c r="KRE219" s="132"/>
      <c r="KRF219" s="132"/>
      <c r="KRG219" s="132"/>
      <c r="KRH219" s="132"/>
      <c r="KRI219" s="132"/>
      <c r="KRJ219" s="132"/>
      <c r="KRK219" s="132"/>
      <c r="KRL219" s="132"/>
      <c r="KRM219" s="132"/>
      <c r="KRN219" s="132"/>
      <c r="KRO219" s="132"/>
      <c r="KRP219" s="132"/>
      <c r="KRQ219" s="132"/>
      <c r="KRR219" s="132"/>
      <c r="KRS219" s="132"/>
      <c r="KRT219" s="132"/>
      <c r="KRU219" s="132"/>
      <c r="KRV219" s="132"/>
      <c r="KRW219" s="132"/>
      <c r="KRX219" s="132"/>
      <c r="KRY219" s="132"/>
      <c r="KRZ219" s="132"/>
      <c r="KSA219" s="132"/>
      <c r="KSB219" s="132"/>
      <c r="KSC219" s="132"/>
      <c r="KSD219" s="132"/>
      <c r="KSE219" s="132"/>
      <c r="KSF219" s="132"/>
      <c r="KSG219" s="132"/>
      <c r="KSH219" s="132"/>
      <c r="KSI219" s="132"/>
      <c r="KSJ219" s="132"/>
      <c r="KSK219" s="132"/>
      <c r="KSL219" s="132"/>
      <c r="KSM219" s="132"/>
      <c r="KSN219" s="132"/>
      <c r="KSO219" s="132"/>
      <c r="KSP219" s="132"/>
      <c r="KSQ219" s="132"/>
      <c r="KSR219" s="132"/>
      <c r="KSS219" s="132"/>
      <c r="KST219" s="132"/>
      <c r="KSU219" s="132"/>
      <c r="KSV219" s="132"/>
      <c r="KSW219" s="132"/>
      <c r="KSX219" s="132"/>
      <c r="KSY219" s="132"/>
      <c r="KSZ219" s="132"/>
      <c r="KTA219" s="132"/>
      <c r="KTB219" s="132"/>
      <c r="KTC219" s="132"/>
      <c r="KTD219" s="132"/>
      <c r="KTE219" s="132"/>
      <c r="KTF219" s="132"/>
      <c r="KTG219" s="132"/>
      <c r="KTH219" s="132"/>
      <c r="KTI219" s="132"/>
      <c r="KTJ219" s="132"/>
      <c r="KTK219" s="132"/>
      <c r="KTL219" s="132"/>
      <c r="KTM219" s="132"/>
      <c r="KTN219" s="132"/>
      <c r="KTO219" s="132"/>
      <c r="KTP219" s="132"/>
      <c r="KTQ219" s="132"/>
      <c r="KTR219" s="132"/>
      <c r="KTS219" s="132"/>
      <c r="KTT219" s="132"/>
      <c r="KTU219" s="132"/>
      <c r="KTV219" s="132"/>
      <c r="KTW219" s="132"/>
      <c r="KTX219" s="132"/>
      <c r="KTY219" s="132"/>
      <c r="KTZ219" s="132"/>
      <c r="KUA219" s="132"/>
      <c r="KUB219" s="132"/>
      <c r="KUC219" s="132"/>
      <c r="KUD219" s="132"/>
      <c r="KUE219" s="132"/>
      <c r="KUF219" s="132"/>
      <c r="KUG219" s="132"/>
      <c r="KUH219" s="132"/>
      <c r="KUI219" s="132"/>
      <c r="KUJ219" s="132"/>
      <c r="KUK219" s="132"/>
      <c r="KUL219" s="132"/>
      <c r="KUM219" s="132"/>
      <c r="KUN219" s="132"/>
      <c r="KUO219" s="132"/>
      <c r="KUP219" s="132"/>
      <c r="KUQ219" s="132"/>
      <c r="KUR219" s="132"/>
      <c r="KUS219" s="132"/>
      <c r="KUT219" s="132"/>
      <c r="KUU219" s="132"/>
      <c r="KUV219" s="132"/>
      <c r="KUW219" s="132"/>
      <c r="KUX219" s="132"/>
      <c r="KUY219" s="132"/>
      <c r="KUZ219" s="132"/>
      <c r="KVA219" s="132"/>
      <c r="KVB219" s="132"/>
      <c r="KVC219" s="132"/>
      <c r="KVD219" s="132"/>
      <c r="KVE219" s="132"/>
      <c r="KVF219" s="132"/>
      <c r="KVG219" s="132"/>
      <c r="KVH219" s="132"/>
      <c r="KVI219" s="132"/>
      <c r="KVJ219" s="132"/>
      <c r="KVK219" s="132"/>
      <c r="KVL219" s="132"/>
      <c r="KVM219" s="132"/>
      <c r="KVN219" s="132"/>
      <c r="KVO219" s="132"/>
      <c r="KVP219" s="132"/>
      <c r="KVQ219" s="132"/>
      <c r="KVR219" s="132"/>
      <c r="KVS219" s="132"/>
      <c r="KVT219" s="132"/>
      <c r="KVU219" s="132"/>
      <c r="KVV219" s="132"/>
      <c r="KVW219" s="132"/>
      <c r="KVX219" s="132"/>
      <c r="KVY219" s="132"/>
      <c r="KVZ219" s="132"/>
      <c r="KWA219" s="132"/>
      <c r="KWB219" s="132"/>
      <c r="KWC219" s="132"/>
      <c r="KWD219" s="132"/>
      <c r="KWE219" s="132"/>
      <c r="KWF219" s="132"/>
      <c r="KWG219" s="132"/>
      <c r="KWH219" s="132"/>
      <c r="KWI219" s="132"/>
      <c r="KWJ219" s="132"/>
      <c r="KWK219" s="132"/>
      <c r="KWL219" s="132"/>
      <c r="KWM219" s="132"/>
      <c r="KWN219" s="132"/>
      <c r="KWO219" s="132"/>
      <c r="KWP219" s="132"/>
      <c r="KWQ219" s="132"/>
      <c r="KWR219" s="132"/>
      <c r="KWS219" s="132"/>
      <c r="KWT219" s="132"/>
      <c r="KWU219" s="132"/>
      <c r="KWV219" s="132"/>
      <c r="KWW219" s="132"/>
      <c r="KWX219" s="132"/>
      <c r="KWY219" s="132"/>
      <c r="KWZ219" s="132"/>
      <c r="KXA219" s="132"/>
      <c r="KXB219" s="132"/>
      <c r="KXC219" s="132"/>
      <c r="KXD219" s="132"/>
      <c r="KXE219" s="132"/>
      <c r="KXF219" s="132"/>
      <c r="KXG219" s="132"/>
      <c r="KXH219" s="132"/>
      <c r="KXI219" s="132"/>
      <c r="KXJ219" s="132"/>
      <c r="KXK219" s="132"/>
      <c r="KXL219" s="132"/>
      <c r="KXM219" s="132"/>
      <c r="KXN219" s="132"/>
      <c r="KXO219" s="132"/>
      <c r="KXP219" s="132"/>
      <c r="KXQ219" s="132"/>
      <c r="KXR219" s="132"/>
      <c r="KXS219" s="132"/>
      <c r="KXT219" s="132"/>
      <c r="KXU219" s="132"/>
      <c r="KXV219" s="132"/>
      <c r="KXW219" s="132"/>
      <c r="KXX219" s="132"/>
      <c r="KXY219" s="132"/>
      <c r="KXZ219" s="132"/>
      <c r="KYA219" s="132"/>
      <c r="KYB219" s="132"/>
      <c r="KYC219" s="132"/>
      <c r="KYD219" s="132"/>
      <c r="KYE219" s="132"/>
      <c r="KYF219" s="132"/>
      <c r="KYG219" s="132"/>
      <c r="KYH219" s="132"/>
      <c r="KYI219" s="132"/>
      <c r="KYJ219" s="132"/>
      <c r="KYK219" s="132"/>
      <c r="KYL219" s="132"/>
      <c r="KYM219" s="132"/>
      <c r="KYN219" s="132"/>
      <c r="KYO219" s="132"/>
      <c r="KYP219" s="132"/>
      <c r="KYQ219" s="132"/>
      <c r="KYR219" s="132"/>
      <c r="KYS219" s="132"/>
      <c r="KYT219" s="132"/>
      <c r="KYU219" s="132"/>
      <c r="KYV219" s="132"/>
      <c r="KYW219" s="132"/>
      <c r="KYX219" s="132"/>
      <c r="KYY219" s="132"/>
      <c r="KYZ219" s="132"/>
      <c r="KZA219" s="132"/>
      <c r="KZB219" s="132"/>
      <c r="KZC219" s="132"/>
      <c r="KZD219" s="132"/>
      <c r="KZE219" s="132"/>
      <c r="KZF219" s="132"/>
      <c r="KZG219" s="132"/>
      <c r="KZH219" s="132"/>
      <c r="KZI219" s="132"/>
      <c r="KZJ219" s="132"/>
      <c r="KZK219" s="132"/>
      <c r="KZL219" s="132"/>
      <c r="KZM219" s="132"/>
      <c r="KZN219" s="132"/>
      <c r="KZO219" s="132"/>
      <c r="KZP219" s="132"/>
      <c r="KZQ219" s="132"/>
      <c r="KZR219" s="132"/>
      <c r="KZS219" s="132"/>
      <c r="KZT219" s="132"/>
      <c r="KZU219" s="132"/>
      <c r="KZV219" s="132"/>
      <c r="KZW219" s="132"/>
      <c r="KZX219" s="132"/>
      <c r="KZY219" s="132"/>
      <c r="KZZ219" s="132"/>
      <c r="LAA219" s="132"/>
      <c r="LAB219" s="132"/>
      <c r="LAC219" s="132"/>
      <c r="LAD219" s="132"/>
      <c r="LAE219" s="132"/>
      <c r="LAF219" s="132"/>
      <c r="LAG219" s="132"/>
      <c r="LAH219" s="132"/>
      <c r="LAI219" s="132"/>
      <c r="LAJ219" s="132"/>
      <c r="LAK219" s="132"/>
      <c r="LAL219" s="132"/>
      <c r="LAM219" s="132"/>
      <c r="LAN219" s="132"/>
      <c r="LAO219" s="132"/>
      <c r="LAP219" s="132"/>
      <c r="LAQ219" s="132"/>
      <c r="LAR219" s="132"/>
      <c r="LAS219" s="132"/>
      <c r="LAT219" s="132"/>
      <c r="LAU219" s="132"/>
      <c r="LAV219" s="132"/>
      <c r="LAW219" s="132"/>
      <c r="LAX219" s="132"/>
      <c r="LAY219" s="132"/>
      <c r="LAZ219" s="132"/>
      <c r="LBA219" s="132"/>
      <c r="LBB219" s="132"/>
      <c r="LBC219" s="132"/>
      <c r="LBD219" s="132"/>
      <c r="LBE219" s="132"/>
      <c r="LBF219" s="132"/>
      <c r="LBG219" s="132"/>
      <c r="LBH219" s="132"/>
      <c r="LBI219" s="132"/>
      <c r="LBJ219" s="132"/>
      <c r="LBK219" s="132"/>
      <c r="LBL219" s="132"/>
      <c r="LBM219" s="132"/>
      <c r="LBN219" s="132"/>
      <c r="LBO219" s="132"/>
      <c r="LBP219" s="132"/>
      <c r="LBQ219" s="132"/>
      <c r="LBR219" s="132"/>
      <c r="LBS219" s="132"/>
      <c r="LBT219" s="132"/>
      <c r="LBU219" s="132"/>
      <c r="LBV219" s="132"/>
      <c r="LBW219" s="132"/>
      <c r="LBX219" s="132"/>
      <c r="LBY219" s="132"/>
      <c r="LBZ219" s="132"/>
      <c r="LCA219" s="132"/>
      <c r="LCB219" s="132"/>
      <c r="LCC219" s="132"/>
      <c r="LCD219" s="132"/>
      <c r="LCE219" s="132"/>
      <c r="LCF219" s="132"/>
      <c r="LCG219" s="132"/>
      <c r="LCH219" s="132"/>
      <c r="LCI219" s="132"/>
      <c r="LCJ219" s="132"/>
      <c r="LCK219" s="132"/>
      <c r="LCL219" s="132"/>
      <c r="LCM219" s="132"/>
      <c r="LCN219" s="132"/>
      <c r="LCO219" s="132"/>
      <c r="LCP219" s="132"/>
      <c r="LCQ219" s="132"/>
      <c r="LCR219" s="132"/>
      <c r="LCS219" s="132"/>
      <c r="LCT219" s="132"/>
      <c r="LCU219" s="132"/>
      <c r="LCV219" s="132"/>
      <c r="LCW219" s="132"/>
      <c r="LCX219" s="132"/>
      <c r="LCY219" s="132"/>
      <c r="LCZ219" s="132"/>
      <c r="LDA219" s="132"/>
      <c r="LDB219" s="132"/>
      <c r="LDC219" s="132"/>
      <c r="LDD219" s="132"/>
      <c r="LDE219" s="132"/>
      <c r="LDF219" s="132"/>
      <c r="LDG219" s="132"/>
      <c r="LDH219" s="132"/>
      <c r="LDI219" s="132"/>
      <c r="LDJ219" s="132"/>
      <c r="LDK219" s="132"/>
      <c r="LDL219" s="132"/>
      <c r="LDM219" s="132"/>
      <c r="LDN219" s="132"/>
      <c r="LDO219" s="132"/>
      <c r="LDP219" s="132"/>
      <c r="LDQ219" s="132"/>
      <c r="LDR219" s="132"/>
      <c r="LDS219" s="132"/>
      <c r="LDT219" s="132"/>
      <c r="LDU219" s="132"/>
      <c r="LDV219" s="132"/>
      <c r="LDW219" s="132"/>
      <c r="LDX219" s="132"/>
      <c r="LDY219" s="132"/>
      <c r="LDZ219" s="132"/>
      <c r="LEA219" s="132"/>
      <c r="LEB219" s="132"/>
      <c r="LEC219" s="132"/>
      <c r="LED219" s="132"/>
      <c r="LEE219" s="132"/>
      <c r="LEF219" s="132"/>
      <c r="LEG219" s="132"/>
      <c r="LEH219" s="132"/>
      <c r="LEI219" s="132"/>
      <c r="LEJ219" s="132"/>
      <c r="LEK219" s="132"/>
      <c r="LEL219" s="132"/>
      <c r="LEM219" s="132"/>
      <c r="LEN219" s="132"/>
      <c r="LEO219" s="132"/>
      <c r="LEP219" s="132"/>
      <c r="LEQ219" s="132"/>
      <c r="LER219" s="132"/>
      <c r="LES219" s="132"/>
      <c r="LET219" s="132"/>
      <c r="LEU219" s="132"/>
      <c r="LEV219" s="132"/>
      <c r="LEW219" s="132"/>
      <c r="LEX219" s="132"/>
      <c r="LEY219" s="132"/>
      <c r="LEZ219" s="132"/>
      <c r="LFA219" s="132"/>
      <c r="LFB219" s="132"/>
      <c r="LFC219" s="132"/>
      <c r="LFD219" s="132"/>
      <c r="LFE219" s="132"/>
      <c r="LFF219" s="132"/>
      <c r="LFG219" s="132"/>
      <c r="LFH219" s="132"/>
      <c r="LFI219" s="132"/>
      <c r="LFJ219" s="132"/>
      <c r="LFK219" s="132"/>
      <c r="LFL219" s="132"/>
      <c r="LFM219" s="132"/>
      <c r="LFN219" s="132"/>
      <c r="LFO219" s="132"/>
      <c r="LFP219" s="132"/>
      <c r="LFQ219" s="132"/>
      <c r="LFR219" s="132"/>
      <c r="LFS219" s="132"/>
      <c r="LFT219" s="132"/>
      <c r="LFU219" s="132"/>
      <c r="LFV219" s="132"/>
      <c r="LFW219" s="132"/>
      <c r="LFX219" s="132"/>
      <c r="LFY219" s="132"/>
      <c r="LFZ219" s="132"/>
      <c r="LGA219" s="132"/>
      <c r="LGB219" s="132"/>
      <c r="LGC219" s="132"/>
      <c r="LGD219" s="132"/>
      <c r="LGE219" s="132"/>
      <c r="LGF219" s="132"/>
      <c r="LGG219" s="132"/>
      <c r="LGH219" s="132"/>
      <c r="LGI219" s="132"/>
      <c r="LGJ219" s="132"/>
      <c r="LGK219" s="132"/>
      <c r="LGL219" s="132"/>
      <c r="LGM219" s="132"/>
      <c r="LGN219" s="132"/>
      <c r="LGO219" s="132"/>
      <c r="LGP219" s="132"/>
      <c r="LGQ219" s="132"/>
      <c r="LGR219" s="132"/>
      <c r="LGS219" s="132"/>
      <c r="LGT219" s="132"/>
      <c r="LGU219" s="132"/>
      <c r="LGV219" s="132"/>
      <c r="LGW219" s="132"/>
      <c r="LGX219" s="132"/>
      <c r="LGY219" s="132"/>
      <c r="LGZ219" s="132"/>
      <c r="LHA219" s="132"/>
      <c r="LHB219" s="132"/>
      <c r="LHC219" s="132"/>
      <c r="LHD219" s="132"/>
      <c r="LHE219" s="132"/>
      <c r="LHF219" s="132"/>
      <c r="LHG219" s="132"/>
      <c r="LHH219" s="132"/>
      <c r="LHI219" s="132"/>
      <c r="LHJ219" s="132"/>
      <c r="LHK219" s="132"/>
      <c r="LHL219" s="132"/>
      <c r="LHM219" s="132"/>
      <c r="LHN219" s="132"/>
      <c r="LHO219" s="132"/>
      <c r="LHP219" s="132"/>
      <c r="LHQ219" s="132"/>
      <c r="LHR219" s="132"/>
      <c r="LHS219" s="132"/>
      <c r="LHT219" s="132"/>
      <c r="LHU219" s="132"/>
      <c r="LHV219" s="132"/>
      <c r="LHW219" s="132"/>
      <c r="LHX219" s="132"/>
      <c r="LHY219" s="132"/>
      <c r="LHZ219" s="132"/>
      <c r="LIA219" s="132"/>
      <c r="LIB219" s="132"/>
      <c r="LIC219" s="132"/>
      <c r="LID219" s="132"/>
      <c r="LIE219" s="132"/>
      <c r="LIF219" s="132"/>
      <c r="LIG219" s="132"/>
      <c r="LIH219" s="132"/>
      <c r="LII219" s="132"/>
      <c r="LIJ219" s="132"/>
      <c r="LIK219" s="132"/>
      <c r="LIL219" s="132"/>
      <c r="LIM219" s="132"/>
      <c r="LIN219" s="132"/>
      <c r="LIO219" s="132"/>
      <c r="LIP219" s="132"/>
      <c r="LIQ219" s="132"/>
      <c r="LIR219" s="132"/>
      <c r="LIS219" s="132"/>
      <c r="LIT219" s="132"/>
      <c r="LIU219" s="132"/>
      <c r="LIV219" s="132"/>
      <c r="LIW219" s="132"/>
      <c r="LIX219" s="132"/>
      <c r="LIY219" s="132"/>
      <c r="LIZ219" s="132"/>
      <c r="LJA219" s="132"/>
      <c r="LJB219" s="132"/>
      <c r="LJC219" s="132"/>
      <c r="LJD219" s="132"/>
      <c r="LJE219" s="132"/>
      <c r="LJF219" s="132"/>
      <c r="LJG219" s="132"/>
      <c r="LJH219" s="132"/>
      <c r="LJI219" s="132"/>
      <c r="LJJ219" s="132"/>
      <c r="LJK219" s="132"/>
      <c r="LJL219" s="132"/>
      <c r="LJM219" s="132"/>
      <c r="LJN219" s="132"/>
      <c r="LJO219" s="132"/>
      <c r="LJP219" s="132"/>
      <c r="LJQ219" s="132"/>
      <c r="LJR219" s="132"/>
      <c r="LJS219" s="132"/>
      <c r="LJT219" s="132"/>
      <c r="LJU219" s="132"/>
      <c r="LJV219" s="132"/>
      <c r="LJW219" s="132"/>
      <c r="LJX219" s="132"/>
      <c r="LJY219" s="132"/>
      <c r="LJZ219" s="132"/>
      <c r="LKA219" s="132"/>
      <c r="LKB219" s="132"/>
      <c r="LKC219" s="132"/>
      <c r="LKD219" s="132"/>
      <c r="LKE219" s="132"/>
      <c r="LKF219" s="132"/>
      <c r="LKG219" s="132"/>
      <c r="LKH219" s="132"/>
      <c r="LKI219" s="132"/>
      <c r="LKJ219" s="132"/>
      <c r="LKK219" s="132"/>
      <c r="LKL219" s="132"/>
      <c r="LKM219" s="132"/>
      <c r="LKN219" s="132"/>
      <c r="LKO219" s="132"/>
      <c r="LKP219" s="132"/>
      <c r="LKQ219" s="132"/>
      <c r="LKR219" s="132"/>
      <c r="LKS219" s="132"/>
      <c r="LKT219" s="132"/>
      <c r="LKU219" s="132"/>
      <c r="LKV219" s="132"/>
      <c r="LKW219" s="132"/>
      <c r="LKX219" s="132"/>
      <c r="LKY219" s="132"/>
      <c r="LKZ219" s="132"/>
      <c r="LLA219" s="132"/>
      <c r="LLB219" s="132"/>
      <c r="LLC219" s="132"/>
      <c r="LLD219" s="132"/>
      <c r="LLE219" s="132"/>
      <c r="LLF219" s="132"/>
      <c r="LLG219" s="132"/>
      <c r="LLH219" s="132"/>
      <c r="LLI219" s="132"/>
      <c r="LLJ219" s="132"/>
      <c r="LLK219" s="132"/>
      <c r="LLL219" s="132"/>
      <c r="LLM219" s="132"/>
      <c r="LLN219" s="132"/>
      <c r="LLO219" s="132"/>
      <c r="LLP219" s="132"/>
      <c r="LLQ219" s="132"/>
      <c r="LLR219" s="132"/>
      <c r="LLS219" s="132"/>
      <c r="LLT219" s="132"/>
      <c r="LLU219" s="132"/>
      <c r="LLV219" s="132"/>
      <c r="LLW219" s="132"/>
      <c r="LLX219" s="132"/>
      <c r="LLY219" s="132"/>
      <c r="LLZ219" s="132"/>
      <c r="LMA219" s="132"/>
      <c r="LMB219" s="132"/>
      <c r="LMC219" s="132"/>
      <c r="LMD219" s="132"/>
      <c r="LME219" s="132"/>
      <c r="LMF219" s="132"/>
      <c r="LMG219" s="132"/>
      <c r="LMH219" s="132"/>
      <c r="LMI219" s="132"/>
      <c r="LMJ219" s="132"/>
      <c r="LMK219" s="132"/>
      <c r="LML219" s="132"/>
      <c r="LMM219" s="132"/>
      <c r="LMN219" s="132"/>
      <c r="LMO219" s="132"/>
      <c r="LMP219" s="132"/>
      <c r="LMQ219" s="132"/>
      <c r="LMR219" s="132"/>
      <c r="LMS219" s="132"/>
      <c r="LMT219" s="132"/>
      <c r="LMU219" s="132"/>
      <c r="LMV219" s="132"/>
      <c r="LMW219" s="132"/>
      <c r="LMX219" s="132"/>
      <c r="LMY219" s="132"/>
      <c r="LMZ219" s="132"/>
      <c r="LNA219" s="132"/>
      <c r="LNB219" s="132"/>
      <c r="LNC219" s="132"/>
      <c r="LND219" s="132"/>
      <c r="LNE219" s="132"/>
      <c r="LNF219" s="132"/>
      <c r="LNG219" s="132"/>
      <c r="LNH219" s="132"/>
      <c r="LNI219" s="132"/>
      <c r="LNJ219" s="132"/>
      <c r="LNK219" s="132"/>
      <c r="LNL219" s="132"/>
      <c r="LNM219" s="132"/>
      <c r="LNN219" s="132"/>
      <c r="LNO219" s="132"/>
      <c r="LNP219" s="132"/>
      <c r="LNQ219" s="132"/>
      <c r="LNR219" s="132"/>
      <c r="LNS219" s="132"/>
      <c r="LNT219" s="132"/>
      <c r="LNU219" s="132"/>
      <c r="LNV219" s="132"/>
      <c r="LNW219" s="132"/>
      <c r="LNX219" s="132"/>
      <c r="LNY219" s="132"/>
      <c r="LNZ219" s="132"/>
      <c r="LOA219" s="132"/>
      <c r="LOB219" s="132"/>
      <c r="LOC219" s="132"/>
      <c r="LOD219" s="132"/>
      <c r="LOE219" s="132"/>
      <c r="LOF219" s="132"/>
      <c r="LOG219" s="132"/>
      <c r="LOH219" s="132"/>
      <c r="LOI219" s="132"/>
      <c r="LOJ219" s="132"/>
      <c r="LOK219" s="132"/>
      <c r="LOL219" s="132"/>
      <c r="LOM219" s="132"/>
      <c r="LON219" s="132"/>
      <c r="LOO219" s="132"/>
      <c r="LOP219" s="132"/>
      <c r="LOQ219" s="132"/>
      <c r="LOR219" s="132"/>
      <c r="LOS219" s="132"/>
      <c r="LOT219" s="132"/>
      <c r="LOU219" s="132"/>
      <c r="LOV219" s="132"/>
      <c r="LOW219" s="132"/>
      <c r="LOX219" s="132"/>
      <c r="LOY219" s="132"/>
      <c r="LOZ219" s="132"/>
      <c r="LPA219" s="132"/>
      <c r="LPB219" s="132"/>
      <c r="LPC219" s="132"/>
      <c r="LPD219" s="132"/>
      <c r="LPE219" s="132"/>
      <c r="LPF219" s="132"/>
      <c r="LPG219" s="132"/>
      <c r="LPH219" s="132"/>
      <c r="LPI219" s="132"/>
      <c r="LPJ219" s="132"/>
      <c r="LPK219" s="132"/>
      <c r="LPL219" s="132"/>
      <c r="LPM219" s="132"/>
      <c r="LPN219" s="132"/>
      <c r="LPO219" s="132"/>
      <c r="LPP219" s="132"/>
      <c r="LPQ219" s="132"/>
      <c r="LPR219" s="132"/>
      <c r="LPS219" s="132"/>
      <c r="LPT219" s="132"/>
      <c r="LPU219" s="132"/>
      <c r="LPV219" s="132"/>
      <c r="LPW219" s="132"/>
      <c r="LPX219" s="132"/>
      <c r="LPY219" s="132"/>
      <c r="LPZ219" s="132"/>
      <c r="LQA219" s="132"/>
      <c r="LQB219" s="132"/>
      <c r="LQC219" s="132"/>
      <c r="LQD219" s="132"/>
      <c r="LQE219" s="132"/>
      <c r="LQF219" s="132"/>
      <c r="LQG219" s="132"/>
      <c r="LQH219" s="132"/>
      <c r="LQI219" s="132"/>
      <c r="LQJ219" s="132"/>
      <c r="LQK219" s="132"/>
      <c r="LQL219" s="132"/>
      <c r="LQM219" s="132"/>
      <c r="LQN219" s="132"/>
      <c r="LQO219" s="132"/>
      <c r="LQP219" s="132"/>
      <c r="LQQ219" s="132"/>
      <c r="LQR219" s="132"/>
      <c r="LQS219" s="132"/>
      <c r="LQT219" s="132"/>
      <c r="LQU219" s="132"/>
      <c r="LQV219" s="132"/>
      <c r="LQW219" s="132"/>
      <c r="LQX219" s="132"/>
      <c r="LQY219" s="132"/>
      <c r="LQZ219" s="132"/>
      <c r="LRA219" s="132"/>
      <c r="LRB219" s="132"/>
      <c r="LRC219" s="132"/>
      <c r="LRD219" s="132"/>
      <c r="LRE219" s="132"/>
      <c r="LRF219" s="132"/>
      <c r="LRG219" s="132"/>
      <c r="LRH219" s="132"/>
      <c r="LRI219" s="132"/>
      <c r="LRJ219" s="132"/>
      <c r="LRK219" s="132"/>
      <c r="LRL219" s="132"/>
      <c r="LRM219" s="132"/>
      <c r="LRN219" s="132"/>
      <c r="LRO219" s="132"/>
      <c r="LRP219" s="132"/>
      <c r="LRQ219" s="132"/>
      <c r="LRR219" s="132"/>
      <c r="LRS219" s="132"/>
      <c r="LRT219" s="132"/>
      <c r="LRU219" s="132"/>
      <c r="LRV219" s="132"/>
      <c r="LRW219" s="132"/>
      <c r="LRX219" s="132"/>
      <c r="LRY219" s="132"/>
      <c r="LRZ219" s="132"/>
      <c r="LSA219" s="132"/>
      <c r="LSB219" s="132"/>
      <c r="LSC219" s="132"/>
      <c r="LSD219" s="132"/>
      <c r="LSE219" s="132"/>
      <c r="LSF219" s="132"/>
      <c r="LSG219" s="132"/>
      <c r="LSH219" s="132"/>
      <c r="LSI219" s="132"/>
      <c r="LSJ219" s="132"/>
      <c r="LSK219" s="132"/>
      <c r="LSL219" s="132"/>
      <c r="LSM219" s="132"/>
      <c r="LSN219" s="132"/>
      <c r="LSO219" s="132"/>
      <c r="LSP219" s="132"/>
      <c r="LSQ219" s="132"/>
      <c r="LSR219" s="132"/>
      <c r="LSS219" s="132"/>
      <c r="LST219" s="132"/>
      <c r="LSU219" s="132"/>
      <c r="LSV219" s="132"/>
      <c r="LSW219" s="132"/>
      <c r="LSX219" s="132"/>
      <c r="LSY219" s="132"/>
      <c r="LSZ219" s="132"/>
      <c r="LTA219" s="132"/>
      <c r="LTB219" s="132"/>
      <c r="LTC219" s="132"/>
      <c r="LTD219" s="132"/>
      <c r="LTE219" s="132"/>
      <c r="LTF219" s="132"/>
      <c r="LTG219" s="132"/>
      <c r="LTH219" s="132"/>
      <c r="LTI219" s="132"/>
      <c r="LTJ219" s="132"/>
      <c r="LTK219" s="132"/>
      <c r="LTL219" s="132"/>
      <c r="LTM219" s="132"/>
      <c r="LTN219" s="132"/>
      <c r="LTO219" s="132"/>
      <c r="LTP219" s="132"/>
      <c r="LTQ219" s="132"/>
      <c r="LTR219" s="132"/>
      <c r="LTS219" s="132"/>
      <c r="LTT219" s="132"/>
      <c r="LTU219" s="132"/>
      <c r="LTV219" s="132"/>
      <c r="LTW219" s="132"/>
      <c r="LTX219" s="132"/>
      <c r="LTY219" s="132"/>
      <c r="LTZ219" s="132"/>
      <c r="LUA219" s="132"/>
      <c r="LUB219" s="132"/>
      <c r="LUC219" s="132"/>
      <c r="LUD219" s="132"/>
      <c r="LUE219" s="132"/>
      <c r="LUF219" s="132"/>
      <c r="LUG219" s="132"/>
      <c r="LUH219" s="132"/>
      <c r="LUI219" s="132"/>
      <c r="LUJ219" s="132"/>
      <c r="LUK219" s="132"/>
      <c r="LUL219" s="132"/>
      <c r="LUM219" s="132"/>
      <c r="LUN219" s="132"/>
      <c r="LUO219" s="132"/>
      <c r="LUP219" s="132"/>
      <c r="LUQ219" s="132"/>
      <c r="LUR219" s="132"/>
      <c r="LUS219" s="132"/>
      <c r="LUT219" s="132"/>
      <c r="LUU219" s="132"/>
      <c r="LUV219" s="132"/>
      <c r="LUW219" s="132"/>
      <c r="LUX219" s="132"/>
      <c r="LUY219" s="132"/>
      <c r="LUZ219" s="132"/>
      <c r="LVA219" s="132"/>
      <c r="LVB219" s="132"/>
      <c r="LVC219" s="132"/>
      <c r="LVD219" s="132"/>
      <c r="LVE219" s="132"/>
      <c r="LVF219" s="132"/>
      <c r="LVG219" s="132"/>
      <c r="LVH219" s="132"/>
      <c r="LVI219" s="132"/>
      <c r="LVJ219" s="132"/>
      <c r="LVK219" s="132"/>
      <c r="LVL219" s="132"/>
      <c r="LVM219" s="132"/>
      <c r="LVN219" s="132"/>
      <c r="LVO219" s="132"/>
      <c r="LVP219" s="132"/>
      <c r="LVQ219" s="132"/>
      <c r="LVR219" s="132"/>
      <c r="LVS219" s="132"/>
      <c r="LVT219" s="132"/>
      <c r="LVU219" s="132"/>
      <c r="LVV219" s="132"/>
      <c r="LVW219" s="132"/>
      <c r="LVX219" s="132"/>
      <c r="LVY219" s="132"/>
      <c r="LVZ219" s="132"/>
      <c r="LWA219" s="132"/>
      <c r="LWB219" s="132"/>
      <c r="LWC219" s="132"/>
      <c r="LWD219" s="132"/>
      <c r="LWE219" s="132"/>
      <c r="LWF219" s="132"/>
      <c r="LWG219" s="132"/>
      <c r="LWH219" s="132"/>
      <c r="LWI219" s="132"/>
      <c r="LWJ219" s="132"/>
      <c r="LWK219" s="132"/>
      <c r="LWL219" s="132"/>
      <c r="LWM219" s="132"/>
      <c r="LWN219" s="132"/>
      <c r="LWO219" s="132"/>
      <c r="LWP219" s="132"/>
      <c r="LWQ219" s="132"/>
      <c r="LWR219" s="132"/>
      <c r="LWS219" s="132"/>
      <c r="LWT219" s="132"/>
      <c r="LWU219" s="132"/>
      <c r="LWV219" s="132"/>
      <c r="LWW219" s="132"/>
      <c r="LWX219" s="132"/>
      <c r="LWY219" s="132"/>
      <c r="LWZ219" s="132"/>
      <c r="LXA219" s="132"/>
      <c r="LXB219" s="132"/>
      <c r="LXC219" s="132"/>
      <c r="LXD219" s="132"/>
      <c r="LXE219" s="132"/>
      <c r="LXF219" s="132"/>
      <c r="LXG219" s="132"/>
      <c r="LXH219" s="132"/>
      <c r="LXI219" s="132"/>
      <c r="LXJ219" s="132"/>
      <c r="LXK219" s="132"/>
      <c r="LXL219" s="132"/>
      <c r="LXM219" s="132"/>
      <c r="LXN219" s="132"/>
      <c r="LXO219" s="132"/>
      <c r="LXP219" s="132"/>
      <c r="LXQ219" s="132"/>
      <c r="LXR219" s="132"/>
      <c r="LXS219" s="132"/>
      <c r="LXT219" s="132"/>
      <c r="LXU219" s="132"/>
      <c r="LXV219" s="132"/>
      <c r="LXW219" s="132"/>
      <c r="LXX219" s="132"/>
      <c r="LXY219" s="132"/>
      <c r="LXZ219" s="132"/>
      <c r="LYA219" s="132"/>
      <c r="LYB219" s="132"/>
      <c r="LYC219" s="132"/>
      <c r="LYD219" s="132"/>
      <c r="LYE219" s="132"/>
      <c r="LYF219" s="132"/>
      <c r="LYG219" s="132"/>
      <c r="LYH219" s="132"/>
      <c r="LYI219" s="132"/>
      <c r="LYJ219" s="132"/>
      <c r="LYK219" s="132"/>
      <c r="LYL219" s="132"/>
      <c r="LYM219" s="132"/>
      <c r="LYN219" s="132"/>
      <c r="LYO219" s="132"/>
      <c r="LYP219" s="132"/>
      <c r="LYQ219" s="132"/>
      <c r="LYR219" s="132"/>
      <c r="LYS219" s="132"/>
      <c r="LYT219" s="132"/>
      <c r="LYU219" s="132"/>
      <c r="LYV219" s="132"/>
      <c r="LYW219" s="132"/>
      <c r="LYX219" s="132"/>
      <c r="LYY219" s="132"/>
      <c r="LYZ219" s="132"/>
      <c r="LZA219" s="132"/>
      <c r="LZB219" s="132"/>
      <c r="LZC219" s="132"/>
      <c r="LZD219" s="132"/>
      <c r="LZE219" s="132"/>
      <c r="LZF219" s="132"/>
      <c r="LZG219" s="132"/>
      <c r="LZH219" s="132"/>
      <c r="LZI219" s="132"/>
      <c r="LZJ219" s="132"/>
      <c r="LZK219" s="132"/>
      <c r="LZL219" s="132"/>
      <c r="LZM219" s="132"/>
      <c r="LZN219" s="132"/>
      <c r="LZO219" s="132"/>
      <c r="LZP219" s="132"/>
      <c r="LZQ219" s="132"/>
      <c r="LZR219" s="132"/>
      <c r="LZS219" s="132"/>
      <c r="LZT219" s="132"/>
      <c r="LZU219" s="132"/>
      <c r="LZV219" s="132"/>
      <c r="LZW219" s="132"/>
      <c r="LZX219" s="132"/>
      <c r="LZY219" s="132"/>
      <c r="LZZ219" s="132"/>
      <c r="MAA219" s="132"/>
      <c r="MAB219" s="132"/>
      <c r="MAC219" s="132"/>
      <c r="MAD219" s="132"/>
      <c r="MAE219" s="132"/>
      <c r="MAF219" s="132"/>
      <c r="MAG219" s="132"/>
      <c r="MAH219" s="132"/>
      <c r="MAI219" s="132"/>
      <c r="MAJ219" s="132"/>
      <c r="MAK219" s="132"/>
      <c r="MAL219" s="132"/>
      <c r="MAM219" s="132"/>
      <c r="MAN219" s="132"/>
      <c r="MAO219" s="132"/>
      <c r="MAP219" s="132"/>
      <c r="MAQ219" s="132"/>
      <c r="MAR219" s="132"/>
      <c r="MAS219" s="132"/>
      <c r="MAT219" s="132"/>
      <c r="MAU219" s="132"/>
      <c r="MAV219" s="132"/>
      <c r="MAW219" s="132"/>
      <c r="MAX219" s="132"/>
      <c r="MAY219" s="132"/>
      <c r="MAZ219" s="132"/>
      <c r="MBA219" s="132"/>
      <c r="MBB219" s="132"/>
      <c r="MBC219" s="132"/>
      <c r="MBD219" s="132"/>
      <c r="MBE219" s="132"/>
      <c r="MBF219" s="132"/>
      <c r="MBG219" s="132"/>
      <c r="MBH219" s="132"/>
      <c r="MBI219" s="132"/>
      <c r="MBJ219" s="132"/>
      <c r="MBK219" s="132"/>
      <c r="MBL219" s="132"/>
      <c r="MBM219" s="132"/>
      <c r="MBN219" s="132"/>
      <c r="MBO219" s="132"/>
      <c r="MBP219" s="132"/>
      <c r="MBQ219" s="132"/>
      <c r="MBR219" s="132"/>
      <c r="MBS219" s="132"/>
      <c r="MBT219" s="132"/>
      <c r="MBU219" s="132"/>
      <c r="MBV219" s="132"/>
      <c r="MBW219" s="132"/>
      <c r="MBX219" s="132"/>
      <c r="MBY219" s="132"/>
      <c r="MBZ219" s="132"/>
      <c r="MCA219" s="132"/>
      <c r="MCB219" s="132"/>
      <c r="MCC219" s="132"/>
      <c r="MCD219" s="132"/>
      <c r="MCE219" s="132"/>
      <c r="MCF219" s="132"/>
      <c r="MCG219" s="132"/>
      <c r="MCH219" s="132"/>
      <c r="MCI219" s="132"/>
      <c r="MCJ219" s="132"/>
      <c r="MCK219" s="132"/>
      <c r="MCL219" s="132"/>
      <c r="MCM219" s="132"/>
      <c r="MCN219" s="132"/>
      <c r="MCO219" s="132"/>
      <c r="MCP219" s="132"/>
      <c r="MCQ219" s="132"/>
      <c r="MCR219" s="132"/>
      <c r="MCS219" s="132"/>
      <c r="MCT219" s="132"/>
      <c r="MCU219" s="132"/>
      <c r="MCV219" s="132"/>
      <c r="MCW219" s="132"/>
      <c r="MCX219" s="132"/>
      <c r="MCY219" s="132"/>
      <c r="MCZ219" s="132"/>
      <c r="MDA219" s="132"/>
      <c r="MDB219" s="132"/>
      <c r="MDC219" s="132"/>
      <c r="MDD219" s="132"/>
      <c r="MDE219" s="132"/>
      <c r="MDF219" s="132"/>
      <c r="MDG219" s="132"/>
      <c r="MDH219" s="132"/>
      <c r="MDI219" s="132"/>
      <c r="MDJ219" s="132"/>
      <c r="MDK219" s="132"/>
      <c r="MDL219" s="132"/>
      <c r="MDM219" s="132"/>
      <c r="MDN219" s="132"/>
      <c r="MDO219" s="132"/>
      <c r="MDP219" s="132"/>
      <c r="MDQ219" s="132"/>
      <c r="MDR219" s="132"/>
      <c r="MDS219" s="132"/>
      <c r="MDT219" s="132"/>
      <c r="MDU219" s="132"/>
      <c r="MDV219" s="132"/>
      <c r="MDW219" s="132"/>
      <c r="MDX219" s="132"/>
      <c r="MDY219" s="132"/>
      <c r="MDZ219" s="132"/>
      <c r="MEA219" s="132"/>
      <c r="MEB219" s="132"/>
      <c r="MEC219" s="132"/>
      <c r="MED219" s="132"/>
      <c r="MEE219" s="132"/>
      <c r="MEF219" s="132"/>
      <c r="MEG219" s="132"/>
      <c r="MEH219" s="132"/>
      <c r="MEI219" s="132"/>
      <c r="MEJ219" s="132"/>
      <c r="MEK219" s="132"/>
      <c r="MEL219" s="132"/>
      <c r="MEM219" s="132"/>
      <c r="MEN219" s="132"/>
      <c r="MEO219" s="132"/>
      <c r="MEP219" s="132"/>
      <c r="MEQ219" s="132"/>
      <c r="MER219" s="132"/>
      <c r="MES219" s="132"/>
      <c r="MET219" s="132"/>
      <c r="MEU219" s="132"/>
      <c r="MEV219" s="132"/>
      <c r="MEW219" s="132"/>
      <c r="MEX219" s="132"/>
      <c r="MEY219" s="132"/>
      <c r="MEZ219" s="132"/>
      <c r="MFA219" s="132"/>
      <c r="MFB219" s="132"/>
      <c r="MFC219" s="132"/>
      <c r="MFD219" s="132"/>
      <c r="MFE219" s="132"/>
      <c r="MFF219" s="132"/>
      <c r="MFG219" s="132"/>
      <c r="MFH219" s="132"/>
      <c r="MFI219" s="132"/>
      <c r="MFJ219" s="132"/>
      <c r="MFK219" s="132"/>
      <c r="MFL219" s="132"/>
      <c r="MFM219" s="132"/>
      <c r="MFN219" s="132"/>
      <c r="MFO219" s="132"/>
      <c r="MFP219" s="132"/>
      <c r="MFQ219" s="132"/>
      <c r="MFR219" s="132"/>
      <c r="MFS219" s="132"/>
      <c r="MFT219" s="132"/>
      <c r="MFU219" s="132"/>
      <c r="MFV219" s="132"/>
      <c r="MFW219" s="132"/>
      <c r="MFX219" s="132"/>
      <c r="MFY219" s="132"/>
      <c r="MFZ219" s="132"/>
      <c r="MGA219" s="132"/>
      <c r="MGB219" s="132"/>
      <c r="MGC219" s="132"/>
      <c r="MGD219" s="132"/>
      <c r="MGE219" s="132"/>
      <c r="MGF219" s="132"/>
      <c r="MGG219" s="132"/>
      <c r="MGH219" s="132"/>
      <c r="MGI219" s="132"/>
      <c r="MGJ219" s="132"/>
      <c r="MGK219" s="132"/>
      <c r="MGL219" s="132"/>
      <c r="MGM219" s="132"/>
      <c r="MGN219" s="132"/>
      <c r="MGO219" s="132"/>
      <c r="MGP219" s="132"/>
      <c r="MGQ219" s="132"/>
      <c r="MGR219" s="132"/>
      <c r="MGS219" s="132"/>
      <c r="MGT219" s="132"/>
      <c r="MGU219" s="132"/>
      <c r="MGV219" s="132"/>
      <c r="MGW219" s="132"/>
      <c r="MGX219" s="132"/>
      <c r="MGY219" s="132"/>
      <c r="MGZ219" s="132"/>
      <c r="MHA219" s="132"/>
      <c r="MHB219" s="132"/>
      <c r="MHC219" s="132"/>
      <c r="MHD219" s="132"/>
      <c r="MHE219" s="132"/>
      <c r="MHF219" s="132"/>
      <c r="MHG219" s="132"/>
      <c r="MHH219" s="132"/>
      <c r="MHI219" s="132"/>
      <c r="MHJ219" s="132"/>
      <c r="MHK219" s="132"/>
      <c r="MHL219" s="132"/>
      <c r="MHM219" s="132"/>
      <c r="MHN219" s="132"/>
      <c r="MHO219" s="132"/>
      <c r="MHP219" s="132"/>
      <c r="MHQ219" s="132"/>
      <c r="MHR219" s="132"/>
      <c r="MHS219" s="132"/>
      <c r="MHT219" s="132"/>
      <c r="MHU219" s="132"/>
      <c r="MHV219" s="132"/>
      <c r="MHW219" s="132"/>
      <c r="MHX219" s="132"/>
      <c r="MHY219" s="132"/>
      <c r="MHZ219" s="132"/>
      <c r="MIA219" s="132"/>
      <c r="MIB219" s="132"/>
      <c r="MIC219" s="132"/>
      <c r="MID219" s="132"/>
      <c r="MIE219" s="132"/>
      <c r="MIF219" s="132"/>
      <c r="MIG219" s="132"/>
      <c r="MIH219" s="132"/>
      <c r="MII219" s="132"/>
      <c r="MIJ219" s="132"/>
      <c r="MIK219" s="132"/>
      <c r="MIL219" s="132"/>
      <c r="MIM219" s="132"/>
      <c r="MIN219" s="132"/>
      <c r="MIO219" s="132"/>
      <c r="MIP219" s="132"/>
      <c r="MIQ219" s="132"/>
      <c r="MIR219" s="132"/>
      <c r="MIS219" s="132"/>
      <c r="MIT219" s="132"/>
      <c r="MIU219" s="132"/>
      <c r="MIV219" s="132"/>
      <c r="MIW219" s="132"/>
      <c r="MIX219" s="132"/>
      <c r="MIY219" s="132"/>
      <c r="MIZ219" s="132"/>
      <c r="MJA219" s="132"/>
      <c r="MJB219" s="132"/>
      <c r="MJC219" s="132"/>
      <c r="MJD219" s="132"/>
      <c r="MJE219" s="132"/>
      <c r="MJF219" s="132"/>
      <c r="MJG219" s="132"/>
      <c r="MJH219" s="132"/>
      <c r="MJI219" s="132"/>
      <c r="MJJ219" s="132"/>
      <c r="MJK219" s="132"/>
      <c r="MJL219" s="132"/>
      <c r="MJM219" s="132"/>
      <c r="MJN219" s="132"/>
      <c r="MJO219" s="132"/>
      <c r="MJP219" s="132"/>
      <c r="MJQ219" s="132"/>
      <c r="MJR219" s="132"/>
      <c r="MJS219" s="132"/>
      <c r="MJT219" s="132"/>
      <c r="MJU219" s="132"/>
      <c r="MJV219" s="132"/>
      <c r="MJW219" s="132"/>
      <c r="MJX219" s="132"/>
      <c r="MJY219" s="132"/>
      <c r="MJZ219" s="132"/>
      <c r="MKA219" s="132"/>
      <c r="MKB219" s="132"/>
      <c r="MKC219" s="132"/>
      <c r="MKD219" s="132"/>
      <c r="MKE219" s="132"/>
      <c r="MKF219" s="132"/>
      <c r="MKG219" s="132"/>
      <c r="MKH219" s="132"/>
      <c r="MKI219" s="132"/>
      <c r="MKJ219" s="132"/>
      <c r="MKK219" s="132"/>
      <c r="MKL219" s="132"/>
      <c r="MKM219" s="132"/>
      <c r="MKN219" s="132"/>
      <c r="MKO219" s="132"/>
      <c r="MKP219" s="132"/>
      <c r="MKQ219" s="132"/>
      <c r="MKR219" s="132"/>
      <c r="MKS219" s="132"/>
      <c r="MKT219" s="132"/>
      <c r="MKU219" s="132"/>
      <c r="MKV219" s="132"/>
      <c r="MKW219" s="132"/>
      <c r="MKX219" s="132"/>
      <c r="MKY219" s="132"/>
      <c r="MKZ219" s="132"/>
      <c r="MLA219" s="132"/>
      <c r="MLB219" s="132"/>
      <c r="MLC219" s="132"/>
      <c r="MLD219" s="132"/>
      <c r="MLE219" s="132"/>
      <c r="MLF219" s="132"/>
      <c r="MLG219" s="132"/>
      <c r="MLH219" s="132"/>
      <c r="MLI219" s="132"/>
      <c r="MLJ219" s="132"/>
      <c r="MLK219" s="132"/>
      <c r="MLL219" s="132"/>
      <c r="MLM219" s="132"/>
      <c r="MLN219" s="132"/>
      <c r="MLO219" s="132"/>
      <c r="MLP219" s="132"/>
      <c r="MLQ219" s="132"/>
      <c r="MLR219" s="132"/>
      <c r="MLS219" s="132"/>
      <c r="MLT219" s="132"/>
      <c r="MLU219" s="132"/>
      <c r="MLV219" s="132"/>
      <c r="MLW219" s="132"/>
      <c r="MLX219" s="132"/>
      <c r="MLY219" s="132"/>
      <c r="MLZ219" s="132"/>
      <c r="MMA219" s="132"/>
      <c r="MMB219" s="132"/>
      <c r="MMC219" s="132"/>
      <c r="MMD219" s="132"/>
      <c r="MME219" s="132"/>
      <c r="MMF219" s="132"/>
      <c r="MMG219" s="132"/>
      <c r="MMH219" s="132"/>
      <c r="MMI219" s="132"/>
      <c r="MMJ219" s="132"/>
      <c r="MMK219" s="132"/>
      <c r="MML219" s="132"/>
      <c r="MMM219" s="132"/>
      <c r="MMN219" s="132"/>
      <c r="MMO219" s="132"/>
      <c r="MMP219" s="132"/>
      <c r="MMQ219" s="132"/>
      <c r="MMR219" s="132"/>
      <c r="MMS219" s="132"/>
      <c r="MMT219" s="132"/>
      <c r="MMU219" s="132"/>
      <c r="MMV219" s="132"/>
      <c r="MMW219" s="132"/>
      <c r="MMX219" s="132"/>
      <c r="MMY219" s="132"/>
      <c r="MMZ219" s="132"/>
      <c r="MNA219" s="132"/>
      <c r="MNB219" s="132"/>
      <c r="MNC219" s="132"/>
      <c r="MND219" s="132"/>
      <c r="MNE219" s="132"/>
      <c r="MNF219" s="132"/>
      <c r="MNG219" s="132"/>
      <c r="MNH219" s="132"/>
      <c r="MNI219" s="132"/>
      <c r="MNJ219" s="132"/>
      <c r="MNK219" s="132"/>
      <c r="MNL219" s="132"/>
      <c r="MNM219" s="132"/>
      <c r="MNN219" s="132"/>
      <c r="MNO219" s="132"/>
      <c r="MNP219" s="132"/>
      <c r="MNQ219" s="132"/>
      <c r="MNR219" s="132"/>
      <c r="MNS219" s="132"/>
      <c r="MNT219" s="132"/>
      <c r="MNU219" s="132"/>
      <c r="MNV219" s="132"/>
      <c r="MNW219" s="132"/>
      <c r="MNX219" s="132"/>
      <c r="MNY219" s="132"/>
      <c r="MNZ219" s="132"/>
      <c r="MOA219" s="132"/>
      <c r="MOB219" s="132"/>
      <c r="MOC219" s="132"/>
      <c r="MOD219" s="132"/>
      <c r="MOE219" s="132"/>
      <c r="MOF219" s="132"/>
      <c r="MOG219" s="132"/>
      <c r="MOH219" s="132"/>
      <c r="MOI219" s="132"/>
      <c r="MOJ219" s="132"/>
      <c r="MOK219" s="132"/>
      <c r="MOL219" s="132"/>
      <c r="MOM219" s="132"/>
      <c r="MON219" s="132"/>
      <c r="MOO219" s="132"/>
      <c r="MOP219" s="132"/>
      <c r="MOQ219" s="132"/>
      <c r="MOR219" s="132"/>
      <c r="MOS219" s="132"/>
      <c r="MOT219" s="132"/>
      <c r="MOU219" s="132"/>
      <c r="MOV219" s="132"/>
      <c r="MOW219" s="132"/>
      <c r="MOX219" s="132"/>
      <c r="MOY219" s="132"/>
      <c r="MOZ219" s="132"/>
      <c r="MPA219" s="132"/>
      <c r="MPB219" s="132"/>
      <c r="MPC219" s="132"/>
      <c r="MPD219" s="132"/>
      <c r="MPE219" s="132"/>
      <c r="MPF219" s="132"/>
      <c r="MPG219" s="132"/>
      <c r="MPH219" s="132"/>
      <c r="MPI219" s="132"/>
      <c r="MPJ219" s="132"/>
      <c r="MPK219" s="132"/>
      <c r="MPL219" s="132"/>
      <c r="MPM219" s="132"/>
      <c r="MPN219" s="132"/>
      <c r="MPO219" s="132"/>
      <c r="MPP219" s="132"/>
      <c r="MPQ219" s="132"/>
      <c r="MPR219" s="132"/>
      <c r="MPS219" s="132"/>
      <c r="MPT219" s="132"/>
      <c r="MPU219" s="132"/>
      <c r="MPV219" s="132"/>
      <c r="MPW219" s="132"/>
      <c r="MPX219" s="132"/>
      <c r="MPY219" s="132"/>
      <c r="MPZ219" s="132"/>
      <c r="MQA219" s="132"/>
      <c r="MQB219" s="132"/>
      <c r="MQC219" s="132"/>
      <c r="MQD219" s="132"/>
      <c r="MQE219" s="132"/>
      <c r="MQF219" s="132"/>
      <c r="MQG219" s="132"/>
      <c r="MQH219" s="132"/>
      <c r="MQI219" s="132"/>
      <c r="MQJ219" s="132"/>
      <c r="MQK219" s="132"/>
      <c r="MQL219" s="132"/>
      <c r="MQM219" s="132"/>
      <c r="MQN219" s="132"/>
      <c r="MQO219" s="132"/>
      <c r="MQP219" s="132"/>
      <c r="MQQ219" s="132"/>
      <c r="MQR219" s="132"/>
      <c r="MQS219" s="132"/>
      <c r="MQT219" s="132"/>
      <c r="MQU219" s="132"/>
      <c r="MQV219" s="132"/>
      <c r="MQW219" s="132"/>
      <c r="MQX219" s="132"/>
      <c r="MQY219" s="132"/>
      <c r="MQZ219" s="132"/>
      <c r="MRA219" s="132"/>
      <c r="MRB219" s="132"/>
      <c r="MRC219" s="132"/>
      <c r="MRD219" s="132"/>
      <c r="MRE219" s="132"/>
      <c r="MRF219" s="132"/>
      <c r="MRG219" s="132"/>
      <c r="MRH219" s="132"/>
      <c r="MRI219" s="132"/>
      <c r="MRJ219" s="132"/>
      <c r="MRK219" s="132"/>
      <c r="MRL219" s="132"/>
      <c r="MRM219" s="132"/>
      <c r="MRN219" s="132"/>
      <c r="MRO219" s="132"/>
      <c r="MRP219" s="132"/>
      <c r="MRQ219" s="132"/>
      <c r="MRR219" s="132"/>
      <c r="MRS219" s="132"/>
      <c r="MRT219" s="132"/>
      <c r="MRU219" s="132"/>
      <c r="MRV219" s="132"/>
      <c r="MRW219" s="132"/>
      <c r="MRX219" s="132"/>
      <c r="MRY219" s="132"/>
      <c r="MRZ219" s="132"/>
      <c r="MSA219" s="132"/>
      <c r="MSB219" s="132"/>
      <c r="MSC219" s="132"/>
      <c r="MSD219" s="132"/>
      <c r="MSE219" s="132"/>
      <c r="MSF219" s="132"/>
      <c r="MSG219" s="132"/>
      <c r="MSH219" s="132"/>
      <c r="MSI219" s="132"/>
      <c r="MSJ219" s="132"/>
      <c r="MSK219" s="132"/>
      <c r="MSL219" s="132"/>
      <c r="MSM219" s="132"/>
      <c r="MSN219" s="132"/>
      <c r="MSO219" s="132"/>
      <c r="MSP219" s="132"/>
      <c r="MSQ219" s="132"/>
      <c r="MSR219" s="132"/>
      <c r="MSS219" s="132"/>
      <c r="MST219" s="132"/>
      <c r="MSU219" s="132"/>
      <c r="MSV219" s="132"/>
      <c r="MSW219" s="132"/>
      <c r="MSX219" s="132"/>
      <c r="MSY219" s="132"/>
      <c r="MSZ219" s="132"/>
      <c r="MTA219" s="132"/>
      <c r="MTB219" s="132"/>
      <c r="MTC219" s="132"/>
      <c r="MTD219" s="132"/>
      <c r="MTE219" s="132"/>
      <c r="MTF219" s="132"/>
      <c r="MTG219" s="132"/>
      <c r="MTH219" s="132"/>
      <c r="MTI219" s="132"/>
      <c r="MTJ219" s="132"/>
      <c r="MTK219" s="132"/>
      <c r="MTL219" s="132"/>
      <c r="MTM219" s="132"/>
      <c r="MTN219" s="132"/>
      <c r="MTO219" s="132"/>
      <c r="MTP219" s="132"/>
      <c r="MTQ219" s="132"/>
      <c r="MTR219" s="132"/>
      <c r="MTS219" s="132"/>
      <c r="MTT219" s="132"/>
      <c r="MTU219" s="132"/>
      <c r="MTV219" s="132"/>
      <c r="MTW219" s="132"/>
      <c r="MTX219" s="132"/>
      <c r="MTY219" s="132"/>
      <c r="MTZ219" s="132"/>
      <c r="MUA219" s="132"/>
      <c r="MUB219" s="132"/>
      <c r="MUC219" s="132"/>
      <c r="MUD219" s="132"/>
      <c r="MUE219" s="132"/>
      <c r="MUF219" s="132"/>
      <c r="MUG219" s="132"/>
      <c r="MUH219" s="132"/>
      <c r="MUI219" s="132"/>
      <c r="MUJ219" s="132"/>
      <c r="MUK219" s="132"/>
      <c r="MUL219" s="132"/>
      <c r="MUM219" s="132"/>
      <c r="MUN219" s="132"/>
      <c r="MUO219" s="132"/>
      <c r="MUP219" s="132"/>
      <c r="MUQ219" s="132"/>
      <c r="MUR219" s="132"/>
      <c r="MUS219" s="132"/>
      <c r="MUT219" s="132"/>
      <c r="MUU219" s="132"/>
      <c r="MUV219" s="132"/>
      <c r="MUW219" s="132"/>
      <c r="MUX219" s="132"/>
      <c r="MUY219" s="132"/>
      <c r="MUZ219" s="132"/>
      <c r="MVA219" s="132"/>
      <c r="MVB219" s="132"/>
      <c r="MVC219" s="132"/>
      <c r="MVD219" s="132"/>
      <c r="MVE219" s="132"/>
      <c r="MVF219" s="132"/>
      <c r="MVG219" s="132"/>
      <c r="MVH219" s="132"/>
      <c r="MVI219" s="132"/>
      <c r="MVJ219" s="132"/>
      <c r="MVK219" s="132"/>
      <c r="MVL219" s="132"/>
      <c r="MVM219" s="132"/>
      <c r="MVN219" s="132"/>
      <c r="MVO219" s="132"/>
      <c r="MVP219" s="132"/>
      <c r="MVQ219" s="132"/>
      <c r="MVR219" s="132"/>
      <c r="MVS219" s="132"/>
      <c r="MVT219" s="132"/>
      <c r="MVU219" s="132"/>
      <c r="MVV219" s="132"/>
      <c r="MVW219" s="132"/>
      <c r="MVX219" s="132"/>
      <c r="MVY219" s="132"/>
      <c r="MVZ219" s="132"/>
      <c r="MWA219" s="132"/>
      <c r="MWB219" s="132"/>
      <c r="MWC219" s="132"/>
      <c r="MWD219" s="132"/>
      <c r="MWE219" s="132"/>
      <c r="MWF219" s="132"/>
      <c r="MWG219" s="132"/>
      <c r="MWH219" s="132"/>
      <c r="MWI219" s="132"/>
      <c r="MWJ219" s="132"/>
      <c r="MWK219" s="132"/>
      <c r="MWL219" s="132"/>
      <c r="MWM219" s="132"/>
      <c r="MWN219" s="132"/>
      <c r="MWO219" s="132"/>
      <c r="MWP219" s="132"/>
      <c r="MWQ219" s="132"/>
      <c r="MWR219" s="132"/>
      <c r="MWS219" s="132"/>
      <c r="MWT219" s="132"/>
      <c r="MWU219" s="132"/>
      <c r="MWV219" s="132"/>
      <c r="MWW219" s="132"/>
      <c r="MWX219" s="132"/>
      <c r="MWY219" s="132"/>
      <c r="MWZ219" s="132"/>
      <c r="MXA219" s="132"/>
      <c r="MXB219" s="132"/>
      <c r="MXC219" s="132"/>
      <c r="MXD219" s="132"/>
      <c r="MXE219" s="132"/>
      <c r="MXF219" s="132"/>
      <c r="MXG219" s="132"/>
      <c r="MXH219" s="132"/>
      <c r="MXI219" s="132"/>
      <c r="MXJ219" s="132"/>
      <c r="MXK219" s="132"/>
      <c r="MXL219" s="132"/>
      <c r="MXM219" s="132"/>
      <c r="MXN219" s="132"/>
      <c r="MXO219" s="132"/>
      <c r="MXP219" s="132"/>
      <c r="MXQ219" s="132"/>
      <c r="MXR219" s="132"/>
      <c r="MXS219" s="132"/>
      <c r="MXT219" s="132"/>
      <c r="MXU219" s="132"/>
      <c r="MXV219" s="132"/>
      <c r="MXW219" s="132"/>
      <c r="MXX219" s="132"/>
      <c r="MXY219" s="132"/>
      <c r="MXZ219" s="132"/>
      <c r="MYA219" s="132"/>
      <c r="MYB219" s="132"/>
      <c r="MYC219" s="132"/>
      <c r="MYD219" s="132"/>
      <c r="MYE219" s="132"/>
      <c r="MYF219" s="132"/>
      <c r="MYG219" s="132"/>
      <c r="MYH219" s="132"/>
      <c r="MYI219" s="132"/>
      <c r="MYJ219" s="132"/>
      <c r="MYK219" s="132"/>
      <c r="MYL219" s="132"/>
      <c r="MYM219" s="132"/>
      <c r="MYN219" s="132"/>
      <c r="MYO219" s="132"/>
      <c r="MYP219" s="132"/>
      <c r="MYQ219" s="132"/>
      <c r="MYR219" s="132"/>
      <c r="MYS219" s="132"/>
      <c r="MYT219" s="132"/>
      <c r="MYU219" s="132"/>
      <c r="MYV219" s="132"/>
      <c r="MYW219" s="132"/>
      <c r="MYX219" s="132"/>
      <c r="MYY219" s="132"/>
      <c r="MYZ219" s="132"/>
      <c r="MZA219" s="132"/>
      <c r="MZB219" s="132"/>
      <c r="MZC219" s="132"/>
      <c r="MZD219" s="132"/>
      <c r="MZE219" s="132"/>
      <c r="MZF219" s="132"/>
      <c r="MZG219" s="132"/>
      <c r="MZH219" s="132"/>
      <c r="MZI219" s="132"/>
      <c r="MZJ219" s="132"/>
      <c r="MZK219" s="132"/>
      <c r="MZL219" s="132"/>
      <c r="MZM219" s="132"/>
      <c r="MZN219" s="132"/>
      <c r="MZO219" s="132"/>
      <c r="MZP219" s="132"/>
      <c r="MZQ219" s="132"/>
      <c r="MZR219" s="132"/>
      <c r="MZS219" s="132"/>
      <c r="MZT219" s="132"/>
      <c r="MZU219" s="132"/>
      <c r="MZV219" s="132"/>
      <c r="MZW219" s="132"/>
      <c r="MZX219" s="132"/>
      <c r="MZY219" s="132"/>
      <c r="MZZ219" s="132"/>
      <c r="NAA219" s="132"/>
      <c r="NAB219" s="132"/>
      <c r="NAC219" s="132"/>
      <c r="NAD219" s="132"/>
      <c r="NAE219" s="132"/>
      <c r="NAF219" s="132"/>
      <c r="NAG219" s="132"/>
      <c r="NAH219" s="132"/>
      <c r="NAI219" s="132"/>
      <c r="NAJ219" s="132"/>
      <c r="NAK219" s="132"/>
      <c r="NAL219" s="132"/>
      <c r="NAM219" s="132"/>
      <c r="NAN219" s="132"/>
      <c r="NAO219" s="132"/>
      <c r="NAP219" s="132"/>
      <c r="NAQ219" s="132"/>
      <c r="NAR219" s="132"/>
      <c r="NAS219" s="132"/>
      <c r="NAT219" s="132"/>
      <c r="NAU219" s="132"/>
      <c r="NAV219" s="132"/>
      <c r="NAW219" s="132"/>
      <c r="NAX219" s="132"/>
      <c r="NAY219" s="132"/>
      <c r="NAZ219" s="132"/>
      <c r="NBA219" s="132"/>
      <c r="NBB219" s="132"/>
      <c r="NBC219" s="132"/>
      <c r="NBD219" s="132"/>
      <c r="NBE219" s="132"/>
      <c r="NBF219" s="132"/>
      <c r="NBG219" s="132"/>
      <c r="NBH219" s="132"/>
      <c r="NBI219" s="132"/>
      <c r="NBJ219" s="132"/>
      <c r="NBK219" s="132"/>
      <c r="NBL219" s="132"/>
      <c r="NBM219" s="132"/>
      <c r="NBN219" s="132"/>
      <c r="NBO219" s="132"/>
      <c r="NBP219" s="132"/>
      <c r="NBQ219" s="132"/>
      <c r="NBR219" s="132"/>
      <c r="NBS219" s="132"/>
      <c r="NBT219" s="132"/>
      <c r="NBU219" s="132"/>
      <c r="NBV219" s="132"/>
      <c r="NBW219" s="132"/>
      <c r="NBX219" s="132"/>
      <c r="NBY219" s="132"/>
      <c r="NBZ219" s="132"/>
      <c r="NCA219" s="132"/>
      <c r="NCB219" s="132"/>
      <c r="NCC219" s="132"/>
      <c r="NCD219" s="132"/>
      <c r="NCE219" s="132"/>
      <c r="NCF219" s="132"/>
      <c r="NCG219" s="132"/>
      <c r="NCH219" s="132"/>
      <c r="NCI219" s="132"/>
      <c r="NCJ219" s="132"/>
      <c r="NCK219" s="132"/>
      <c r="NCL219" s="132"/>
      <c r="NCM219" s="132"/>
      <c r="NCN219" s="132"/>
      <c r="NCO219" s="132"/>
      <c r="NCP219" s="132"/>
      <c r="NCQ219" s="132"/>
      <c r="NCR219" s="132"/>
      <c r="NCS219" s="132"/>
      <c r="NCT219" s="132"/>
      <c r="NCU219" s="132"/>
      <c r="NCV219" s="132"/>
      <c r="NCW219" s="132"/>
      <c r="NCX219" s="132"/>
      <c r="NCY219" s="132"/>
      <c r="NCZ219" s="132"/>
      <c r="NDA219" s="132"/>
      <c r="NDB219" s="132"/>
      <c r="NDC219" s="132"/>
      <c r="NDD219" s="132"/>
      <c r="NDE219" s="132"/>
      <c r="NDF219" s="132"/>
      <c r="NDG219" s="132"/>
      <c r="NDH219" s="132"/>
      <c r="NDI219" s="132"/>
      <c r="NDJ219" s="132"/>
      <c r="NDK219" s="132"/>
      <c r="NDL219" s="132"/>
      <c r="NDM219" s="132"/>
      <c r="NDN219" s="132"/>
      <c r="NDO219" s="132"/>
      <c r="NDP219" s="132"/>
      <c r="NDQ219" s="132"/>
      <c r="NDR219" s="132"/>
      <c r="NDS219" s="132"/>
      <c r="NDT219" s="132"/>
      <c r="NDU219" s="132"/>
      <c r="NDV219" s="132"/>
      <c r="NDW219" s="132"/>
      <c r="NDX219" s="132"/>
      <c r="NDY219" s="132"/>
      <c r="NDZ219" s="132"/>
      <c r="NEA219" s="132"/>
      <c r="NEB219" s="132"/>
      <c r="NEC219" s="132"/>
      <c r="NED219" s="132"/>
      <c r="NEE219" s="132"/>
      <c r="NEF219" s="132"/>
      <c r="NEG219" s="132"/>
      <c r="NEH219" s="132"/>
      <c r="NEI219" s="132"/>
      <c r="NEJ219" s="132"/>
      <c r="NEK219" s="132"/>
      <c r="NEL219" s="132"/>
      <c r="NEM219" s="132"/>
      <c r="NEN219" s="132"/>
      <c r="NEO219" s="132"/>
      <c r="NEP219" s="132"/>
      <c r="NEQ219" s="132"/>
      <c r="NER219" s="132"/>
      <c r="NES219" s="132"/>
      <c r="NET219" s="132"/>
      <c r="NEU219" s="132"/>
      <c r="NEV219" s="132"/>
      <c r="NEW219" s="132"/>
      <c r="NEX219" s="132"/>
      <c r="NEY219" s="132"/>
      <c r="NEZ219" s="132"/>
      <c r="NFA219" s="132"/>
      <c r="NFB219" s="132"/>
      <c r="NFC219" s="132"/>
      <c r="NFD219" s="132"/>
      <c r="NFE219" s="132"/>
      <c r="NFF219" s="132"/>
      <c r="NFG219" s="132"/>
      <c r="NFH219" s="132"/>
      <c r="NFI219" s="132"/>
      <c r="NFJ219" s="132"/>
      <c r="NFK219" s="132"/>
      <c r="NFL219" s="132"/>
      <c r="NFM219" s="132"/>
      <c r="NFN219" s="132"/>
      <c r="NFO219" s="132"/>
      <c r="NFP219" s="132"/>
      <c r="NFQ219" s="132"/>
      <c r="NFR219" s="132"/>
      <c r="NFS219" s="132"/>
      <c r="NFT219" s="132"/>
      <c r="NFU219" s="132"/>
      <c r="NFV219" s="132"/>
      <c r="NFW219" s="132"/>
      <c r="NFX219" s="132"/>
      <c r="NFY219" s="132"/>
      <c r="NFZ219" s="132"/>
      <c r="NGA219" s="132"/>
      <c r="NGB219" s="132"/>
      <c r="NGC219" s="132"/>
      <c r="NGD219" s="132"/>
      <c r="NGE219" s="132"/>
      <c r="NGF219" s="132"/>
      <c r="NGG219" s="132"/>
      <c r="NGH219" s="132"/>
      <c r="NGI219" s="132"/>
      <c r="NGJ219" s="132"/>
      <c r="NGK219" s="132"/>
      <c r="NGL219" s="132"/>
      <c r="NGM219" s="132"/>
      <c r="NGN219" s="132"/>
      <c r="NGO219" s="132"/>
      <c r="NGP219" s="132"/>
      <c r="NGQ219" s="132"/>
      <c r="NGR219" s="132"/>
      <c r="NGS219" s="132"/>
      <c r="NGT219" s="132"/>
      <c r="NGU219" s="132"/>
      <c r="NGV219" s="132"/>
      <c r="NGW219" s="132"/>
      <c r="NGX219" s="132"/>
      <c r="NGY219" s="132"/>
      <c r="NGZ219" s="132"/>
      <c r="NHA219" s="132"/>
      <c r="NHB219" s="132"/>
      <c r="NHC219" s="132"/>
      <c r="NHD219" s="132"/>
      <c r="NHE219" s="132"/>
      <c r="NHF219" s="132"/>
      <c r="NHG219" s="132"/>
      <c r="NHH219" s="132"/>
      <c r="NHI219" s="132"/>
      <c r="NHJ219" s="132"/>
      <c r="NHK219" s="132"/>
      <c r="NHL219" s="132"/>
      <c r="NHM219" s="132"/>
      <c r="NHN219" s="132"/>
      <c r="NHO219" s="132"/>
      <c r="NHP219" s="132"/>
      <c r="NHQ219" s="132"/>
      <c r="NHR219" s="132"/>
      <c r="NHS219" s="132"/>
      <c r="NHT219" s="132"/>
      <c r="NHU219" s="132"/>
      <c r="NHV219" s="132"/>
      <c r="NHW219" s="132"/>
      <c r="NHX219" s="132"/>
      <c r="NHY219" s="132"/>
      <c r="NHZ219" s="132"/>
      <c r="NIA219" s="132"/>
      <c r="NIB219" s="132"/>
      <c r="NIC219" s="132"/>
      <c r="NID219" s="132"/>
      <c r="NIE219" s="132"/>
      <c r="NIF219" s="132"/>
      <c r="NIG219" s="132"/>
      <c r="NIH219" s="132"/>
      <c r="NII219" s="132"/>
      <c r="NIJ219" s="132"/>
      <c r="NIK219" s="132"/>
      <c r="NIL219" s="132"/>
      <c r="NIM219" s="132"/>
      <c r="NIN219" s="132"/>
      <c r="NIO219" s="132"/>
      <c r="NIP219" s="132"/>
      <c r="NIQ219" s="132"/>
      <c r="NIR219" s="132"/>
      <c r="NIS219" s="132"/>
      <c r="NIT219" s="132"/>
      <c r="NIU219" s="132"/>
      <c r="NIV219" s="132"/>
      <c r="NIW219" s="132"/>
      <c r="NIX219" s="132"/>
      <c r="NIY219" s="132"/>
      <c r="NIZ219" s="132"/>
      <c r="NJA219" s="132"/>
      <c r="NJB219" s="132"/>
      <c r="NJC219" s="132"/>
      <c r="NJD219" s="132"/>
      <c r="NJE219" s="132"/>
      <c r="NJF219" s="132"/>
      <c r="NJG219" s="132"/>
      <c r="NJH219" s="132"/>
      <c r="NJI219" s="132"/>
      <c r="NJJ219" s="132"/>
      <c r="NJK219" s="132"/>
      <c r="NJL219" s="132"/>
      <c r="NJM219" s="132"/>
      <c r="NJN219" s="132"/>
      <c r="NJO219" s="132"/>
      <c r="NJP219" s="132"/>
      <c r="NJQ219" s="132"/>
      <c r="NJR219" s="132"/>
      <c r="NJS219" s="132"/>
      <c r="NJT219" s="132"/>
      <c r="NJU219" s="132"/>
      <c r="NJV219" s="132"/>
      <c r="NJW219" s="132"/>
      <c r="NJX219" s="132"/>
      <c r="NJY219" s="132"/>
      <c r="NJZ219" s="132"/>
      <c r="NKA219" s="132"/>
      <c r="NKB219" s="132"/>
      <c r="NKC219" s="132"/>
      <c r="NKD219" s="132"/>
      <c r="NKE219" s="132"/>
      <c r="NKF219" s="132"/>
      <c r="NKG219" s="132"/>
      <c r="NKH219" s="132"/>
      <c r="NKI219" s="132"/>
      <c r="NKJ219" s="132"/>
      <c r="NKK219" s="132"/>
      <c r="NKL219" s="132"/>
      <c r="NKM219" s="132"/>
      <c r="NKN219" s="132"/>
      <c r="NKO219" s="132"/>
      <c r="NKP219" s="132"/>
      <c r="NKQ219" s="132"/>
      <c r="NKR219" s="132"/>
      <c r="NKS219" s="132"/>
      <c r="NKT219" s="132"/>
      <c r="NKU219" s="132"/>
      <c r="NKV219" s="132"/>
      <c r="NKW219" s="132"/>
      <c r="NKX219" s="132"/>
      <c r="NKY219" s="132"/>
      <c r="NKZ219" s="132"/>
      <c r="NLA219" s="132"/>
      <c r="NLB219" s="132"/>
      <c r="NLC219" s="132"/>
      <c r="NLD219" s="132"/>
      <c r="NLE219" s="132"/>
      <c r="NLF219" s="132"/>
      <c r="NLG219" s="132"/>
      <c r="NLH219" s="132"/>
      <c r="NLI219" s="132"/>
      <c r="NLJ219" s="132"/>
      <c r="NLK219" s="132"/>
      <c r="NLL219" s="132"/>
      <c r="NLM219" s="132"/>
      <c r="NLN219" s="132"/>
      <c r="NLO219" s="132"/>
      <c r="NLP219" s="132"/>
      <c r="NLQ219" s="132"/>
      <c r="NLR219" s="132"/>
      <c r="NLS219" s="132"/>
      <c r="NLT219" s="132"/>
      <c r="NLU219" s="132"/>
      <c r="NLV219" s="132"/>
      <c r="NLW219" s="132"/>
      <c r="NLX219" s="132"/>
      <c r="NLY219" s="132"/>
      <c r="NLZ219" s="132"/>
      <c r="NMA219" s="132"/>
      <c r="NMB219" s="132"/>
      <c r="NMC219" s="132"/>
      <c r="NMD219" s="132"/>
      <c r="NME219" s="132"/>
      <c r="NMF219" s="132"/>
      <c r="NMG219" s="132"/>
      <c r="NMH219" s="132"/>
      <c r="NMI219" s="132"/>
      <c r="NMJ219" s="132"/>
      <c r="NMK219" s="132"/>
      <c r="NML219" s="132"/>
      <c r="NMM219" s="132"/>
      <c r="NMN219" s="132"/>
      <c r="NMO219" s="132"/>
      <c r="NMP219" s="132"/>
      <c r="NMQ219" s="132"/>
      <c r="NMR219" s="132"/>
      <c r="NMS219" s="132"/>
      <c r="NMT219" s="132"/>
      <c r="NMU219" s="132"/>
      <c r="NMV219" s="132"/>
      <c r="NMW219" s="132"/>
      <c r="NMX219" s="132"/>
      <c r="NMY219" s="132"/>
      <c r="NMZ219" s="132"/>
      <c r="NNA219" s="132"/>
      <c r="NNB219" s="132"/>
      <c r="NNC219" s="132"/>
      <c r="NND219" s="132"/>
      <c r="NNE219" s="132"/>
      <c r="NNF219" s="132"/>
      <c r="NNG219" s="132"/>
      <c r="NNH219" s="132"/>
      <c r="NNI219" s="132"/>
      <c r="NNJ219" s="132"/>
      <c r="NNK219" s="132"/>
      <c r="NNL219" s="132"/>
      <c r="NNM219" s="132"/>
      <c r="NNN219" s="132"/>
      <c r="NNO219" s="132"/>
      <c r="NNP219" s="132"/>
      <c r="NNQ219" s="132"/>
      <c r="NNR219" s="132"/>
      <c r="NNS219" s="132"/>
      <c r="NNT219" s="132"/>
      <c r="NNU219" s="132"/>
      <c r="NNV219" s="132"/>
      <c r="NNW219" s="132"/>
      <c r="NNX219" s="132"/>
      <c r="NNY219" s="132"/>
      <c r="NNZ219" s="132"/>
      <c r="NOA219" s="132"/>
      <c r="NOB219" s="132"/>
      <c r="NOC219" s="132"/>
      <c r="NOD219" s="132"/>
      <c r="NOE219" s="132"/>
      <c r="NOF219" s="132"/>
      <c r="NOG219" s="132"/>
      <c r="NOH219" s="132"/>
      <c r="NOI219" s="132"/>
      <c r="NOJ219" s="132"/>
      <c r="NOK219" s="132"/>
      <c r="NOL219" s="132"/>
      <c r="NOM219" s="132"/>
      <c r="NON219" s="132"/>
      <c r="NOO219" s="132"/>
      <c r="NOP219" s="132"/>
      <c r="NOQ219" s="132"/>
      <c r="NOR219" s="132"/>
      <c r="NOS219" s="132"/>
      <c r="NOT219" s="132"/>
      <c r="NOU219" s="132"/>
      <c r="NOV219" s="132"/>
      <c r="NOW219" s="132"/>
      <c r="NOX219" s="132"/>
      <c r="NOY219" s="132"/>
      <c r="NOZ219" s="132"/>
      <c r="NPA219" s="132"/>
      <c r="NPB219" s="132"/>
      <c r="NPC219" s="132"/>
      <c r="NPD219" s="132"/>
      <c r="NPE219" s="132"/>
      <c r="NPF219" s="132"/>
      <c r="NPG219" s="132"/>
      <c r="NPH219" s="132"/>
      <c r="NPI219" s="132"/>
      <c r="NPJ219" s="132"/>
      <c r="NPK219" s="132"/>
      <c r="NPL219" s="132"/>
      <c r="NPM219" s="132"/>
      <c r="NPN219" s="132"/>
      <c r="NPO219" s="132"/>
      <c r="NPP219" s="132"/>
      <c r="NPQ219" s="132"/>
      <c r="NPR219" s="132"/>
      <c r="NPS219" s="132"/>
      <c r="NPT219" s="132"/>
      <c r="NPU219" s="132"/>
      <c r="NPV219" s="132"/>
      <c r="NPW219" s="132"/>
      <c r="NPX219" s="132"/>
      <c r="NPY219" s="132"/>
      <c r="NPZ219" s="132"/>
      <c r="NQA219" s="132"/>
      <c r="NQB219" s="132"/>
      <c r="NQC219" s="132"/>
      <c r="NQD219" s="132"/>
      <c r="NQE219" s="132"/>
      <c r="NQF219" s="132"/>
      <c r="NQG219" s="132"/>
      <c r="NQH219" s="132"/>
      <c r="NQI219" s="132"/>
      <c r="NQJ219" s="132"/>
      <c r="NQK219" s="132"/>
      <c r="NQL219" s="132"/>
      <c r="NQM219" s="132"/>
      <c r="NQN219" s="132"/>
      <c r="NQO219" s="132"/>
      <c r="NQP219" s="132"/>
      <c r="NQQ219" s="132"/>
      <c r="NQR219" s="132"/>
      <c r="NQS219" s="132"/>
      <c r="NQT219" s="132"/>
      <c r="NQU219" s="132"/>
      <c r="NQV219" s="132"/>
      <c r="NQW219" s="132"/>
      <c r="NQX219" s="132"/>
      <c r="NQY219" s="132"/>
      <c r="NQZ219" s="132"/>
      <c r="NRA219" s="132"/>
      <c r="NRB219" s="132"/>
      <c r="NRC219" s="132"/>
      <c r="NRD219" s="132"/>
      <c r="NRE219" s="132"/>
      <c r="NRF219" s="132"/>
      <c r="NRG219" s="132"/>
      <c r="NRH219" s="132"/>
      <c r="NRI219" s="132"/>
      <c r="NRJ219" s="132"/>
      <c r="NRK219" s="132"/>
      <c r="NRL219" s="132"/>
      <c r="NRM219" s="132"/>
      <c r="NRN219" s="132"/>
      <c r="NRO219" s="132"/>
      <c r="NRP219" s="132"/>
      <c r="NRQ219" s="132"/>
      <c r="NRR219" s="132"/>
      <c r="NRS219" s="132"/>
      <c r="NRT219" s="132"/>
      <c r="NRU219" s="132"/>
      <c r="NRV219" s="132"/>
      <c r="NRW219" s="132"/>
      <c r="NRX219" s="132"/>
      <c r="NRY219" s="132"/>
      <c r="NRZ219" s="132"/>
      <c r="NSA219" s="132"/>
      <c r="NSB219" s="132"/>
      <c r="NSC219" s="132"/>
      <c r="NSD219" s="132"/>
      <c r="NSE219" s="132"/>
      <c r="NSF219" s="132"/>
      <c r="NSG219" s="132"/>
      <c r="NSH219" s="132"/>
      <c r="NSI219" s="132"/>
      <c r="NSJ219" s="132"/>
      <c r="NSK219" s="132"/>
      <c r="NSL219" s="132"/>
      <c r="NSM219" s="132"/>
      <c r="NSN219" s="132"/>
      <c r="NSO219" s="132"/>
      <c r="NSP219" s="132"/>
      <c r="NSQ219" s="132"/>
      <c r="NSR219" s="132"/>
      <c r="NSS219" s="132"/>
      <c r="NST219" s="132"/>
      <c r="NSU219" s="132"/>
      <c r="NSV219" s="132"/>
      <c r="NSW219" s="132"/>
      <c r="NSX219" s="132"/>
      <c r="NSY219" s="132"/>
      <c r="NSZ219" s="132"/>
      <c r="NTA219" s="132"/>
      <c r="NTB219" s="132"/>
      <c r="NTC219" s="132"/>
      <c r="NTD219" s="132"/>
      <c r="NTE219" s="132"/>
      <c r="NTF219" s="132"/>
      <c r="NTG219" s="132"/>
      <c r="NTH219" s="132"/>
      <c r="NTI219" s="132"/>
      <c r="NTJ219" s="132"/>
      <c r="NTK219" s="132"/>
      <c r="NTL219" s="132"/>
      <c r="NTM219" s="132"/>
      <c r="NTN219" s="132"/>
      <c r="NTO219" s="132"/>
      <c r="NTP219" s="132"/>
      <c r="NTQ219" s="132"/>
      <c r="NTR219" s="132"/>
      <c r="NTS219" s="132"/>
      <c r="NTT219" s="132"/>
      <c r="NTU219" s="132"/>
      <c r="NTV219" s="132"/>
      <c r="NTW219" s="132"/>
      <c r="NTX219" s="132"/>
      <c r="NTY219" s="132"/>
      <c r="NTZ219" s="132"/>
      <c r="NUA219" s="132"/>
      <c r="NUB219" s="132"/>
      <c r="NUC219" s="132"/>
      <c r="NUD219" s="132"/>
      <c r="NUE219" s="132"/>
      <c r="NUF219" s="132"/>
      <c r="NUG219" s="132"/>
      <c r="NUH219" s="132"/>
      <c r="NUI219" s="132"/>
      <c r="NUJ219" s="132"/>
      <c r="NUK219" s="132"/>
      <c r="NUL219" s="132"/>
      <c r="NUM219" s="132"/>
      <c r="NUN219" s="132"/>
      <c r="NUO219" s="132"/>
      <c r="NUP219" s="132"/>
      <c r="NUQ219" s="132"/>
      <c r="NUR219" s="132"/>
      <c r="NUS219" s="132"/>
      <c r="NUT219" s="132"/>
      <c r="NUU219" s="132"/>
      <c r="NUV219" s="132"/>
      <c r="NUW219" s="132"/>
      <c r="NUX219" s="132"/>
      <c r="NUY219" s="132"/>
      <c r="NUZ219" s="132"/>
      <c r="NVA219" s="132"/>
      <c r="NVB219" s="132"/>
      <c r="NVC219" s="132"/>
      <c r="NVD219" s="132"/>
      <c r="NVE219" s="132"/>
      <c r="NVF219" s="132"/>
      <c r="NVG219" s="132"/>
      <c r="NVH219" s="132"/>
      <c r="NVI219" s="132"/>
      <c r="NVJ219" s="132"/>
      <c r="NVK219" s="132"/>
      <c r="NVL219" s="132"/>
      <c r="NVM219" s="132"/>
      <c r="NVN219" s="132"/>
      <c r="NVO219" s="132"/>
      <c r="NVP219" s="132"/>
      <c r="NVQ219" s="132"/>
      <c r="NVR219" s="132"/>
      <c r="NVS219" s="132"/>
      <c r="NVT219" s="132"/>
      <c r="NVU219" s="132"/>
      <c r="NVV219" s="132"/>
      <c r="NVW219" s="132"/>
      <c r="NVX219" s="132"/>
      <c r="NVY219" s="132"/>
      <c r="NVZ219" s="132"/>
      <c r="NWA219" s="132"/>
      <c r="NWB219" s="132"/>
      <c r="NWC219" s="132"/>
      <c r="NWD219" s="132"/>
      <c r="NWE219" s="132"/>
      <c r="NWF219" s="132"/>
      <c r="NWG219" s="132"/>
      <c r="NWH219" s="132"/>
      <c r="NWI219" s="132"/>
      <c r="NWJ219" s="132"/>
      <c r="NWK219" s="132"/>
      <c r="NWL219" s="132"/>
      <c r="NWM219" s="132"/>
      <c r="NWN219" s="132"/>
      <c r="NWO219" s="132"/>
      <c r="NWP219" s="132"/>
      <c r="NWQ219" s="132"/>
      <c r="NWR219" s="132"/>
      <c r="NWS219" s="132"/>
      <c r="NWT219" s="132"/>
      <c r="NWU219" s="132"/>
      <c r="NWV219" s="132"/>
      <c r="NWW219" s="132"/>
      <c r="NWX219" s="132"/>
      <c r="NWY219" s="132"/>
      <c r="NWZ219" s="132"/>
      <c r="NXA219" s="132"/>
      <c r="NXB219" s="132"/>
      <c r="NXC219" s="132"/>
      <c r="NXD219" s="132"/>
      <c r="NXE219" s="132"/>
      <c r="NXF219" s="132"/>
      <c r="NXG219" s="132"/>
      <c r="NXH219" s="132"/>
      <c r="NXI219" s="132"/>
      <c r="NXJ219" s="132"/>
      <c r="NXK219" s="132"/>
      <c r="NXL219" s="132"/>
      <c r="NXM219" s="132"/>
      <c r="NXN219" s="132"/>
      <c r="NXO219" s="132"/>
      <c r="NXP219" s="132"/>
      <c r="NXQ219" s="132"/>
      <c r="NXR219" s="132"/>
      <c r="NXS219" s="132"/>
      <c r="NXT219" s="132"/>
      <c r="NXU219" s="132"/>
      <c r="NXV219" s="132"/>
      <c r="NXW219" s="132"/>
      <c r="NXX219" s="132"/>
      <c r="NXY219" s="132"/>
      <c r="NXZ219" s="132"/>
      <c r="NYA219" s="132"/>
      <c r="NYB219" s="132"/>
      <c r="NYC219" s="132"/>
      <c r="NYD219" s="132"/>
      <c r="NYE219" s="132"/>
      <c r="NYF219" s="132"/>
      <c r="NYG219" s="132"/>
      <c r="NYH219" s="132"/>
      <c r="NYI219" s="132"/>
      <c r="NYJ219" s="132"/>
      <c r="NYK219" s="132"/>
      <c r="NYL219" s="132"/>
      <c r="NYM219" s="132"/>
      <c r="NYN219" s="132"/>
      <c r="NYO219" s="132"/>
      <c r="NYP219" s="132"/>
      <c r="NYQ219" s="132"/>
      <c r="NYR219" s="132"/>
      <c r="NYS219" s="132"/>
      <c r="NYT219" s="132"/>
      <c r="NYU219" s="132"/>
      <c r="NYV219" s="132"/>
      <c r="NYW219" s="132"/>
      <c r="NYX219" s="132"/>
      <c r="NYY219" s="132"/>
      <c r="NYZ219" s="132"/>
      <c r="NZA219" s="132"/>
      <c r="NZB219" s="132"/>
      <c r="NZC219" s="132"/>
      <c r="NZD219" s="132"/>
      <c r="NZE219" s="132"/>
      <c r="NZF219" s="132"/>
      <c r="NZG219" s="132"/>
      <c r="NZH219" s="132"/>
      <c r="NZI219" s="132"/>
      <c r="NZJ219" s="132"/>
      <c r="NZK219" s="132"/>
      <c r="NZL219" s="132"/>
      <c r="NZM219" s="132"/>
      <c r="NZN219" s="132"/>
      <c r="NZO219" s="132"/>
      <c r="NZP219" s="132"/>
      <c r="NZQ219" s="132"/>
      <c r="NZR219" s="132"/>
      <c r="NZS219" s="132"/>
      <c r="NZT219" s="132"/>
      <c r="NZU219" s="132"/>
      <c r="NZV219" s="132"/>
      <c r="NZW219" s="132"/>
      <c r="NZX219" s="132"/>
      <c r="NZY219" s="132"/>
      <c r="NZZ219" s="132"/>
      <c r="OAA219" s="132"/>
      <c r="OAB219" s="132"/>
      <c r="OAC219" s="132"/>
      <c r="OAD219" s="132"/>
      <c r="OAE219" s="132"/>
      <c r="OAF219" s="132"/>
      <c r="OAG219" s="132"/>
      <c r="OAH219" s="132"/>
      <c r="OAI219" s="132"/>
      <c r="OAJ219" s="132"/>
      <c r="OAK219" s="132"/>
      <c r="OAL219" s="132"/>
      <c r="OAM219" s="132"/>
      <c r="OAN219" s="132"/>
      <c r="OAO219" s="132"/>
      <c r="OAP219" s="132"/>
      <c r="OAQ219" s="132"/>
      <c r="OAR219" s="132"/>
      <c r="OAS219" s="132"/>
      <c r="OAT219" s="132"/>
      <c r="OAU219" s="132"/>
      <c r="OAV219" s="132"/>
      <c r="OAW219" s="132"/>
      <c r="OAX219" s="132"/>
      <c r="OAY219" s="132"/>
      <c r="OAZ219" s="132"/>
      <c r="OBA219" s="132"/>
      <c r="OBB219" s="132"/>
      <c r="OBC219" s="132"/>
      <c r="OBD219" s="132"/>
      <c r="OBE219" s="132"/>
      <c r="OBF219" s="132"/>
      <c r="OBG219" s="132"/>
      <c r="OBH219" s="132"/>
      <c r="OBI219" s="132"/>
      <c r="OBJ219" s="132"/>
      <c r="OBK219" s="132"/>
      <c r="OBL219" s="132"/>
      <c r="OBM219" s="132"/>
      <c r="OBN219" s="132"/>
      <c r="OBO219" s="132"/>
      <c r="OBP219" s="132"/>
      <c r="OBQ219" s="132"/>
      <c r="OBR219" s="132"/>
      <c r="OBS219" s="132"/>
      <c r="OBT219" s="132"/>
      <c r="OBU219" s="132"/>
      <c r="OBV219" s="132"/>
      <c r="OBW219" s="132"/>
      <c r="OBX219" s="132"/>
      <c r="OBY219" s="132"/>
      <c r="OBZ219" s="132"/>
      <c r="OCA219" s="132"/>
      <c r="OCB219" s="132"/>
      <c r="OCC219" s="132"/>
      <c r="OCD219" s="132"/>
      <c r="OCE219" s="132"/>
      <c r="OCF219" s="132"/>
      <c r="OCG219" s="132"/>
      <c r="OCH219" s="132"/>
      <c r="OCI219" s="132"/>
      <c r="OCJ219" s="132"/>
      <c r="OCK219" s="132"/>
      <c r="OCL219" s="132"/>
      <c r="OCM219" s="132"/>
      <c r="OCN219" s="132"/>
      <c r="OCO219" s="132"/>
      <c r="OCP219" s="132"/>
      <c r="OCQ219" s="132"/>
      <c r="OCR219" s="132"/>
      <c r="OCS219" s="132"/>
      <c r="OCT219" s="132"/>
      <c r="OCU219" s="132"/>
      <c r="OCV219" s="132"/>
      <c r="OCW219" s="132"/>
      <c r="OCX219" s="132"/>
      <c r="OCY219" s="132"/>
      <c r="OCZ219" s="132"/>
      <c r="ODA219" s="132"/>
      <c r="ODB219" s="132"/>
      <c r="ODC219" s="132"/>
      <c r="ODD219" s="132"/>
      <c r="ODE219" s="132"/>
      <c r="ODF219" s="132"/>
      <c r="ODG219" s="132"/>
      <c r="ODH219" s="132"/>
      <c r="ODI219" s="132"/>
      <c r="ODJ219" s="132"/>
      <c r="ODK219" s="132"/>
      <c r="ODL219" s="132"/>
      <c r="ODM219" s="132"/>
      <c r="ODN219" s="132"/>
      <c r="ODO219" s="132"/>
      <c r="ODP219" s="132"/>
      <c r="ODQ219" s="132"/>
      <c r="ODR219" s="132"/>
      <c r="ODS219" s="132"/>
      <c r="ODT219" s="132"/>
      <c r="ODU219" s="132"/>
      <c r="ODV219" s="132"/>
      <c r="ODW219" s="132"/>
      <c r="ODX219" s="132"/>
      <c r="ODY219" s="132"/>
      <c r="ODZ219" s="132"/>
      <c r="OEA219" s="132"/>
      <c r="OEB219" s="132"/>
      <c r="OEC219" s="132"/>
      <c r="OED219" s="132"/>
      <c r="OEE219" s="132"/>
      <c r="OEF219" s="132"/>
      <c r="OEG219" s="132"/>
      <c r="OEH219" s="132"/>
      <c r="OEI219" s="132"/>
      <c r="OEJ219" s="132"/>
      <c r="OEK219" s="132"/>
      <c r="OEL219" s="132"/>
      <c r="OEM219" s="132"/>
      <c r="OEN219" s="132"/>
      <c r="OEO219" s="132"/>
      <c r="OEP219" s="132"/>
      <c r="OEQ219" s="132"/>
      <c r="OER219" s="132"/>
      <c r="OES219" s="132"/>
      <c r="OET219" s="132"/>
      <c r="OEU219" s="132"/>
      <c r="OEV219" s="132"/>
      <c r="OEW219" s="132"/>
      <c r="OEX219" s="132"/>
      <c r="OEY219" s="132"/>
      <c r="OEZ219" s="132"/>
      <c r="OFA219" s="132"/>
      <c r="OFB219" s="132"/>
      <c r="OFC219" s="132"/>
      <c r="OFD219" s="132"/>
      <c r="OFE219" s="132"/>
      <c r="OFF219" s="132"/>
      <c r="OFG219" s="132"/>
      <c r="OFH219" s="132"/>
      <c r="OFI219" s="132"/>
      <c r="OFJ219" s="132"/>
      <c r="OFK219" s="132"/>
      <c r="OFL219" s="132"/>
      <c r="OFM219" s="132"/>
      <c r="OFN219" s="132"/>
      <c r="OFO219" s="132"/>
      <c r="OFP219" s="132"/>
      <c r="OFQ219" s="132"/>
      <c r="OFR219" s="132"/>
      <c r="OFS219" s="132"/>
      <c r="OFT219" s="132"/>
      <c r="OFU219" s="132"/>
      <c r="OFV219" s="132"/>
      <c r="OFW219" s="132"/>
      <c r="OFX219" s="132"/>
      <c r="OFY219" s="132"/>
      <c r="OFZ219" s="132"/>
      <c r="OGA219" s="132"/>
      <c r="OGB219" s="132"/>
      <c r="OGC219" s="132"/>
      <c r="OGD219" s="132"/>
      <c r="OGE219" s="132"/>
      <c r="OGF219" s="132"/>
      <c r="OGG219" s="132"/>
      <c r="OGH219" s="132"/>
      <c r="OGI219" s="132"/>
      <c r="OGJ219" s="132"/>
      <c r="OGK219" s="132"/>
      <c r="OGL219" s="132"/>
      <c r="OGM219" s="132"/>
      <c r="OGN219" s="132"/>
      <c r="OGO219" s="132"/>
      <c r="OGP219" s="132"/>
      <c r="OGQ219" s="132"/>
      <c r="OGR219" s="132"/>
      <c r="OGS219" s="132"/>
      <c r="OGT219" s="132"/>
      <c r="OGU219" s="132"/>
      <c r="OGV219" s="132"/>
      <c r="OGW219" s="132"/>
      <c r="OGX219" s="132"/>
      <c r="OGY219" s="132"/>
      <c r="OGZ219" s="132"/>
      <c r="OHA219" s="132"/>
      <c r="OHB219" s="132"/>
      <c r="OHC219" s="132"/>
      <c r="OHD219" s="132"/>
      <c r="OHE219" s="132"/>
      <c r="OHF219" s="132"/>
      <c r="OHG219" s="132"/>
      <c r="OHH219" s="132"/>
      <c r="OHI219" s="132"/>
      <c r="OHJ219" s="132"/>
      <c r="OHK219" s="132"/>
      <c r="OHL219" s="132"/>
      <c r="OHM219" s="132"/>
      <c r="OHN219" s="132"/>
      <c r="OHO219" s="132"/>
      <c r="OHP219" s="132"/>
      <c r="OHQ219" s="132"/>
      <c r="OHR219" s="132"/>
      <c r="OHS219" s="132"/>
      <c r="OHT219" s="132"/>
      <c r="OHU219" s="132"/>
      <c r="OHV219" s="132"/>
      <c r="OHW219" s="132"/>
      <c r="OHX219" s="132"/>
      <c r="OHY219" s="132"/>
      <c r="OHZ219" s="132"/>
      <c r="OIA219" s="132"/>
      <c r="OIB219" s="132"/>
      <c r="OIC219" s="132"/>
      <c r="OID219" s="132"/>
      <c r="OIE219" s="132"/>
      <c r="OIF219" s="132"/>
      <c r="OIG219" s="132"/>
      <c r="OIH219" s="132"/>
      <c r="OII219" s="132"/>
      <c r="OIJ219" s="132"/>
      <c r="OIK219" s="132"/>
      <c r="OIL219" s="132"/>
      <c r="OIM219" s="132"/>
      <c r="OIN219" s="132"/>
      <c r="OIO219" s="132"/>
      <c r="OIP219" s="132"/>
      <c r="OIQ219" s="132"/>
      <c r="OIR219" s="132"/>
      <c r="OIS219" s="132"/>
      <c r="OIT219" s="132"/>
      <c r="OIU219" s="132"/>
      <c r="OIV219" s="132"/>
      <c r="OIW219" s="132"/>
      <c r="OIX219" s="132"/>
      <c r="OIY219" s="132"/>
      <c r="OIZ219" s="132"/>
      <c r="OJA219" s="132"/>
      <c r="OJB219" s="132"/>
      <c r="OJC219" s="132"/>
      <c r="OJD219" s="132"/>
      <c r="OJE219" s="132"/>
      <c r="OJF219" s="132"/>
      <c r="OJG219" s="132"/>
      <c r="OJH219" s="132"/>
      <c r="OJI219" s="132"/>
      <c r="OJJ219" s="132"/>
      <c r="OJK219" s="132"/>
      <c r="OJL219" s="132"/>
      <c r="OJM219" s="132"/>
      <c r="OJN219" s="132"/>
      <c r="OJO219" s="132"/>
      <c r="OJP219" s="132"/>
      <c r="OJQ219" s="132"/>
      <c r="OJR219" s="132"/>
      <c r="OJS219" s="132"/>
      <c r="OJT219" s="132"/>
      <c r="OJU219" s="132"/>
      <c r="OJV219" s="132"/>
      <c r="OJW219" s="132"/>
      <c r="OJX219" s="132"/>
      <c r="OJY219" s="132"/>
      <c r="OJZ219" s="132"/>
      <c r="OKA219" s="132"/>
      <c r="OKB219" s="132"/>
      <c r="OKC219" s="132"/>
      <c r="OKD219" s="132"/>
      <c r="OKE219" s="132"/>
      <c r="OKF219" s="132"/>
      <c r="OKG219" s="132"/>
      <c r="OKH219" s="132"/>
      <c r="OKI219" s="132"/>
      <c r="OKJ219" s="132"/>
      <c r="OKK219" s="132"/>
      <c r="OKL219" s="132"/>
      <c r="OKM219" s="132"/>
      <c r="OKN219" s="132"/>
      <c r="OKO219" s="132"/>
      <c r="OKP219" s="132"/>
      <c r="OKQ219" s="132"/>
      <c r="OKR219" s="132"/>
      <c r="OKS219" s="132"/>
      <c r="OKT219" s="132"/>
      <c r="OKU219" s="132"/>
      <c r="OKV219" s="132"/>
      <c r="OKW219" s="132"/>
      <c r="OKX219" s="132"/>
      <c r="OKY219" s="132"/>
      <c r="OKZ219" s="132"/>
      <c r="OLA219" s="132"/>
      <c r="OLB219" s="132"/>
      <c r="OLC219" s="132"/>
      <c r="OLD219" s="132"/>
      <c r="OLE219" s="132"/>
      <c r="OLF219" s="132"/>
      <c r="OLG219" s="132"/>
      <c r="OLH219" s="132"/>
      <c r="OLI219" s="132"/>
      <c r="OLJ219" s="132"/>
      <c r="OLK219" s="132"/>
      <c r="OLL219" s="132"/>
      <c r="OLM219" s="132"/>
      <c r="OLN219" s="132"/>
      <c r="OLO219" s="132"/>
      <c r="OLP219" s="132"/>
      <c r="OLQ219" s="132"/>
      <c r="OLR219" s="132"/>
      <c r="OLS219" s="132"/>
      <c r="OLT219" s="132"/>
      <c r="OLU219" s="132"/>
      <c r="OLV219" s="132"/>
      <c r="OLW219" s="132"/>
      <c r="OLX219" s="132"/>
      <c r="OLY219" s="132"/>
      <c r="OLZ219" s="132"/>
      <c r="OMA219" s="132"/>
      <c r="OMB219" s="132"/>
      <c r="OMC219" s="132"/>
      <c r="OMD219" s="132"/>
      <c r="OME219" s="132"/>
      <c r="OMF219" s="132"/>
      <c r="OMG219" s="132"/>
      <c r="OMH219" s="132"/>
      <c r="OMI219" s="132"/>
      <c r="OMJ219" s="132"/>
      <c r="OMK219" s="132"/>
      <c r="OML219" s="132"/>
      <c r="OMM219" s="132"/>
      <c r="OMN219" s="132"/>
      <c r="OMO219" s="132"/>
      <c r="OMP219" s="132"/>
      <c r="OMQ219" s="132"/>
      <c r="OMR219" s="132"/>
      <c r="OMS219" s="132"/>
      <c r="OMT219" s="132"/>
      <c r="OMU219" s="132"/>
      <c r="OMV219" s="132"/>
      <c r="OMW219" s="132"/>
      <c r="OMX219" s="132"/>
      <c r="OMY219" s="132"/>
      <c r="OMZ219" s="132"/>
      <c r="ONA219" s="132"/>
      <c r="ONB219" s="132"/>
      <c r="ONC219" s="132"/>
      <c r="OND219" s="132"/>
      <c r="ONE219" s="132"/>
      <c r="ONF219" s="132"/>
      <c r="ONG219" s="132"/>
      <c r="ONH219" s="132"/>
      <c r="ONI219" s="132"/>
      <c r="ONJ219" s="132"/>
      <c r="ONK219" s="132"/>
      <c r="ONL219" s="132"/>
      <c r="ONM219" s="132"/>
      <c r="ONN219" s="132"/>
      <c r="ONO219" s="132"/>
      <c r="ONP219" s="132"/>
      <c r="ONQ219" s="132"/>
      <c r="ONR219" s="132"/>
      <c r="ONS219" s="132"/>
      <c r="ONT219" s="132"/>
      <c r="ONU219" s="132"/>
      <c r="ONV219" s="132"/>
      <c r="ONW219" s="132"/>
      <c r="ONX219" s="132"/>
      <c r="ONY219" s="132"/>
      <c r="ONZ219" s="132"/>
      <c r="OOA219" s="132"/>
      <c r="OOB219" s="132"/>
      <c r="OOC219" s="132"/>
      <c r="OOD219" s="132"/>
      <c r="OOE219" s="132"/>
      <c r="OOF219" s="132"/>
      <c r="OOG219" s="132"/>
      <c r="OOH219" s="132"/>
      <c r="OOI219" s="132"/>
      <c r="OOJ219" s="132"/>
      <c r="OOK219" s="132"/>
      <c r="OOL219" s="132"/>
      <c r="OOM219" s="132"/>
      <c r="OON219" s="132"/>
      <c r="OOO219" s="132"/>
      <c r="OOP219" s="132"/>
      <c r="OOQ219" s="132"/>
      <c r="OOR219" s="132"/>
      <c r="OOS219" s="132"/>
      <c r="OOT219" s="132"/>
      <c r="OOU219" s="132"/>
      <c r="OOV219" s="132"/>
      <c r="OOW219" s="132"/>
      <c r="OOX219" s="132"/>
      <c r="OOY219" s="132"/>
      <c r="OOZ219" s="132"/>
      <c r="OPA219" s="132"/>
      <c r="OPB219" s="132"/>
      <c r="OPC219" s="132"/>
      <c r="OPD219" s="132"/>
      <c r="OPE219" s="132"/>
      <c r="OPF219" s="132"/>
      <c r="OPG219" s="132"/>
      <c r="OPH219" s="132"/>
      <c r="OPI219" s="132"/>
      <c r="OPJ219" s="132"/>
      <c r="OPK219" s="132"/>
      <c r="OPL219" s="132"/>
      <c r="OPM219" s="132"/>
      <c r="OPN219" s="132"/>
      <c r="OPO219" s="132"/>
      <c r="OPP219" s="132"/>
      <c r="OPQ219" s="132"/>
      <c r="OPR219" s="132"/>
      <c r="OPS219" s="132"/>
      <c r="OPT219" s="132"/>
      <c r="OPU219" s="132"/>
      <c r="OPV219" s="132"/>
      <c r="OPW219" s="132"/>
      <c r="OPX219" s="132"/>
      <c r="OPY219" s="132"/>
      <c r="OPZ219" s="132"/>
      <c r="OQA219" s="132"/>
      <c r="OQB219" s="132"/>
      <c r="OQC219" s="132"/>
      <c r="OQD219" s="132"/>
      <c r="OQE219" s="132"/>
      <c r="OQF219" s="132"/>
      <c r="OQG219" s="132"/>
      <c r="OQH219" s="132"/>
      <c r="OQI219" s="132"/>
      <c r="OQJ219" s="132"/>
      <c r="OQK219" s="132"/>
      <c r="OQL219" s="132"/>
      <c r="OQM219" s="132"/>
      <c r="OQN219" s="132"/>
      <c r="OQO219" s="132"/>
      <c r="OQP219" s="132"/>
      <c r="OQQ219" s="132"/>
      <c r="OQR219" s="132"/>
      <c r="OQS219" s="132"/>
      <c r="OQT219" s="132"/>
      <c r="OQU219" s="132"/>
      <c r="OQV219" s="132"/>
      <c r="OQW219" s="132"/>
      <c r="OQX219" s="132"/>
      <c r="OQY219" s="132"/>
      <c r="OQZ219" s="132"/>
      <c r="ORA219" s="132"/>
      <c r="ORB219" s="132"/>
      <c r="ORC219" s="132"/>
      <c r="ORD219" s="132"/>
      <c r="ORE219" s="132"/>
      <c r="ORF219" s="132"/>
      <c r="ORG219" s="132"/>
      <c r="ORH219" s="132"/>
      <c r="ORI219" s="132"/>
      <c r="ORJ219" s="132"/>
      <c r="ORK219" s="132"/>
      <c r="ORL219" s="132"/>
      <c r="ORM219" s="132"/>
      <c r="ORN219" s="132"/>
      <c r="ORO219" s="132"/>
      <c r="ORP219" s="132"/>
      <c r="ORQ219" s="132"/>
      <c r="ORR219" s="132"/>
      <c r="ORS219" s="132"/>
      <c r="ORT219" s="132"/>
      <c r="ORU219" s="132"/>
      <c r="ORV219" s="132"/>
      <c r="ORW219" s="132"/>
      <c r="ORX219" s="132"/>
      <c r="ORY219" s="132"/>
      <c r="ORZ219" s="132"/>
      <c r="OSA219" s="132"/>
      <c r="OSB219" s="132"/>
      <c r="OSC219" s="132"/>
      <c r="OSD219" s="132"/>
      <c r="OSE219" s="132"/>
      <c r="OSF219" s="132"/>
      <c r="OSG219" s="132"/>
      <c r="OSH219" s="132"/>
      <c r="OSI219" s="132"/>
      <c r="OSJ219" s="132"/>
      <c r="OSK219" s="132"/>
      <c r="OSL219" s="132"/>
      <c r="OSM219" s="132"/>
      <c r="OSN219" s="132"/>
      <c r="OSO219" s="132"/>
      <c r="OSP219" s="132"/>
      <c r="OSQ219" s="132"/>
      <c r="OSR219" s="132"/>
      <c r="OSS219" s="132"/>
      <c r="OST219" s="132"/>
      <c r="OSU219" s="132"/>
      <c r="OSV219" s="132"/>
      <c r="OSW219" s="132"/>
      <c r="OSX219" s="132"/>
      <c r="OSY219" s="132"/>
      <c r="OSZ219" s="132"/>
      <c r="OTA219" s="132"/>
      <c r="OTB219" s="132"/>
      <c r="OTC219" s="132"/>
      <c r="OTD219" s="132"/>
      <c r="OTE219" s="132"/>
      <c r="OTF219" s="132"/>
      <c r="OTG219" s="132"/>
      <c r="OTH219" s="132"/>
      <c r="OTI219" s="132"/>
      <c r="OTJ219" s="132"/>
      <c r="OTK219" s="132"/>
      <c r="OTL219" s="132"/>
      <c r="OTM219" s="132"/>
      <c r="OTN219" s="132"/>
      <c r="OTO219" s="132"/>
      <c r="OTP219" s="132"/>
      <c r="OTQ219" s="132"/>
      <c r="OTR219" s="132"/>
      <c r="OTS219" s="132"/>
      <c r="OTT219" s="132"/>
      <c r="OTU219" s="132"/>
      <c r="OTV219" s="132"/>
      <c r="OTW219" s="132"/>
      <c r="OTX219" s="132"/>
      <c r="OTY219" s="132"/>
      <c r="OTZ219" s="132"/>
      <c r="OUA219" s="132"/>
      <c r="OUB219" s="132"/>
      <c r="OUC219" s="132"/>
      <c r="OUD219" s="132"/>
      <c r="OUE219" s="132"/>
      <c r="OUF219" s="132"/>
      <c r="OUG219" s="132"/>
      <c r="OUH219" s="132"/>
      <c r="OUI219" s="132"/>
      <c r="OUJ219" s="132"/>
      <c r="OUK219" s="132"/>
      <c r="OUL219" s="132"/>
      <c r="OUM219" s="132"/>
      <c r="OUN219" s="132"/>
      <c r="OUO219" s="132"/>
      <c r="OUP219" s="132"/>
      <c r="OUQ219" s="132"/>
      <c r="OUR219" s="132"/>
      <c r="OUS219" s="132"/>
      <c r="OUT219" s="132"/>
      <c r="OUU219" s="132"/>
      <c r="OUV219" s="132"/>
      <c r="OUW219" s="132"/>
      <c r="OUX219" s="132"/>
      <c r="OUY219" s="132"/>
      <c r="OUZ219" s="132"/>
      <c r="OVA219" s="132"/>
      <c r="OVB219" s="132"/>
      <c r="OVC219" s="132"/>
      <c r="OVD219" s="132"/>
      <c r="OVE219" s="132"/>
      <c r="OVF219" s="132"/>
      <c r="OVG219" s="132"/>
      <c r="OVH219" s="132"/>
      <c r="OVI219" s="132"/>
      <c r="OVJ219" s="132"/>
      <c r="OVK219" s="132"/>
      <c r="OVL219" s="132"/>
      <c r="OVM219" s="132"/>
      <c r="OVN219" s="132"/>
      <c r="OVO219" s="132"/>
      <c r="OVP219" s="132"/>
      <c r="OVQ219" s="132"/>
      <c r="OVR219" s="132"/>
      <c r="OVS219" s="132"/>
      <c r="OVT219" s="132"/>
      <c r="OVU219" s="132"/>
      <c r="OVV219" s="132"/>
      <c r="OVW219" s="132"/>
      <c r="OVX219" s="132"/>
      <c r="OVY219" s="132"/>
      <c r="OVZ219" s="132"/>
      <c r="OWA219" s="132"/>
      <c r="OWB219" s="132"/>
      <c r="OWC219" s="132"/>
      <c r="OWD219" s="132"/>
      <c r="OWE219" s="132"/>
      <c r="OWF219" s="132"/>
      <c r="OWG219" s="132"/>
      <c r="OWH219" s="132"/>
      <c r="OWI219" s="132"/>
      <c r="OWJ219" s="132"/>
      <c r="OWK219" s="132"/>
      <c r="OWL219" s="132"/>
      <c r="OWM219" s="132"/>
      <c r="OWN219" s="132"/>
      <c r="OWO219" s="132"/>
      <c r="OWP219" s="132"/>
      <c r="OWQ219" s="132"/>
      <c r="OWR219" s="132"/>
      <c r="OWS219" s="132"/>
      <c r="OWT219" s="132"/>
      <c r="OWU219" s="132"/>
      <c r="OWV219" s="132"/>
      <c r="OWW219" s="132"/>
      <c r="OWX219" s="132"/>
      <c r="OWY219" s="132"/>
      <c r="OWZ219" s="132"/>
      <c r="OXA219" s="132"/>
      <c r="OXB219" s="132"/>
      <c r="OXC219" s="132"/>
      <c r="OXD219" s="132"/>
      <c r="OXE219" s="132"/>
      <c r="OXF219" s="132"/>
      <c r="OXG219" s="132"/>
      <c r="OXH219" s="132"/>
      <c r="OXI219" s="132"/>
      <c r="OXJ219" s="132"/>
      <c r="OXK219" s="132"/>
      <c r="OXL219" s="132"/>
      <c r="OXM219" s="132"/>
      <c r="OXN219" s="132"/>
      <c r="OXO219" s="132"/>
      <c r="OXP219" s="132"/>
      <c r="OXQ219" s="132"/>
      <c r="OXR219" s="132"/>
      <c r="OXS219" s="132"/>
      <c r="OXT219" s="132"/>
      <c r="OXU219" s="132"/>
      <c r="OXV219" s="132"/>
      <c r="OXW219" s="132"/>
      <c r="OXX219" s="132"/>
      <c r="OXY219" s="132"/>
      <c r="OXZ219" s="132"/>
      <c r="OYA219" s="132"/>
      <c r="OYB219" s="132"/>
      <c r="OYC219" s="132"/>
      <c r="OYD219" s="132"/>
      <c r="OYE219" s="132"/>
      <c r="OYF219" s="132"/>
      <c r="OYG219" s="132"/>
      <c r="OYH219" s="132"/>
      <c r="OYI219" s="132"/>
      <c r="OYJ219" s="132"/>
      <c r="OYK219" s="132"/>
      <c r="OYL219" s="132"/>
      <c r="OYM219" s="132"/>
      <c r="OYN219" s="132"/>
      <c r="OYO219" s="132"/>
      <c r="OYP219" s="132"/>
      <c r="OYQ219" s="132"/>
      <c r="OYR219" s="132"/>
      <c r="OYS219" s="132"/>
      <c r="OYT219" s="132"/>
      <c r="OYU219" s="132"/>
      <c r="OYV219" s="132"/>
      <c r="OYW219" s="132"/>
      <c r="OYX219" s="132"/>
      <c r="OYY219" s="132"/>
      <c r="OYZ219" s="132"/>
      <c r="OZA219" s="132"/>
      <c r="OZB219" s="132"/>
      <c r="OZC219" s="132"/>
      <c r="OZD219" s="132"/>
      <c r="OZE219" s="132"/>
      <c r="OZF219" s="132"/>
      <c r="OZG219" s="132"/>
      <c r="OZH219" s="132"/>
      <c r="OZI219" s="132"/>
      <c r="OZJ219" s="132"/>
      <c r="OZK219" s="132"/>
      <c r="OZL219" s="132"/>
      <c r="OZM219" s="132"/>
      <c r="OZN219" s="132"/>
      <c r="OZO219" s="132"/>
      <c r="OZP219" s="132"/>
      <c r="OZQ219" s="132"/>
      <c r="OZR219" s="132"/>
      <c r="OZS219" s="132"/>
      <c r="OZT219" s="132"/>
      <c r="OZU219" s="132"/>
      <c r="OZV219" s="132"/>
      <c r="OZW219" s="132"/>
      <c r="OZX219" s="132"/>
      <c r="OZY219" s="132"/>
      <c r="OZZ219" s="132"/>
      <c r="PAA219" s="132"/>
      <c r="PAB219" s="132"/>
      <c r="PAC219" s="132"/>
      <c r="PAD219" s="132"/>
      <c r="PAE219" s="132"/>
      <c r="PAF219" s="132"/>
      <c r="PAG219" s="132"/>
      <c r="PAH219" s="132"/>
      <c r="PAI219" s="132"/>
      <c r="PAJ219" s="132"/>
      <c r="PAK219" s="132"/>
      <c r="PAL219" s="132"/>
      <c r="PAM219" s="132"/>
      <c r="PAN219" s="132"/>
      <c r="PAO219" s="132"/>
      <c r="PAP219" s="132"/>
      <c r="PAQ219" s="132"/>
      <c r="PAR219" s="132"/>
      <c r="PAS219" s="132"/>
      <c r="PAT219" s="132"/>
      <c r="PAU219" s="132"/>
      <c r="PAV219" s="132"/>
      <c r="PAW219" s="132"/>
      <c r="PAX219" s="132"/>
      <c r="PAY219" s="132"/>
      <c r="PAZ219" s="132"/>
      <c r="PBA219" s="132"/>
      <c r="PBB219" s="132"/>
      <c r="PBC219" s="132"/>
      <c r="PBD219" s="132"/>
      <c r="PBE219" s="132"/>
      <c r="PBF219" s="132"/>
      <c r="PBG219" s="132"/>
      <c r="PBH219" s="132"/>
      <c r="PBI219" s="132"/>
      <c r="PBJ219" s="132"/>
      <c r="PBK219" s="132"/>
      <c r="PBL219" s="132"/>
      <c r="PBM219" s="132"/>
      <c r="PBN219" s="132"/>
      <c r="PBO219" s="132"/>
      <c r="PBP219" s="132"/>
      <c r="PBQ219" s="132"/>
      <c r="PBR219" s="132"/>
      <c r="PBS219" s="132"/>
      <c r="PBT219" s="132"/>
      <c r="PBU219" s="132"/>
      <c r="PBV219" s="132"/>
      <c r="PBW219" s="132"/>
      <c r="PBX219" s="132"/>
      <c r="PBY219" s="132"/>
      <c r="PBZ219" s="132"/>
      <c r="PCA219" s="132"/>
      <c r="PCB219" s="132"/>
      <c r="PCC219" s="132"/>
      <c r="PCD219" s="132"/>
      <c r="PCE219" s="132"/>
      <c r="PCF219" s="132"/>
      <c r="PCG219" s="132"/>
      <c r="PCH219" s="132"/>
      <c r="PCI219" s="132"/>
      <c r="PCJ219" s="132"/>
      <c r="PCK219" s="132"/>
      <c r="PCL219" s="132"/>
      <c r="PCM219" s="132"/>
      <c r="PCN219" s="132"/>
      <c r="PCO219" s="132"/>
      <c r="PCP219" s="132"/>
      <c r="PCQ219" s="132"/>
      <c r="PCR219" s="132"/>
      <c r="PCS219" s="132"/>
      <c r="PCT219" s="132"/>
      <c r="PCU219" s="132"/>
      <c r="PCV219" s="132"/>
      <c r="PCW219" s="132"/>
      <c r="PCX219" s="132"/>
      <c r="PCY219" s="132"/>
      <c r="PCZ219" s="132"/>
      <c r="PDA219" s="132"/>
      <c r="PDB219" s="132"/>
      <c r="PDC219" s="132"/>
      <c r="PDD219" s="132"/>
      <c r="PDE219" s="132"/>
      <c r="PDF219" s="132"/>
      <c r="PDG219" s="132"/>
      <c r="PDH219" s="132"/>
      <c r="PDI219" s="132"/>
      <c r="PDJ219" s="132"/>
      <c r="PDK219" s="132"/>
      <c r="PDL219" s="132"/>
      <c r="PDM219" s="132"/>
      <c r="PDN219" s="132"/>
      <c r="PDO219" s="132"/>
      <c r="PDP219" s="132"/>
      <c r="PDQ219" s="132"/>
      <c r="PDR219" s="132"/>
      <c r="PDS219" s="132"/>
      <c r="PDT219" s="132"/>
      <c r="PDU219" s="132"/>
      <c r="PDV219" s="132"/>
      <c r="PDW219" s="132"/>
      <c r="PDX219" s="132"/>
      <c r="PDY219" s="132"/>
      <c r="PDZ219" s="132"/>
      <c r="PEA219" s="132"/>
      <c r="PEB219" s="132"/>
      <c r="PEC219" s="132"/>
      <c r="PED219" s="132"/>
      <c r="PEE219" s="132"/>
      <c r="PEF219" s="132"/>
      <c r="PEG219" s="132"/>
      <c r="PEH219" s="132"/>
      <c r="PEI219" s="132"/>
      <c r="PEJ219" s="132"/>
      <c r="PEK219" s="132"/>
      <c r="PEL219" s="132"/>
      <c r="PEM219" s="132"/>
      <c r="PEN219" s="132"/>
      <c r="PEO219" s="132"/>
      <c r="PEP219" s="132"/>
      <c r="PEQ219" s="132"/>
      <c r="PER219" s="132"/>
      <c r="PES219" s="132"/>
      <c r="PET219" s="132"/>
      <c r="PEU219" s="132"/>
      <c r="PEV219" s="132"/>
      <c r="PEW219" s="132"/>
      <c r="PEX219" s="132"/>
      <c r="PEY219" s="132"/>
      <c r="PEZ219" s="132"/>
      <c r="PFA219" s="132"/>
      <c r="PFB219" s="132"/>
      <c r="PFC219" s="132"/>
      <c r="PFD219" s="132"/>
      <c r="PFE219" s="132"/>
      <c r="PFF219" s="132"/>
      <c r="PFG219" s="132"/>
      <c r="PFH219" s="132"/>
      <c r="PFI219" s="132"/>
      <c r="PFJ219" s="132"/>
      <c r="PFK219" s="132"/>
      <c r="PFL219" s="132"/>
      <c r="PFM219" s="132"/>
      <c r="PFN219" s="132"/>
      <c r="PFO219" s="132"/>
      <c r="PFP219" s="132"/>
      <c r="PFQ219" s="132"/>
      <c r="PFR219" s="132"/>
      <c r="PFS219" s="132"/>
      <c r="PFT219" s="132"/>
      <c r="PFU219" s="132"/>
      <c r="PFV219" s="132"/>
      <c r="PFW219" s="132"/>
      <c r="PFX219" s="132"/>
      <c r="PFY219" s="132"/>
      <c r="PFZ219" s="132"/>
      <c r="PGA219" s="132"/>
      <c r="PGB219" s="132"/>
      <c r="PGC219" s="132"/>
      <c r="PGD219" s="132"/>
      <c r="PGE219" s="132"/>
      <c r="PGF219" s="132"/>
      <c r="PGG219" s="132"/>
      <c r="PGH219" s="132"/>
      <c r="PGI219" s="132"/>
      <c r="PGJ219" s="132"/>
      <c r="PGK219" s="132"/>
      <c r="PGL219" s="132"/>
      <c r="PGM219" s="132"/>
      <c r="PGN219" s="132"/>
      <c r="PGO219" s="132"/>
      <c r="PGP219" s="132"/>
      <c r="PGQ219" s="132"/>
      <c r="PGR219" s="132"/>
      <c r="PGS219" s="132"/>
      <c r="PGT219" s="132"/>
      <c r="PGU219" s="132"/>
      <c r="PGV219" s="132"/>
      <c r="PGW219" s="132"/>
      <c r="PGX219" s="132"/>
      <c r="PGY219" s="132"/>
      <c r="PGZ219" s="132"/>
      <c r="PHA219" s="132"/>
      <c r="PHB219" s="132"/>
      <c r="PHC219" s="132"/>
      <c r="PHD219" s="132"/>
      <c r="PHE219" s="132"/>
      <c r="PHF219" s="132"/>
      <c r="PHG219" s="132"/>
      <c r="PHH219" s="132"/>
      <c r="PHI219" s="132"/>
      <c r="PHJ219" s="132"/>
      <c r="PHK219" s="132"/>
      <c r="PHL219" s="132"/>
      <c r="PHM219" s="132"/>
      <c r="PHN219" s="132"/>
      <c r="PHO219" s="132"/>
      <c r="PHP219" s="132"/>
      <c r="PHQ219" s="132"/>
      <c r="PHR219" s="132"/>
      <c r="PHS219" s="132"/>
      <c r="PHT219" s="132"/>
      <c r="PHU219" s="132"/>
      <c r="PHV219" s="132"/>
      <c r="PHW219" s="132"/>
      <c r="PHX219" s="132"/>
      <c r="PHY219" s="132"/>
      <c r="PHZ219" s="132"/>
      <c r="PIA219" s="132"/>
      <c r="PIB219" s="132"/>
      <c r="PIC219" s="132"/>
      <c r="PID219" s="132"/>
      <c r="PIE219" s="132"/>
      <c r="PIF219" s="132"/>
      <c r="PIG219" s="132"/>
      <c r="PIH219" s="132"/>
      <c r="PII219" s="132"/>
      <c r="PIJ219" s="132"/>
      <c r="PIK219" s="132"/>
      <c r="PIL219" s="132"/>
      <c r="PIM219" s="132"/>
      <c r="PIN219" s="132"/>
      <c r="PIO219" s="132"/>
      <c r="PIP219" s="132"/>
      <c r="PIQ219" s="132"/>
      <c r="PIR219" s="132"/>
      <c r="PIS219" s="132"/>
      <c r="PIT219" s="132"/>
      <c r="PIU219" s="132"/>
      <c r="PIV219" s="132"/>
      <c r="PIW219" s="132"/>
      <c r="PIX219" s="132"/>
      <c r="PIY219" s="132"/>
      <c r="PIZ219" s="132"/>
      <c r="PJA219" s="132"/>
      <c r="PJB219" s="132"/>
      <c r="PJC219" s="132"/>
      <c r="PJD219" s="132"/>
      <c r="PJE219" s="132"/>
      <c r="PJF219" s="132"/>
      <c r="PJG219" s="132"/>
      <c r="PJH219" s="132"/>
      <c r="PJI219" s="132"/>
      <c r="PJJ219" s="132"/>
      <c r="PJK219" s="132"/>
      <c r="PJL219" s="132"/>
      <c r="PJM219" s="132"/>
      <c r="PJN219" s="132"/>
      <c r="PJO219" s="132"/>
      <c r="PJP219" s="132"/>
      <c r="PJQ219" s="132"/>
      <c r="PJR219" s="132"/>
      <c r="PJS219" s="132"/>
      <c r="PJT219" s="132"/>
      <c r="PJU219" s="132"/>
      <c r="PJV219" s="132"/>
      <c r="PJW219" s="132"/>
      <c r="PJX219" s="132"/>
      <c r="PJY219" s="132"/>
      <c r="PJZ219" s="132"/>
      <c r="PKA219" s="132"/>
      <c r="PKB219" s="132"/>
      <c r="PKC219" s="132"/>
      <c r="PKD219" s="132"/>
      <c r="PKE219" s="132"/>
      <c r="PKF219" s="132"/>
      <c r="PKG219" s="132"/>
      <c r="PKH219" s="132"/>
      <c r="PKI219" s="132"/>
      <c r="PKJ219" s="132"/>
      <c r="PKK219" s="132"/>
      <c r="PKL219" s="132"/>
      <c r="PKM219" s="132"/>
      <c r="PKN219" s="132"/>
      <c r="PKO219" s="132"/>
      <c r="PKP219" s="132"/>
      <c r="PKQ219" s="132"/>
      <c r="PKR219" s="132"/>
      <c r="PKS219" s="132"/>
      <c r="PKT219" s="132"/>
      <c r="PKU219" s="132"/>
      <c r="PKV219" s="132"/>
      <c r="PKW219" s="132"/>
      <c r="PKX219" s="132"/>
      <c r="PKY219" s="132"/>
      <c r="PKZ219" s="132"/>
      <c r="PLA219" s="132"/>
      <c r="PLB219" s="132"/>
      <c r="PLC219" s="132"/>
      <c r="PLD219" s="132"/>
      <c r="PLE219" s="132"/>
      <c r="PLF219" s="132"/>
      <c r="PLG219" s="132"/>
      <c r="PLH219" s="132"/>
      <c r="PLI219" s="132"/>
      <c r="PLJ219" s="132"/>
      <c r="PLK219" s="132"/>
      <c r="PLL219" s="132"/>
      <c r="PLM219" s="132"/>
      <c r="PLN219" s="132"/>
      <c r="PLO219" s="132"/>
      <c r="PLP219" s="132"/>
      <c r="PLQ219" s="132"/>
      <c r="PLR219" s="132"/>
      <c r="PLS219" s="132"/>
      <c r="PLT219" s="132"/>
      <c r="PLU219" s="132"/>
      <c r="PLV219" s="132"/>
      <c r="PLW219" s="132"/>
      <c r="PLX219" s="132"/>
      <c r="PLY219" s="132"/>
      <c r="PLZ219" s="132"/>
      <c r="PMA219" s="132"/>
      <c r="PMB219" s="132"/>
      <c r="PMC219" s="132"/>
      <c r="PMD219" s="132"/>
      <c r="PME219" s="132"/>
      <c r="PMF219" s="132"/>
      <c r="PMG219" s="132"/>
      <c r="PMH219" s="132"/>
      <c r="PMI219" s="132"/>
      <c r="PMJ219" s="132"/>
      <c r="PMK219" s="132"/>
      <c r="PML219" s="132"/>
      <c r="PMM219" s="132"/>
      <c r="PMN219" s="132"/>
      <c r="PMO219" s="132"/>
      <c r="PMP219" s="132"/>
      <c r="PMQ219" s="132"/>
      <c r="PMR219" s="132"/>
      <c r="PMS219" s="132"/>
      <c r="PMT219" s="132"/>
      <c r="PMU219" s="132"/>
      <c r="PMV219" s="132"/>
      <c r="PMW219" s="132"/>
      <c r="PMX219" s="132"/>
      <c r="PMY219" s="132"/>
      <c r="PMZ219" s="132"/>
      <c r="PNA219" s="132"/>
      <c r="PNB219" s="132"/>
      <c r="PNC219" s="132"/>
      <c r="PND219" s="132"/>
      <c r="PNE219" s="132"/>
      <c r="PNF219" s="132"/>
      <c r="PNG219" s="132"/>
      <c r="PNH219" s="132"/>
      <c r="PNI219" s="132"/>
      <c r="PNJ219" s="132"/>
      <c r="PNK219" s="132"/>
      <c r="PNL219" s="132"/>
      <c r="PNM219" s="132"/>
      <c r="PNN219" s="132"/>
      <c r="PNO219" s="132"/>
      <c r="PNP219" s="132"/>
      <c r="PNQ219" s="132"/>
      <c r="PNR219" s="132"/>
      <c r="PNS219" s="132"/>
      <c r="PNT219" s="132"/>
      <c r="PNU219" s="132"/>
      <c r="PNV219" s="132"/>
      <c r="PNW219" s="132"/>
      <c r="PNX219" s="132"/>
      <c r="PNY219" s="132"/>
      <c r="PNZ219" s="132"/>
      <c r="POA219" s="132"/>
      <c r="POB219" s="132"/>
      <c r="POC219" s="132"/>
      <c r="POD219" s="132"/>
      <c r="POE219" s="132"/>
      <c r="POF219" s="132"/>
      <c r="POG219" s="132"/>
      <c r="POH219" s="132"/>
      <c r="POI219" s="132"/>
      <c r="POJ219" s="132"/>
      <c r="POK219" s="132"/>
      <c r="POL219" s="132"/>
      <c r="POM219" s="132"/>
      <c r="PON219" s="132"/>
      <c r="POO219" s="132"/>
      <c r="POP219" s="132"/>
      <c r="POQ219" s="132"/>
      <c r="POR219" s="132"/>
      <c r="POS219" s="132"/>
      <c r="POT219" s="132"/>
      <c r="POU219" s="132"/>
      <c r="POV219" s="132"/>
      <c r="POW219" s="132"/>
      <c r="POX219" s="132"/>
      <c r="POY219" s="132"/>
      <c r="POZ219" s="132"/>
      <c r="PPA219" s="132"/>
      <c r="PPB219" s="132"/>
      <c r="PPC219" s="132"/>
      <c r="PPD219" s="132"/>
      <c r="PPE219" s="132"/>
      <c r="PPF219" s="132"/>
      <c r="PPG219" s="132"/>
      <c r="PPH219" s="132"/>
      <c r="PPI219" s="132"/>
      <c r="PPJ219" s="132"/>
      <c r="PPK219" s="132"/>
      <c r="PPL219" s="132"/>
      <c r="PPM219" s="132"/>
      <c r="PPN219" s="132"/>
      <c r="PPO219" s="132"/>
      <c r="PPP219" s="132"/>
      <c r="PPQ219" s="132"/>
      <c r="PPR219" s="132"/>
      <c r="PPS219" s="132"/>
      <c r="PPT219" s="132"/>
      <c r="PPU219" s="132"/>
      <c r="PPV219" s="132"/>
      <c r="PPW219" s="132"/>
      <c r="PPX219" s="132"/>
      <c r="PPY219" s="132"/>
      <c r="PPZ219" s="132"/>
      <c r="PQA219" s="132"/>
      <c r="PQB219" s="132"/>
      <c r="PQC219" s="132"/>
      <c r="PQD219" s="132"/>
      <c r="PQE219" s="132"/>
      <c r="PQF219" s="132"/>
      <c r="PQG219" s="132"/>
      <c r="PQH219" s="132"/>
      <c r="PQI219" s="132"/>
      <c r="PQJ219" s="132"/>
      <c r="PQK219" s="132"/>
      <c r="PQL219" s="132"/>
      <c r="PQM219" s="132"/>
      <c r="PQN219" s="132"/>
      <c r="PQO219" s="132"/>
      <c r="PQP219" s="132"/>
      <c r="PQQ219" s="132"/>
      <c r="PQR219" s="132"/>
      <c r="PQS219" s="132"/>
      <c r="PQT219" s="132"/>
      <c r="PQU219" s="132"/>
      <c r="PQV219" s="132"/>
      <c r="PQW219" s="132"/>
      <c r="PQX219" s="132"/>
      <c r="PQY219" s="132"/>
      <c r="PQZ219" s="132"/>
      <c r="PRA219" s="132"/>
      <c r="PRB219" s="132"/>
      <c r="PRC219" s="132"/>
      <c r="PRD219" s="132"/>
      <c r="PRE219" s="132"/>
      <c r="PRF219" s="132"/>
      <c r="PRG219" s="132"/>
      <c r="PRH219" s="132"/>
      <c r="PRI219" s="132"/>
      <c r="PRJ219" s="132"/>
      <c r="PRK219" s="132"/>
      <c r="PRL219" s="132"/>
      <c r="PRM219" s="132"/>
      <c r="PRN219" s="132"/>
      <c r="PRO219" s="132"/>
      <c r="PRP219" s="132"/>
      <c r="PRQ219" s="132"/>
      <c r="PRR219" s="132"/>
      <c r="PRS219" s="132"/>
      <c r="PRT219" s="132"/>
      <c r="PRU219" s="132"/>
      <c r="PRV219" s="132"/>
      <c r="PRW219" s="132"/>
      <c r="PRX219" s="132"/>
      <c r="PRY219" s="132"/>
      <c r="PRZ219" s="132"/>
      <c r="PSA219" s="132"/>
      <c r="PSB219" s="132"/>
      <c r="PSC219" s="132"/>
      <c r="PSD219" s="132"/>
      <c r="PSE219" s="132"/>
      <c r="PSF219" s="132"/>
      <c r="PSG219" s="132"/>
      <c r="PSH219" s="132"/>
      <c r="PSI219" s="132"/>
      <c r="PSJ219" s="132"/>
      <c r="PSK219" s="132"/>
      <c r="PSL219" s="132"/>
      <c r="PSM219" s="132"/>
      <c r="PSN219" s="132"/>
      <c r="PSO219" s="132"/>
      <c r="PSP219" s="132"/>
      <c r="PSQ219" s="132"/>
      <c r="PSR219" s="132"/>
      <c r="PSS219" s="132"/>
      <c r="PST219" s="132"/>
      <c r="PSU219" s="132"/>
      <c r="PSV219" s="132"/>
      <c r="PSW219" s="132"/>
      <c r="PSX219" s="132"/>
      <c r="PSY219" s="132"/>
      <c r="PSZ219" s="132"/>
      <c r="PTA219" s="132"/>
      <c r="PTB219" s="132"/>
      <c r="PTC219" s="132"/>
      <c r="PTD219" s="132"/>
      <c r="PTE219" s="132"/>
      <c r="PTF219" s="132"/>
      <c r="PTG219" s="132"/>
      <c r="PTH219" s="132"/>
      <c r="PTI219" s="132"/>
      <c r="PTJ219" s="132"/>
      <c r="PTK219" s="132"/>
      <c r="PTL219" s="132"/>
      <c r="PTM219" s="132"/>
      <c r="PTN219" s="132"/>
      <c r="PTO219" s="132"/>
      <c r="PTP219" s="132"/>
      <c r="PTQ219" s="132"/>
      <c r="PTR219" s="132"/>
      <c r="PTS219" s="132"/>
      <c r="PTT219" s="132"/>
      <c r="PTU219" s="132"/>
      <c r="PTV219" s="132"/>
      <c r="PTW219" s="132"/>
      <c r="PTX219" s="132"/>
      <c r="PTY219" s="132"/>
      <c r="PTZ219" s="132"/>
      <c r="PUA219" s="132"/>
      <c r="PUB219" s="132"/>
      <c r="PUC219" s="132"/>
      <c r="PUD219" s="132"/>
      <c r="PUE219" s="132"/>
      <c r="PUF219" s="132"/>
      <c r="PUG219" s="132"/>
      <c r="PUH219" s="132"/>
      <c r="PUI219" s="132"/>
      <c r="PUJ219" s="132"/>
      <c r="PUK219" s="132"/>
      <c r="PUL219" s="132"/>
      <c r="PUM219" s="132"/>
      <c r="PUN219" s="132"/>
      <c r="PUO219" s="132"/>
      <c r="PUP219" s="132"/>
      <c r="PUQ219" s="132"/>
      <c r="PUR219" s="132"/>
      <c r="PUS219" s="132"/>
      <c r="PUT219" s="132"/>
      <c r="PUU219" s="132"/>
      <c r="PUV219" s="132"/>
      <c r="PUW219" s="132"/>
      <c r="PUX219" s="132"/>
      <c r="PUY219" s="132"/>
      <c r="PUZ219" s="132"/>
      <c r="PVA219" s="132"/>
      <c r="PVB219" s="132"/>
      <c r="PVC219" s="132"/>
      <c r="PVD219" s="132"/>
      <c r="PVE219" s="132"/>
      <c r="PVF219" s="132"/>
      <c r="PVG219" s="132"/>
      <c r="PVH219" s="132"/>
      <c r="PVI219" s="132"/>
      <c r="PVJ219" s="132"/>
      <c r="PVK219" s="132"/>
      <c r="PVL219" s="132"/>
      <c r="PVM219" s="132"/>
      <c r="PVN219" s="132"/>
      <c r="PVO219" s="132"/>
      <c r="PVP219" s="132"/>
      <c r="PVQ219" s="132"/>
      <c r="PVR219" s="132"/>
      <c r="PVS219" s="132"/>
      <c r="PVT219" s="132"/>
      <c r="PVU219" s="132"/>
      <c r="PVV219" s="132"/>
      <c r="PVW219" s="132"/>
      <c r="PVX219" s="132"/>
      <c r="PVY219" s="132"/>
      <c r="PVZ219" s="132"/>
      <c r="PWA219" s="132"/>
      <c r="PWB219" s="132"/>
      <c r="PWC219" s="132"/>
      <c r="PWD219" s="132"/>
      <c r="PWE219" s="132"/>
      <c r="PWF219" s="132"/>
      <c r="PWG219" s="132"/>
      <c r="PWH219" s="132"/>
      <c r="PWI219" s="132"/>
      <c r="PWJ219" s="132"/>
      <c r="PWK219" s="132"/>
      <c r="PWL219" s="132"/>
      <c r="PWM219" s="132"/>
      <c r="PWN219" s="132"/>
      <c r="PWO219" s="132"/>
      <c r="PWP219" s="132"/>
      <c r="PWQ219" s="132"/>
      <c r="PWR219" s="132"/>
      <c r="PWS219" s="132"/>
      <c r="PWT219" s="132"/>
      <c r="PWU219" s="132"/>
      <c r="PWV219" s="132"/>
      <c r="PWW219" s="132"/>
      <c r="PWX219" s="132"/>
      <c r="PWY219" s="132"/>
      <c r="PWZ219" s="132"/>
      <c r="PXA219" s="132"/>
      <c r="PXB219" s="132"/>
      <c r="PXC219" s="132"/>
      <c r="PXD219" s="132"/>
      <c r="PXE219" s="132"/>
      <c r="PXF219" s="132"/>
      <c r="PXG219" s="132"/>
      <c r="PXH219" s="132"/>
      <c r="PXI219" s="132"/>
      <c r="PXJ219" s="132"/>
      <c r="PXK219" s="132"/>
      <c r="PXL219" s="132"/>
      <c r="PXM219" s="132"/>
      <c r="PXN219" s="132"/>
      <c r="PXO219" s="132"/>
      <c r="PXP219" s="132"/>
      <c r="PXQ219" s="132"/>
      <c r="PXR219" s="132"/>
      <c r="PXS219" s="132"/>
      <c r="PXT219" s="132"/>
      <c r="PXU219" s="132"/>
      <c r="PXV219" s="132"/>
      <c r="PXW219" s="132"/>
      <c r="PXX219" s="132"/>
      <c r="PXY219" s="132"/>
      <c r="PXZ219" s="132"/>
      <c r="PYA219" s="132"/>
      <c r="PYB219" s="132"/>
      <c r="PYC219" s="132"/>
      <c r="PYD219" s="132"/>
      <c r="PYE219" s="132"/>
      <c r="PYF219" s="132"/>
      <c r="PYG219" s="132"/>
      <c r="PYH219" s="132"/>
      <c r="PYI219" s="132"/>
      <c r="PYJ219" s="132"/>
      <c r="PYK219" s="132"/>
      <c r="PYL219" s="132"/>
      <c r="PYM219" s="132"/>
      <c r="PYN219" s="132"/>
      <c r="PYO219" s="132"/>
      <c r="PYP219" s="132"/>
      <c r="PYQ219" s="132"/>
      <c r="PYR219" s="132"/>
      <c r="PYS219" s="132"/>
      <c r="PYT219" s="132"/>
      <c r="PYU219" s="132"/>
      <c r="PYV219" s="132"/>
      <c r="PYW219" s="132"/>
      <c r="PYX219" s="132"/>
      <c r="PYY219" s="132"/>
      <c r="PYZ219" s="132"/>
      <c r="PZA219" s="132"/>
      <c r="PZB219" s="132"/>
      <c r="PZC219" s="132"/>
      <c r="PZD219" s="132"/>
      <c r="PZE219" s="132"/>
      <c r="PZF219" s="132"/>
      <c r="PZG219" s="132"/>
      <c r="PZH219" s="132"/>
      <c r="PZI219" s="132"/>
      <c r="PZJ219" s="132"/>
      <c r="PZK219" s="132"/>
      <c r="PZL219" s="132"/>
      <c r="PZM219" s="132"/>
      <c r="PZN219" s="132"/>
      <c r="PZO219" s="132"/>
      <c r="PZP219" s="132"/>
      <c r="PZQ219" s="132"/>
      <c r="PZR219" s="132"/>
      <c r="PZS219" s="132"/>
      <c r="PZT219" s="132"/>
      <c r="PZU219" s="132"/>
      <c r="PZV219" s="132"/>
      <c r="PZW219" s="132"/>
      <c r="PZX219" s="132"/>
      <c r="PZY219" s="132"/>
      <c r="PZZ219" s="132"/>
      <c r="QAA219" s="132"/>
      <c r="QAB219" s="132"/>
      <c r="QAC219" s="132"/>
      <c r="QAD219" s="132"/>
      <c r="QAE219" s="132"/>
      <c r="QAF219" s="132"/>
      <c r="QAG219" s="132"/>
      <c r="QAH219" s="132"/>
      <c r="QAI219" s="132"/>
      <c r="QAJ219" s="132"/>
      <c r="QAK219" s="132"/>
      <c r="QAL219" s="132"/>
      <c r="QAM219" s="132"/>
      <c r="QAN219" s="132"/>
      <c r="QAO219" s="132"/>
      <c r="QAP219" s="132"/>
      <c r="QAQ219" s="132"/>
      <c r="QAR219" s="132"/>
      <c r="QAS219" s="132"/>
      <c r="QAT219" s="132"/>
      <c r="QAU219" s="132"/>
      <c r="QAV219" s="132"/>
      <c r="QAW219" s="132"/>
      <c r="QAX219" s="132"/>
      <c r="QAY219" s="132"/>
      <c r="QAZ219" s="132"/>
      <c r="QBA219" s="132"/>
      <c r="QBB219" s="132"/>
      <c r="QBC219" s="132"/>
      <c r="QBD219" s="132"/>
      <c r="QBE219" s="132"/>
      <c r="QBF219" s="132"/>
      <c r="QBG219" s="132"/>
      <c r="QBH219" s="132"/>
      <c r="QBI219" s="132"/>
      <c r="QBJ219" s="132"/>
      <c r="QBK219" s="132"/>
      <c r="QBL219" s="132"/>
      <c r="QBM219" s="132"/>
      <c r="QBN219" s="132"/>
      <c r="QBO219" s="132"/>
      <c r="QBP219" s="132"/>
      <c r="QBQ219" s="132"/>
      <c r="QBR219" s="132"/>
      <c r="QBS219" s="132"/>
      <c r="QBT219" s="132"/>
      <c r="QBU219" s="132"/>
      <c r="QBV219" s="132"/>
      <c r="QBW219" s="132"/>
      <c r="QBX219" s="132"/>
      <c r="QBY219" s="132"/>
      <c r="QBZ219" s="132"/>
      <c r="QCA219" s="132"/>
      <c r="QCB219" s="132"/>
      <c r="QCC219" s="132"/>
      <c r="QCD219" s="132"/>
      <c r="QCE219" s="132"/>
      <c r="QCF219" s="132"/>
      <c r="QCG219" s="132"/>
      <c r="QCH219" s="132"/>
      <c r="QCI219" s="132"/>
      <c r="QCJ219" s="132"/>
      <c r="QCK219" s="132"/>
      <c r="QCL219" s="132"/>
      <c r="QCM219" s="132"/>
      <c r="QCN219" s="132"/>
      <c r="QCO219" s="132"/>
      <c r="QCP219" s="132"/>
      <c r="QCQ219" s="132"/>
      <c r="QCR219" s="132"/>
      <c r="QCS219" s="132"/>
      <c r="QCT219" s="132"/>
      <c r="QCU219" s="132"/>
      <c r="QCV219" s="132"/>
      <c r="QCW219" s="132"/>
      <c r="QCX219" s="132"/>
      <c r="QCY219" s="132"/>
      <c r="QCZ219" s="132"/>
      <c r="QDA219" s="132"/>
      <c r="QDB219" s="132"/>
      <c r="QDC219" s="132"/>
      <c r="QDD219" s="132"/>
      <c r="QDE219" s="132"/>
      <c r="QDF219" s="132"/>
      <c r="QDG219" s="132"/>
      <c r="QDH219" s="132"/>
      <c r="QDI219" s="132"/>
      <c r="QDJ219" s="132"/>
      <c r="QDK219" s="132"/>
      <c r="QDL219" s="132"/>
      <c r="QDM219" s="132"/>
      <c r="QDN219" s="132"/>
      <c r="QDO219" s="132"/>
      <c r="QDP219" s="132"/>
      <c r="QDQ219" s="132"/>
      <c r="QDR219" s="132"/>
      <c r="QDS219" s="132"/>
      <c r="QDT219" s="132"/>
      <c r="QDU219" s="132"/>
      <c r="QDV219" s="132"/>
      <c r="QDW219" s="132"/>
      <c r="QDX219" s="132"/>
      <c r="QDY219" s="132"/>
      <c r="QDZ219" s="132"/>
      <c r="QEA219" s="132"/>
      <c r="QEB219" s="132"/>
      <c r="QEC219" s="132"/>
      <c r="QED219" s="132"/>
      <c r="QEE219" s="132"/>
      <c r="QEF219" s="132"/>
      <c r="QEG219" s="132"/>
      <c r="QEH219" s="132"/>
      <c r="QEI219" s="132"/>
      <c r="QEJ219" s="132"/>
      <c r="QEK219" s="132"/>
      <c r="QEL219" s="132"/>
      <c r="QEM219" s="132"/>
      <c r="QEN219" s="132"/>
      <c r="QEO219" s="132"/>
      <c r="QEP219" s="132"/>
      <c r="QEQ219" s="132"/>
      <c r="QER219" s="132"/>
      <c r="QES219" s="132"/>
      <c r="QET219" s="132"/>
      <c r="QEU219" s="132"/>
      <c r="QEV219" s="132"/>
      <c r="QEW219" s="132"/>
      <c r="QEX219" s="132"/>
      <c r="QEY219" s="132"/>
      <c r="QEZ219" s="132"/>
      <c r="QFA219" s="132"/>
      <c r="QFB219" s="132"/>
      <c r="QFC219" s="132"/>
      <c r="QFD219" s="132"/>
      <c r="QFE219" s="132"/>
      <c r="QFF219" s="132"/>
      <c r="QFG219" s="132"/>
      <c r="QFH219" s="132"/>
      <c r="QFI219" s="132"/>
      <c r="QFJ219" s="132"/>
      <c r="QFK219" s="132"/>
      <c r="QFL219" s="132"/>
      <c r="QFM219" s="132"/>
      <c r="QFN219" s="132"/>
      <c r="QFO219" s="132"/>
      <c r="QFP219" s="132"/>
      <c r="QFQ219" s="132"/>
      <c r="QFR219" s="132"/>
      <c r="QFS219" s="132"/>
      <c r="QFT219" s="132"/>
      <c r="QFU219" s="132"/>
      <c r="QFV219" s="132"/>
      <c r="QFW219" s="132"/>
      <c r="QFX219" s="132"/>
      <c r="QFY219" s="132"/>
      <c r="QFZ219" s="132"/>
      <c r="QGA219" s="132"/>
      <c r="QGB219" s="132"/>
      <c r="QGC219" s="132"/>
      <c r="QGD219" s="132"/>
      <c r="QGE219" s="132"/>
      <c r="QGF219" s="132"/>
      <c r="QGG219" s="132"/>
      <c r="QGH219" s="132"/>
      <c r="QGI219" s="132"/>
      <c r="QGJ219" s="132"/>
      <c r="QGK219" s="132"/>
      <c r="QGL219" s="132"/>
      <c r="QGM219" s="132"/>
      <c r="QGN219" s="132"/>
      <c r="QGO219" s="132"/>
      <c r="QGP219" s="132"/>
      <c r="QGQ219" s="132"/>
      <c r="QGR219" s="132"/>
      <c r="QGS219" s="132"/>
      <c r="QGT219" s="132"/>
      <c r="QGU219" s="132"/>
      <c r="QGV219" s="132"/>
      <c r="QGW219" s="132"/>
      <c r="QGX219" s="132"/>
      <c r="QGY219" s="132"/>
      <c r="QGZ219" s="132"/>
      <c r="QHA219" s="132"/>
      <c r="QHB219" s="132"/>
      <c r="QHC219" s="132"/>
      <c r="QHD219" s="132"/>
      <c r="QHE219" s="132"/>
      <c r="QHF219" s="132"/>
      <c r="QHG219" s="132"/>
      <c r="QHH219" s="132"/>
      <c r="QHI219" s="132"/>
      <c r="QHJ219" s="132"/>
      <c r="QHK219" s="132"/>
      <c r="QHL219" s="132"/>
      <c r="QHM219" s="132"/>
      <c r="QHN219" s="132"/>
      <c r="QHO219" s="132"/>
      <c r="QHP219" s="132"/>
      <c r="QHQ219" s="132"/>
      <c r="QHR219" s="132"/>
      <c r="QHS219" s="132"/>
      <c r="QHT219" s="132"/>
      <c r="QHU219" s="132"/>
      <c r="QHV219" s="132"/>
      <c r="QHW219" s="132"/>
      <c r="QHX219" s="132"/>
      <c r="QHY219" s="132"/>
      <c r="QHZ219" s="132"/>
      <c r="QIA219" s="132"/>
      <c r="QIB219" s="132"/>
      <c r="QIC219" s="132"/>
      <c r="QID219" s="132"/>
      <c r="QIE219" s="132"/>
      <c r="QIF219" s="132"/>
      <c r="QIG219" s="132"/>
      <c r="QIH219" s="132"/>
      <c r="QII219" s="132"/>
      <c r="QIJ219" s="132"/>
      <c r="QIK219" s="132"/>
      <c r="QIL219" s="132"/>
      <c r="QIM219" s="132"/>
      <c r="QIN219" s="132"/>
      <c r="QIO219" s="132"/>
      <c r="QIP219" s="132"/>
      <c r="QIQ219" s="132"/>
      <c r="QIR219" s="132"/>
      <c r="QIS219" s="132"/>
      <c r="QIT219" s="132"/>
      <c r="QIU219" s="132"/>
      <c r="QIV219" s="132"/>
      <c r="QIW219" s="132"/>
      <c r="QIX219" s="132"/>
      <c r="QIY219" s="132"/>
      <c r="QIZ219" s="132"/>
      <c r="QJA219" s="132"/>
      <c r="QJB219" s="132"/>
      <c r="QJC219" s="132"/>
      <c r="QJD219" s="132"/>
      <c r="QJE219" s="132"/>
      <c r="QJF219" s="132"/>
      <c r="QJG219" s="132"/>
      <c r="QJH219" s="132"/>
      <c r="QJI219" s="132"/>
      <c r="QJJ219" s="132"/>
      <c r="QJK219" s="132"/>
      <c r="QJL219" s="132"/>
      <c r="QJM219" s="132"/>
      <c r="QJN219" s="132"/>
      <c r="QJO219" s="132"/>
      <c r="QJP219" s="132"/>
      <c r="QJQ219" s="132"/>
      <c r="QJR219" s="132"/>
      <c r="QJS219" s="132"/>
      <c r="QJT219" s="132"/>
      <c r="QJU219" s="132"/>
      <c r="QJV219" s="132"/>
      <c r="QJW219" s="132"/>
      <c r="QJX219" s="132"/>
      <c r="QJY219" s="132"/>
      <c r="QJZ219" s="132"/>
      <c r="QKA219" s="132"/>
      <c r="QKB219" s="132"/>
      <c r="QKC219" s="132"/>
      <c r="QKD219" s="132"/>
      <c r="QKE219" s="132"/>
      <c r="QKF219" s="132"/>
      <c r="QKG219" s="132"/>
      <c r="QKH219" s="132"/>
      <c r="QKI219" s="132"/>
      <c r="QKJ219" s="132"/>
      <c r="QKK219" s="132"/>
      <c r="QKL219" s="132"/>
      <c r="QKM219" s="132"/>
      <c r="QKN219" s="132"/>
      <c r="QKO219" s="132"/>
      <c r="QKP219" s="132"/>
      <c r="QKQ219" s="132"/>
      <c r="QKR219" s="132"/>
      <c r="QKS219" s="132"/>
      <c r="QKT219" s="132"/>
      <c r="QKU219" s="132"/>
      <c r="QKV219" s="132"/>
      <c r="QKW219" s="132"/>
      <c r="QKX219" s="132"/>
      <c r="QKY219" s="132"/>
      <c r="QKZ219" s="132"/>
      <c r="QLA219" s="132"/>
      <c r="QLB219" s="132"/>
      <c r="QLC219" s="132"/>
      <c r="QLD219" s="132"/>
      <c r="QLE219" s="132"/>
      <c r="QLF219" s="132"/>
      <c r="QLG219" s="132"/>
      <c r="QLH219" s="132"/>
      <c r="QLI219" s="132"/>
      <c r="QLJ219" s="132"/>
      <c r="QLK219" s="132"/>
      <c r="QLL219" s="132"/>
      <c r="QLM219" s="132"/>
      <c r="QLN219" s="132"/>
      <c r="QLO219" s="132"/>
      <c r="QLP219" s="132"/>
      <c r="QLQ219" s="132"/>
      <c r="QLR219" s="132"/>
      <c r="QLS219" s="132"/>
      <c r="QLT219" s="132"/>
      <c r="QLU219" s="132"/>
      <c r="QLV219" s="132"/>
      <c r="QLW219" s="132"/>
      <c r="QLX219" s="132"/>
      <c r="QLY219" s="132"/>
      <c r="QLZ219" s="132"/>
      <c r="QMA219" s="132"/>
      <c r="QMB219" s="132"/>
      <c r="QMC219" s="132"/>
      <c r="QMD219" s="132"/>
      <c r="QME219" s="132"/>
      <c r="QMF219" s="132"/>
      <c r="QMG219" s="132"/>
      <c r="QMH219" s="132"/>
      <c r="QMI219" s="132"/>
      <c r="QMJ219" s="132"/>
      <c r="QMK219" s="132"/>
      <c r="QML219" s="132"/>
      <c r="QMM219" s="132"/>
      <c r="QMN219" s="132"/>
      <c r="QMO219" s="132"/>
      <c r="QMP219" s="132"/>
      <c r="QMQ219" s="132"/>
      <c r="QMR219" s="132"/>
      <c r="QMS219" s="132"/>
      <c r="QMT219" s="132"/>
      <c r="QMU219" s="132"/>
      <c r="QMV219" s="132"/>
      <c r="QMW219" s="132"/>
      <c r="QMX219" s="132"/>
      <c r="QMY219" s="132"/>
      <c r="QMZ219" s="132"/>
      <c r="QNA219" s="132"/>
      <c r="QNB219" s="132"/>
      <c r="QNC219" s="132"/>
      <c r="QND219" s="132"/>
      <c r="QNE219" s="132"/>
      <c r="QNF219" s="132"/>
      <c r="QNG219" s="132"/>
      <c r="QNH219" s="132"/>
      <c r="QNI219" s="132"/>
      <c r="QNJ219" s="132"/>
      <c r="QNK219" s="132"/>
      <c r="QNL219" s="132"/>
      <c r="QNM219" s="132"/>
      <c r="QNN219" s="132"/>
      <c r="QNO219" s="132"/>
      <c r="QNP219" s="132"/>
      <c r="QNQ219" s="132"/>
      <c r="QNR219" s="132"/>
      <c r="QNS219" s="132"/>
      <c r="QNT219" s="132"/>
      <c r="QNU219" s="132"/>
      <c r="QNV219" s="132"/>
      <c r="QNW219" s="132"/>
      <c r="QNX219" s="132"/>
      <c r="QNY219" s="132"/>
      <c r="QNZ219" s="132"/>
      <c r="QOA219" s="132"/>
      <c r="QOB219" s="132"/>
      <c r="QOC219" s="132"/>
      <c r="QOD219" s="132"/>
      <c r="QOE219" s="132"/>
      <c r="QOF219" s="132"/>
      <c r="QOG219" s="132"/>
      <c r="QOH219" s="132"/>
      <c r="QOI219" s="132"/>
      <c r="QOJ219" s="132"/>
      <c r="QOK219" s="132"/>
      <c r="QOL219" s="132"/>
      <c r="QOM219" s="132"/>
      <c r="QON219" s="132"/>
      <c r="QOO219" s="132"/>
      <c r="QOP219" s="132"/>
      <c r="QOQ219" s="132"/>
      <c r="QOR219" s="132"/>
      <c r="QOS219" s="132"/>
      <c r="QOT219" s="132"/>
      <c r="QOU219" s="132"/>
      <c r="QOV219" s="132"/>
      <c r="QOW219" s="132"/>
      <c r="QOX219" s="132"/>
      <c r="QOY219" s="132"/>
      <c r="QOZ219" s="132"/>
      <c r="QPA219" s="132"/>
      <c r="QPB219" s="132"/>
      <c r="QPC219" s="132"/>
      <c r="QPD219" s="132"/>
      <c r="QPE219" s="132"/>
      <c r="QPF219" s="132"/>
      <c r="QPG219" s="132"/>
      <c r="QPH219" s="132"/>
      <c r="QPI219" s="132"/>
      <c r="QPJ219" s="132"/>
      <c r="QPK219" s="132"/>
      <c r="QPL219" s="132"/>
      <c r="QPM219" s="132"/>
      <c r="QPN219" s="132"/>
      <c r="QPO219" s="132"/>
      <c r="QPP219" s="132"/>
      <c r="QPQ219" s="132"/>
      <c r="QPR219" s="132"/>
      <c r="QPS219" s="132"/>
      <c r="QPT219" s="132"/>
      <c r="QPU219" s="132"/>
      <c r="QPV219" s="132"/>
      <c r="QPW219" s="132"/>
      <c r="QPX219" s="132"/>
      <c r="QPY219" s="132"/>
      <c r="QPZ219" s="132"/>
      <c r="QQA219" s="132"/>
      <c r="QQB219" s="132"/>
      <c r="QQC219" s="132"/>
      <c r="QQD219" s="132"/>
      <c r="QQE219" s="132"/>
      <c r="QQF219" s="132"/>
      <c r="QQG219" s="132"/>
      <c r="QQH219" s="132"/>
      <c r="QQI219" s="132"/>
      <c r="QQJ219" s="132"/>
      <c r="QQK219" s="132"/>
      <c r="QQL219" s="132"/>
      <c r="QQM219" s="132"/>
      <c r="QQN219" s="132"/>
      <c r="QQO219" s="132"/>
      <c r="QQP219" s="132"/>
      <c r="QQQ219" s="132"/>
      <c r="QQR219" s="132"/>
      <c r="QQS219" s="132"/>
      <c r="QQT219" s="132"/>
      <c r="QQU219" s="132"/>
      <c r="QQV219" s="132"/>
      <c r="QQW219" s="132"/>
      <c r="QQX219" s="132"/>
      <c r="QQY219" s="132"/>
      <c r="QQZ219" s="132"/>
      <c r="QRA219" s="132"/>
      <c r="QRB219" s="132"/>
      <c r="QRC219" s="132"/>
      <c r="QRD219" s="132"/>
      <c r="QRE219" s="132"/>
      <c r="QRF219" s="132"/>
      <c r="QRG219" s="132"/>
      <c r="QRH219" s="132"/>
      <c r="QRI219" s="132"/>
      <c r="QRJ219" s="132"/>
      <c r="QRK219" s="132"/>
      <c r="QRL219" s="132"/>
      <c r="QRM219" s="132"/>
      <c r="QRN219" s="132"/>
      <c r="QRO219" s="132"/>
      <c r="QRP219" s="132"/>
      <c r="QRQ219" s="132"/>
      <c r="QRR219" s="132"/>
      <c r="QRS219" s="132"/>
      <c r="QRT219" s="132"/>
      <c r="QRU219" s="132"/>
      <c r="QRV219" s="132"/>
      <c r="QRW219" s="132"/>
      <c r="QRX219" s="132"/>
      <c r="QRY219" s="132"/>
      <c r="QRZ219" s="132"/>
      <c r="QSA219" s="132"/>
      <c r="QSB219" s="132"/>
      <c r="QSC219" s="132"/>
      <c r="QSD219" s="132"/>
      <c r="QSE219" s="132"/>
      <c r="QSF219" s="132"/>
      <c r="QSG219" s="132"/>
      <c r="QSH219" s="132"/>
      <c r="QSI219" s="132"/>
      <c r="QSJ219" s="132"/>
      <c r="QSK219" s="132"/>
      <c r="QSL219" s="132"/>
      <c r="QSM219" s="132"/>
      <c r="QSN219" s="132"/>
      <c r="QSO219" s="132"/>
      <c r="QSP219" s="132"/>
      <c r="QSQ219" s="132"/>
      <c r="QSR219" s="132"/>
      <c r="QSS219" s="132"/>
      <c r="QST219" s="132"/>
      <c r="QSU219" s="132"/>
      <c r="QSV219" s="132"/>
      <c r="QSW219" s="132"/>
      <c r="QSX219" s="132"/>
      <c r="QSY219" s="132"/>
      <c r="QSZ219" s="132"/>
      <c r="QTA219" s="132"/>
      <c r="QTB219" s="132"/>
      <c r="QTC219" s="132"/>
      <c r="QTD219" s="132"/>
      <c r="QTE219" s="132"/>
      <c r="QTF219" s="132"/>
      <c r="QTG219" s="132"/>
      <c r="QTH219" s="132"/>
      <c r="QTI219" s="132"/>
      <c r="QTJ219" s="132"/>
      <c r="QTK219" s="132"/>
      <c r="QTL219" s="132"/>
      <c r="QTM219" s="132"/>
      <c r="QTN219" s="132"/>
      <c r="QTO219" s="132"/>
      <c r="QTP219" s="132"/>
      <c r="QTQ219" s="132"/>
      <c r="QTR219" s="132"/>
      <c r="QTS219" s="132"/>
      <c r="QTT219" s="132"/>
      <c r="QTU219" s="132"/>
      <c r="QTV219" s="132"/>
      <c r="QTW219" s="132"/>
      <c r="QTX219" s="132"/>
      <c r="QTY219" s="132"/>
      <c r="QTZ219" s="132"/>
      <c r="QUA219" s="132"/>
      <c r="QUB219" s="132"/>
      <c r="QUC219" s="132"/>
      <c r="QUD219" s="132"/>
      <c r="QUE219" s="132"/>
      <c r="QUF219" s="132"/>
      <c r="QUG219" s="132"/>
      <c r="QUH219" s="132"/>
      <c r="QUI219" s="132"/>
      <c r="QUJ219" s="132"/>
      <c r="QUK219" s="132"/>
      <c r="QUL219" s="132"/>
      <c r="QUM219" s="132"/>
      <c r="QUN219" s="132"/>
      <c r="QUO219" s="132"/>
      <c r="QUP219" s="132"/>
      <c r="QUQ219" s="132"/>
      <c r="QUR219" s="132"/>
      <c r="QUS219" s="132"/>
      <c r="QUT219" s="132"/>
      <c r="QUU219" s="132"/>
      <c r="QUV219" s="132"/>
      <c r="QUW219" s="132"/>
      <c r="QUX219" s="132"/>
      <c r="QUY219" s="132"/>
      <c r="QUZ219" s="132"/>
      <c r="QVA219" s="132"/>
      <c r="QVB219" s="132"/>
      <c r="QVC219" s="132"/>
      <c r="QVD219" s="132"/>
      <c r="QVE219" s="132"/>
      <c r="QVF219" s="132"/>
      <c r="QVG219" s="132"/>
      <c r="QVH219" s="132"/>
      <c r="QVI219" s="132"/>
      <c r="QVJ219" s="132"/>
      <c r="QVK219" s="132"/>
      <c r="QVL219" s="132"/>
      <c r="QVM219" s="132"/>
      <c r="QVN219" s="132"/>
      <c r="QVO219" s="132"/>
      <c r="QVP219" s="132"/>
      <c r="QVQ219" s="132"/>
      <c r="QVR219" s="132"/>
      <c r="QVS219" s="132"/>
      <c r="QVT219" s="132"/>
      <c r="QVU219" s="132"/>
      <c r="QVV219" s="132"/>
      <c r="QVW219" s="132"/>
      <c r="QVX219" s="132"/>
      <c r="QVY219" s="132"/>
      <c r="QVZ219" s="132"/>
      <c r="QWA219" s="132"/>
      <c r="QWB219" s="132"/>
      <c r="QWC219" s="132"/>
      <c r="QWD219" s="132"/>
      <c r="QWE219" s="132"/>
      <c r="QWF219" s="132"/>
      <c r="QWG219" s="132"/>
      <c r="QWH219" s="132"/>
      <c r="QWI219" s="132"/>
      <c r="QWJ219" s="132"/>
      <c r="QWK219" s="132"/>
      <c r="QWL219" s="132"/>
      <c r="QWM219" s="132"/>
      <c r="QWN219" s="132"/>
      <c r="QWO219" s="132"/>
      <c r="QWP219" s="132"/>
      <c r="QWQ219" s="132"/>
      <c r="QWR219" s="132"/>
      <c r="QWS219" s="132"/>
      <c r="QWT219" s="132"/>
      <c r="QWU219" s="132"/>
      <c r="QWV219" s="132"/>
      <c r="QWW219" s="132"/>
      <c r="QWX219" s="132"/>
      <c r="QWY219" s="132"/>
      <c r="QWZ219" s="132"/>
      <c r="QXA219" s="132"/>
      <c r="QXB219" s="132"/>
      <c r="QXC219" s="132"/>
      <c r="QXD219" s="132"/>
      <c r="QXE219" s="132"/>
      <c r="QXF219" s="132"/>
      <c r="QXG219" s="132"/>
      <c r="QXH219" s="132"/>
      <c r="QXI219" s="132"/>
      <c r="QXJ219" s="132"/>
      <c r="QXK219" s="132"/>
      <c r="QXL219" s="132"/>
      <c r="QXM219" s="132"/>
      <c r="QXN219" s="132"/>
      <c r="QXO219" s="132"/>
      <c r="QXP219" s="132"/>
      <c r="QXQ219" s="132"/>
      <c r="QXR219" s="132"/>
      <c r="QXS219" s="132"/>
      <c r="QXT219" s="132"/>
      <c r="QXU219" s="132"/>
      <c r="QXV219" s="132"/>
      <c r="QXW219" s="132"/>
      <c r="QXX219" s="132"/>
      <c r="QXY219" s="132"/>
      <c r="QXZ219" s="132"/>
      <c r="QYA219" s="132"/>
      <c r="QYB219" s="132"/>
      <c r="QYC219" s="132"/>
      <c r="QYD219" s="132"/>
      <c r="QYE219" s="132"/>
      <c r="QYF219" s="132"/>
      <c r="QYG219" s="132"/>
      <c r="QYH219" s="132"/>
      <c r="QYI219" s="132"/>
      <c r="QYJ219" s="132"/>
      <c r="QYK219" s="132"/>
      <c r="QYL219" s="132"/>
      <c r="QYM219" s="132"/>
      <c r="QYN219" s="132"/>
      <c r="QYO219" s="132"/>
      <c r="QYP219" s="132"/>
      <c r="QYQ219" s="132"/>
      <c r="QYR219" s="132"/>
      <c r="QYS219" s="132"/>
      <c r="QYT219" s="132"/>
      <c r="QYU219" s="132"/>
      <c r="QYV219" s="132"/>
      <c r="QYW219" s="132"/>
      <c r="QYX219" s="132"/>
      <c r="QYY219" s="132"/>
      <c r="QYZ219" s="132"/>
      <c r="QZA219" s="132"/>
      <c r="QZB219" s="132"/>
      <c r="QZC219" s="132"/>
      <c r="QZD219" s="132"/>
      <c r="QZE219" s="132"/>
      <c r="QZF219" s="132"/>
      <c r="QZG219" s="132"/>
      <c r="QZH219" s="132"/>
      <c r="QZI219" s="132"/>
      <c r="QZJ219" s="132"/>
      <c r="QZK219" s="132"/>
      <c r="QZL219" s="132"/>
      <c r="QZM219" s="132"/>
      <c r="QZN219" s="132"/>
      <c r="QZO219" s="132"/>
      <c r="QZP219" s="132"/>
      <c r="QZQ219" s="132"/>
      <c r="QZR219" s="132"/>
      <c r="QZS219" s="132"/>
      <c r="QZT219" s="132"/>
      <c r="QZU219" s="132"/>
      <c r="QZV219" s="132"/>
      <c r="QZW219" s="132"/>
      <c r="QZX219" s="132"/>
      <c r="QZY219" s="132"/>
      <c r="QZZ219" s="132"/>
      <c r="RAA219" s="132"/>
      <c r="RAB219" s="132"/>
      <c r="RAC219" s="132"/>
      <c r="RAD219" s="132"/>
      <c r="RAE219" s="132"/>
      <c r="RAF219" s="132"/>
      <c r="RAG219" s="132"/>
      <c r="RAH219" s="132"/>
      <c r="RAI219" s="132"/>
      <c r="RAJ219" s="132"/>
      <c r="RAK219" s="132"/>
      <c r="RAL219" s="132"/>
      <c r="RAM219" s="132"/>
      <c r="RAN219" s="132"/>
      <c r="RAO219" s="132"/>
      <c r="RAP219" s="132"/>
      <c r="RAQ219" s="132"/>
      <c r="RAR219" s="132"/>
      <c r="RAS219" s="132"/>
      <c r="RAT219" s="132"/>
      <c r="RAU219" s="132"/>
      <c r="RAV219" s="132"/>
      <c r="RAW219" s="132"/>
      <c r="RAX219" s="132"/>
      <c r="RAY219" s="132"/>
      <c r="RAZ219" s="132"/>
      <c r="RBA219" s="132"/>
      <c r="RBB219" s="132"/>
      <c r="RBC219" s="132"/>
      <c r="RBD219" s="132"/>
      <c r="RBE219" s="132"/>
      <c r="RBF219" s="132"/>
      <c r="RBG219" s="132"/>
      <c r="RBH219" s="132"/>
      <c r="RBI219" s="132"/>
      <c r="RBJ219" s="132"/>
      <c r="RBK219" s="132"/>
      <c r="RBL219" s="132"/>
      <c r="RBM219" s="132"/>
      <c r="RBN219" s="132"/>
      <c r="RBO219" s="132"/>
      <c r="RBP219" s="132"/>
      <c r="RBQ219" s="132"/>
      <c r="RBR219" s="132"/>
      <c r="RBS219" s="132"/>
      <c r="RBT219" s="132"/>
      <c r="RBU219" s="132"/>
      <c r="RBV219" s="132"/>
      <c r="RBW219" s="132"/>
      <c r="RBX219" s="132"/>
      <c r="RBY219" s="132"/>
      <c r="RBZ219" s="132"/>
      <c r="RCA219" s="132"/>
      <c r="RCB219" s="132"/>
      <c r="RCC219" s="132"/>
      <c r="RCD219" s="132"/>
      <c r="RCE219" s="132"/>
      <c r="RCF219" s="132"/>
      <c r="RCG219" s="132"/>
      <c r="RCH219" s="132"/>
      <c r="RCI219" s="132"/>
      <c r="RCJ219" s="132"/>
      <c r="RCK219" s="132"/>
      <c r="RCL219" s="132"/>
      <c r="RCM219" s="132"/>
      <c r="RCN219" s="132"/>
      <c r="RCO219" s="132"/>
      <c r="RCP219" s="132"/>
      <c r="RCQ219" s="132"/>
      <c r="RCR219" s="132"/>
      <c r="RCS219" s="132"/>
      <c r="RCT219" s="132"/>
      <c r="RCU219" s="132"/>
      <c r="RCV219" s="132"/>
      <c r="RCW219" s="132"/>
      <c r="RCX219" s="132"/>
      <c r="RCY219" s="132"/>
      <c r="RCZ219" s="132"/>
      <c r="RDA219" s="132"/>
      <c r="RDB219" s="132"/>
      <c r="RDC219" s="132"/>
      <c r="RDD219" s="132"/>
      <c r="RDE219" s="132"/>
      <c r="RDF219" s="132"/>
      <c r="RDG219" s="132"/>
      <c r="RDH219" s="132"/>
      <c r="RDI219" s="132"/>
      <c r="RDJ219" s="132"/>
      <c r="RDK219" s="132"/>
      <c r="RDL219" s="132"/>
      <c r="RDM219" s="132"/>
      <c r="RDN219" s="132"/>
      <c r="RDO219" s="132"/>
      <c r="RDP219" s="132"/>
      <c r="RDQ219" s="132"/>
      <c r="RDR219" s="132"/>
      <c r="RDS219" s="132"/>
      <c r="RDT219" s="132"/>
      <c r="RDU219" s="132"/>
      <c r="RDV219" s="132"/>
      <c r="RDW219" s="132"/>
      <c r="RDX219" s="132"/>
      <c r="RDY219" s="132"/>
      <c r="RDZ219" s="132"/>
      <c r="REA219" s="132"/>
      <c r="REB219" s="132"/>
      <c r="REC219" s="132"/>
      <c r="RED219" s="132"/>
      <c r="REE219" s="132"/>
      <c r="REF219" s="132"/>
      <c r="REG219" s="132"/>
      <c r="REH219" s="132"/>
      <c r="REI219" s="132"/>
      <c r="REJ219" s="132"/>
      <c r="REK219" s="132"/>
      <c r="REL219" s="132"/>
      <c r="REM219" s="132"/>
      <c r="REN219" s="132"/>
      <c r="REO219" s="132"/>
      <c r="REP219" s="132"/>
      <c r="REQ219" s="132"/>
      <c r="RER219" s="132"/>
      <c r="RES219" s="132"/>
      <c r="RET219" s="132"/>
      <c r="REU219" s="132"/>
      <c r="REV219" s="132"/>
      <c r="REW219" s="132"/>
      <c r="REX219" s="132"/>
      <c r="REY219" s="132"/>
      <c r="REZ219" s="132"/>
      <c r="RFA219" s="132"/>
      <c r="RFB219" s="132"/>
      <c r="RFC219" s="132"/>
      <c r="RFD219" s="132"/>
      <c r="RFE219" s="132"/>
      <c r="RFF219" s="132"/>
      <c r="RFG219" s="132"/>
      <c r="RFH219" s="132"/>
      <c r="RFI219" s="132"/>
      <c r="RFJ219" s="132"/>
      <c r="RFK219" s="132"/>
      <c r="RFL219" s="132"/>
      <c r="RFM219" s="132"/>
      <c r="RFN219" s="132"/>
      <c r="RFO219" s="132"/>
      <c r="RFP219" s="132"/>
      <c r="RFQ219" s="132"/>
      <c r="RFR219" s="132"/>
      <c r="RFS219" s="132"/>
      <c r="RFT219" s="132"/>
      <c r="RFU219" s="132"/>
      <c r="RFV219" s="132"/>
      <c r="RFW219" s="132"/>
      <c r="RFX219" s="132"/>
      <c r="RFY219" s="132"/>
      <c r="RFZ219" s="132"/>
      <c r="RGA219" s="132"/>
      <c r="RGB219" s="132"/>
      <c r="RGC219" s="132"/>
      <c r="RGD219" s="132"/>
      <c r="RGE219" s="132"/>
      <c r="RGF219" s="132"/>
      <c r="RGG219" s="132"/>
      <c r="RGH219" s="132"/>
      <c r="RGI219" s="132"/>
      <c r="RGJ219" s="132"/>
      <c r="RGK219" s="132"/>
      <c r="RGL219" s="132"/>
      <c r="RGM219" s="132"/>
      <c r="RGN219" s="132"/>
      <c r="RGO219" s="132"/>
      <c r="RGP219" s="132"/>
      <c r="RGQ219" s="132"/>
      <c r="RGR219" s="132"/>
      <c r="RGS219" s="132"/>
      <c r="RGT219" s="132"/>
      <c r="RGU219" s="132"/>
      <c r="RGV219" s="132"/>
      <c r="RGW219" s="132"/>
      <c r="RGX219" s="132"/>
      <c r="RGY219" s="132"/>
      <c r="RGZ219" s="132"/>
      <c r="RHA219" s="132"/>
      <c r="RHB219" s="132"/>
      <c r="RHC219" s="132"/>
      <c r="RHD219" s="132"/>
      <c r="RHE219" s="132"/>
      <c r="RHF219" s="132"/>
      <c r="RHG219" s="132"/>
      <c r="RHH219" s="132"/>
      <c r="RHI219" s="132"/>
      <c r="RHJ219" s="132"/>
      <c r="RHK219" s="132"/>
      <c r="RHL219" s="132"/>
      <c r="RHM219" s="132"/>
      <c r="RHN219" s="132"/>
      <c r="RHO219" s="132"/>
      <c r="RHP219" s="132"/>
      <c r="RHQ219" s="132"/>
      <c r="RHR219" s="132"/>
      <c r="RHS219" s="132"/>
      <c r="RHT219" s="132"/>
      <c r="RHU219" s="132"/>
      <c r="RHV219" s="132"/>
      <c r="RHW219" s="132"/>
      <c r="RHX219" s="132"/>
      <c r="RHY219" s="132"/>
      <c r="RHZ219" s="132"/>
      <c r="RIA219" s="132"/>
      <c r="RIB219" s="132"/>
      <c r="RIC219" s="132"/>
      <c r="RID219" s="132"/>
      <c r="RIE219" s="132"/>
      <c r="RIF219" s="132"/>
      <c r="RIG219" s="132"/>
      <c r="RIH219" s="132"/>
      <c r="RII219" s="132"/>
      <c r="RIJ219" s="132"/>
      <c r="RIK219" s="132"/>
      <c r="RIL219" s="132"/>
      <c r="RIM219" s="132"/>
      <c r="RIN219" s="132"/>
      <c r="RIO219" s="132"/>
      <c r="RIP219" s="132"/>
      <c r="RIQ219" s="132"/>
      <c r="RIR219" s="132"/>
      <c r="RIS219" s="132"/>
      <c r="RIT219" s="132"/>
      <c r="RIU219" s="132"/>
      <c r="RIV219" s="132"/>
      <c r="RIW219" s="132"/>
      <c r="RIX219" s="132"/>
      <c r="RIY219" s="132"/>
      <c r="RIZ219" s="132"/>
      <c r="RJA219" s="132"/>
      <c r="RJB219" s="132"/>
      <c r="RJC219" s="132"/>
      <c r="RJD219" s="132"/>
      <c r="RJE219" s="132"/>
      <c r="RJF219" s="132"/>
      <c r="RJG219" s="132"/>
      <c r="RJH219" s="132"/>
      <c r="RJI219" s="132"/>
      <c r="RJJ219" s="132"/>
      <c r="RJK219" s="132"/>
      <c r="RJL219" s="132"/>
      <c r="RJM219" s="132"/>
      <c r="RJN219" s="132"/>
      <c r="RJO219" s="132"/>
      <c r="RJP219" s="132"/>
      <c r="RJQ219" s="132"/>
      <c r="RJR219" s="132"/>
      <c r="RJS219" s="132"/>
      <c r="RJT219" s="132"/>
      <c r="RJU219" s="132"/>
      <c r="RJV219" s="132"/>
      <c r="RJW219" s="132"/>
      <c r="RJX219" s="132"/>
      <c r="RJY219" s="132"/>
      <c r="RJZ219" s="132"/>
      <c r="RKA219" s="132"/>
      <c r="RKB219" s="132"/>
      <c r="RKC219" s="132"/>
      <c r="RKD219" s="132"/>
      <c r="RKE219" s="132"/>
      <c r="RKF219" s="132"/>
      <c r="RKG219" s="132"/>
      <c r="RKH219" s="132"/>
      <c r="RKI219" s="132"/>
      <c r="RKJ219" s="132"/>
      <c r="RKK219" s="132"/>
      <c r="RKL219" s="132"/>
      <c r="RKM219" s="132"/>
      <c r="RKN219" s="132"/>
      <c r="RKO219" s="132"/>
      <c r="RKP219" s="132"/>
      <c r="RKQ219" s="132"/>
      <c r="RKR219" s="132"/>
      <c r="RKS219" s="132"/>
      <c r="RKT219" s="132"/>
      <c r="RKU219" s="132"/>
      <c r="RKV219" s="132"/>
      <c r="RKW219" s="132"/>
      <c r="RKX219" s="132"/>
      <c r="RKY219" s="132"/>
      <c r="RKZ219" s="132"/>
      <c r="RLA219" s="132"/>
      <c r="RLB219" s="132"/>
      <c r="RLC219" s="132"/>
      <c r="RLD219" s="132"/>
      <c r="RLE219" s="132"/>
      <c r="RLF219" s="132"/>
      <c r="RLG219" s="132"/>
      <c r="RLH219" s="132"/>
      <c r="RLI219" s="132"/>
      <c r="RLJ219" s="132"/>
      <c r="RLK219" s="132"/>
      <c r="RLL219" s="132"/>
      <c r="RLM219" s="132"/>
      <c r="RLN219" s="132"/>
      <c r="RLO219" s="132"/>
      <c r="RLP219" s="132"/>
      <c r="RLQ219" s="132"/>
      <c r="RLR219" s="132"/>
      <c r="RLS219" s="132"/>
      <c r="RLT219" s="132"/>
      <c r="RLU219" s="132"/>
      <c r="RLV219" s="132"/>
      <c r="RLW219" s="132"/>
      <c r="RLX219" s="132"/>
      <c r="RLY219" s="132"/>
      <c r="RLZ219" s="132"/>
      <c r="RMA219" s="132"/>
      <c r="RMB219" s="132"/>
      <c r="RMC219" s="132"/>
      <c r="RMD219" s="132"/>
      <c r="RME219" s="132"/>
      <c r="RMF219" s="132"/>
      <c r="RMG219" s="132"/>
      <c r="RMH219" s="132"/>
      <c r="RMI219" s="132"/>
      <c r="RMJ219" s="132"/>
      <c r="RMK219" s="132"/>
      <c r="RML219" s="132"/>
      <c r="RMM219" s="132"/>
      <c r="RMN219" s="132"/>
      <c r="RMO219" s="132"/>
      <c r="RMP219" s="132"/>
      <c r="RMQ219" s="132"/>
      <c r="RMR219" s="132"/>
      <c r="RMS219" s="132"/>
      <c r="RMT219" s="132"/>
      <c r="RMU219" s="132"/>
      <c r="RMV219" s="132"/>
      <c r="RMW219" s="132"/>
      <c r="RMX219" s="132"/>
      <c r="RMY219" s="132"/>
      <c r="RMZ219" s="132"/>
      <c r="RNA219" s="132"/>
      <c r="RNB219" s="132"/>
      <c r="RNC219" s="132"/>
      <c r="RND219" s="132"/>
      <c r="RNE219" s="132"/>
      <c r="RNF219" s="132"/>
      <c r="RNG219" s="132"/>
      <c r="RNH219" s="132"/>
      <c r="RNI219" s="132"/>
      <c r="RNJ219" s="132"/>
      <c r="RNK219" s="132"/>
      <c r="RNL219" s="132"/>
      <c r="RNM219" s="132"/>
      <c r="RNN219" s="132"/>
      <c r="RNO219" s="132"/>
      <c r="RNP219" s="132"/>
      <c r="RNQ219" s="132"/>
      <c r="RNR219" s="132"/>
      <c r="RNS219" s="132"/>
      <c r="RNT219" s="132"/>
      <c r="RNU219" s="132"/>
      <c r="RNV219" s="132"/>
      <c r="RNW219" s="132"/>
      <c r="RNX219" s="132"/>
      <c r="RNY219" s="132"/>
      <c r="RNZ219" s="132"/>
      <c r="ROA219" s="132"/>
      <c r="ROB219" s="132"/>
      <c r="ROC219" s="132"/>
      <c r="ROD219" s="132"/>
      <c r="ROE219" s="132"/>
      <c r="ROF219" s="132"/>
      <c r="ROG219" s="132"/>
      <c r="ROH219" s="132"/>
      <c r="ROI219" s="132"/>
      <c r="ROJ219" s="132"/>
      <c r="ROK219" s="132"/>
      <c r="ROL219" s="132"/>
      <c r="ROM219" s="132"/>
      <c r="RON219" s="132"/>
      <c r="ROO219" s="132"/>
      <c r="ROP219" s="132"/>
      <c r="ROQ219" s="132"/>
      <c r="ROR219" s="132"/>
      <c r="ROS219" s="132"/>
      <c r="ROT219" s="132"/>
      <c r="ROU219" s="132"/>
      <c r="ROV219" s="132"/>
      <c r="ROW219" s="132"/>
      <c r="ROX219" s="132"/>
      <c r="ROY219" s="132"/>
      <c r="ROZ219" s="132"/>
      <c r="RPA219" s="132"/>
      <c r="RPB219" s="132"/>
      <c r="RPC219" s="132"/>
      <c r="RPD219" s="132"/>
      <c r="RPE219" s="132"/>
      <c r="RPF219" s="132"/>
      <c r="RPG219" s="132"/>
      <c r="RPH219" s="132"/>
      <c r="RPI219" s="132"/>
      <c r="RPJ219" s="132"/>
      <c r="RPK219" s="132"/>
      <c r="RPL219" s="132"/>
      <c r="RPM219" s="132"/>
      <c r="RPN219" s="132"/>
      <c r="RPO219" s="132"/>
      <c r="RPP219" s="132"/>
      <c r="RPQ219" s="132"/>
      <c r="RPR219" s="132"/>
      <c r="RPS219" s="132"/>
      <c r="RPT219" s="132"/>
      <c r="RPU219" s="132"/>
      <c r="RPV219" s="132"/>
      <c r="RPW219" s="132"/>
      <c r="RPX219" s="132"/>
      <c r="RPY219" s="132"/>
      <c r="RPZ219" s="132"/>
      <c r="RQA219" s="132"/>
      <c r="RQB219" s="132"/>
      <c r="RQC219" s="132"/>
      <c r="RQD219" s="132"/>
      <c r="RQE219" s="132"/>
      <c r="RQF219" s="132"/>
      <c r="RQG219" s="132"/>
      <c r="RQH219" s="132"/>
      <c r="RQI219" s="132"/>
      <c r="RQJ219" s="132"/>
      <c r="RQK219" s="132"/>
      <c r="RQL219" s="132"/>
      <c r="RQM219" s="132"/>
      <c r="RQN219" s="132"/>
      <c r="RQO219" s="132"/>
      <c r="RQP219" s="132"/>
      <c r="RQQ219" s="132"/>
      <c r="RQR219" s="132"/>
      <c r="RQS219" s="132"/>
      <c r="RQT219" s="132"/>
      <c r="RQU219" s="132"/>
      <c r="RQV219" s="132"/>
      <c r="RQW219" s="132"/>
      <c r="RQX219" s="132"/>
      <c r="RQY219" s="132"/>
      <c r="RQZ219" s="132"/>
      <c r="RRA219" s="132"/>
      <c r="RRB219" s="132"/>
      <c r="RRC219" s="132"/>
      <c r="RRD219" s="132"/>
      <c r="RRE219" s="132"/>
      <c r="RRF219" s="132"/>
      <c r="RRG219" s="132"/>
      <c r="RRH219" s="132"/>
      <c r="RRI219" s="132"/>
      <c r="RRJ219" s="132"/>
      <c r="RRK219" s="132"/>
      <c r="RRL219" s="132"/>
      <c r="RRM219" s="132"/>
      <c r="RRN219" s="132"/>
      <c r="RRO219" s="132"/>
      <c r="RRP219" s="132"/>
      <c r="RRQ219" s="132"/>
      <c r="RRR219" s="132"/>
      <c r="RRS219" s="132"/>
      <c r="RRT219" s="132"/>
      <c r="RRU219" s="132"/>
      <c r="RRV219" s="132"/>
      <c r="RRW219" s="132"/>
      <c r="RRX219" s="132"/>
      <c r="RRY219" s="132"/>
      <c r="RRZ219" s="132"/>
      <c r="RSA219" s="132"/>
      <c r="RSB219" s="132"/>
      <c r="RSC219" s="132"/>
      <c r="RSD219" s="132"/>
      <c r="RSE219" s="132"/>
      <c r="RSF219" s="132"/>
      <c r="RSG219" s="132"/>
      <c r="RSH219" s="132"/>
      <c r="RSI219" s="132"/>
      <c r="RSJ219" s="132"/>
      <c r="RSK219" s="132"/>
      <c r="RSL219" s="132"/>
      <c r="RSM219" s="132"/>
      <c r="RSN219" s="132"/>
      <c r="RSO219" s="132"/>
      <c r="RSP219" s="132"/>
      <c r="RSQ219" s="132"/>
      <c r="RSR219" s="132"/>
      <c r="RSS219" s="132"/>
      <c r="RST219" s="132"/>
      <c r="RSU219" s="132"/>
      <c r="RSV219" s="132"/>
      <c r="RSW219" s="132"/>
      <c r="RSX219" s="132"/>
      <c r="RSY219" s="132"/>
      <c r="RSZ219" s="132"/>
      <c r="RTA219" s="132"/>
      <c r="RTB219" s="132"/>
      <c r="RTC219" s="132"/>
      <c r="RTD219" s="132"/>
      <c r="RTE219" s="132"/>
      <c r="RTF219" s="132"/>
      <c r="RTG219" s="132"/>
      <c r="RTH219" s="132"/>
      <c r="RTI219" s="132"/>
      <c r="RTJ219" s="132"/>
      <c r="RTK219" s="132"/>
      <c r="RTL219" s="132"/>
      <c r="RTM219" s="132"/>
      <c r="RTN219" s="132"/>
      <c r="RTO219" s="132"/>
      <c r="RTP219" s="132"/>
      <c r="RTQ219" s="132"/>
      <c r="RTR219" s="132"/>
      <c r="RTS219" s="132"/>
      <c r="RTT219" s="132"/>
      <c r="RTU219" s="132"/>
      <c r="RTV219" s="132"/>
      <c r="RTW219" s="132"/>
      <c r="RTX219" s="132"/>
      <c r="RTY219" s="132"/>
      <c r="RTZ219" s="132"/>
      <c r="RUA219" s="132"/>
      <c r="RUB219" s="132"/>
      <c r="RUC219" s="132"/>
      <c r="RUD219" s="132"/>
      <c r="RUE219" s="132"/>
      <c r="RUF219" s="132"/>
      <c r="RUG219" s="132"/>
      <c r="RUH219" s="132"/>
      <c r="RUI219" s="132"/>
      <c r="RUJ219" s="132"/>
      <c r="RUK219" s="132"/>
      <c r="RUL219" s="132"/>
      <c r="RUM219" s="132"/>
      <c r="RUN219" s="132"/>
      <c r="RUO219" s="132"/>
      <c r="RUP219" s="132"/>
      <c r="RUQ219" s="132"/>
      <c r="RUR219" s="132"/>
      <c r="RUS219" s="132"/>
      <c r="RUT219" s="132"/>
      <c r="RUU219" s="132"/>
      <c r="RUV219" s="132"/>
      <c r="RUW219" s="132"/>
      <c r="RUX219" s="132"/>
      <c r="RUY219" s="132"/>
      <c r="RUZ219" s="132"/>
      <c r="RVA219" s="132"/>
      <c r="RVB219" s="132"/>
      <c r="RVC219" s="132"/>
      <c r="RVD219" s="132"/>
      <c r="RVE219" s="132"/>
      <c r="RVF219" s="132"/>
      <c r="RVG219" s="132"/>
      <c r="RVH219" s="132"/>
      <c r="RVI219" s="132"/>
      <c r="RVJ219" s="132"/>
      <c r="RVK219" s="132"/>
      <c r="RVL219" s="132"/>
      <c r="RVM219" s="132"/>
      <c r="RVN219" s="132"/>
      <c r="RVO219" s="132"/>
      <c r="RVP219" s="132"/>
      <c r="RVQ219" s="132"/>
      <c r="RVR219" s="132"/>
      <c r="RVS219" s="132"/>
      <c r="RVT219" s="132"/>
      <c r="RVU219" s="132"/>
      <c r="RVV219" s="132"/>
      <c r="RVW219" s="132"/>
      <c r="RVX219" s="132"/>
      <c r="RVY219" s="132"/>
      <c r="RVZ219" s="132"/>
      <c r="RWA219" s="132"/>
      <c r="RWB219" s="132"/>
      <c r="RWC219" s="132"/>
      <c r="RWD219" s="132"/>
      <c r="RWE219" s="132"/>
      <c r="RWF219" s="132"/>
      <c r="RWG219" s="132"/>
      <c r="RWH219" s="132"/>
      <c r="RWI219" s="132"/>
      <c r="RWJ219" s="132"/>
      <c r="RWK219" s="132"/>
      <c r="RWL219" s="132"/>
      <c r="RWM219" s="132"/>
      <c r="RWN219" s="132"/>
      <c r="RWO219" s="132"/>
      <c r="RWP219" s="132"/>
      <c r="RWQ219" s="132"/>
      <c r="RWR219" s="132"/>
      <c r="RWS219" s="132"/>
      <c r="RWT219" s="132"/>
      <c r="RWU219" s="132"/>
      <c r="RWV219" s="132"/>
      <c r="RWW219" s="132"/>
      <c r="RWX219" s="132"/>
      <c r="RWY219" s="132"/>
      <c r="RWZ219" s="132"/>
      <c r="RXA219" s="132"/>
      <c r="RXB219" s="132"/>
      <c r="RXC219" s="132"/>
      <c r="RXD219" s="132"/>
      <c r="RXE219" s="132"/>
      <c r="RXF219" s="132"/>
      <c r="RXG219" s="132"/>
      <c r="RXH219" s="132"/>
      <c r="RXI219" s="132"/>
      <c r="RXJ219" s="132"/>
      <c r="RXK219" s="132"/>
      <c r="RXL219" s="132"/>
      <c r="RXM219" s="132"/>
      <c r="RXN219" s="132"/>
      <c r="RXO219" s="132"/>
      <c r="RXP219" s="132"/>
      <c r="RXQ219" s="132"/>
      <c r="RXR219" s="132"/>
      <c r="RXS219" s="132"/>
      <c r="RXT219" s="132"/>
      <c r="RXU219" s="132"/>
      <c r="RXV219" s="132"/>
      <c r="RXW219" s="132"/>
      <c r="RXX219" s="132"/>
      <c r="RXY219" s="132"/>
      <c r="RXZ219" s="132"/>
      <c r="RYA219" s="132"/>
      <c r="RYB219" s="132"/>
      <c r="RYC219" s="132"/>
      <c r="RYD219" s="132"/>
      <c r="RYE219" s="132"/>
      <c r="RYF219" s="132"/>
      <c r="RYG219" s="132"/>
      <c r="RYH219" s="132"/>
      <c r="RYI219" s="132"/>
      <c r="RYJ219" s="132"/>
      <c r="RYK219" s="132"/>
      <c r="RYL219" s="132"/>
      <c r="RYM219" s="132"/>
      <c r="RYN219" s="132"/>
      <c r="RYO219" s="132"/>
      <c r="RYP219" s="132"/>
      <c r="RYQ219" s="132"/>
      <c r="RYR219" s="132"/>
      <c r="RYS219" s="132"/>
      <c r="RYT219" s="132"/>
      <c r="RYU219" s="132"/>
      <c r="RYV219" s="132"/>
      <c r="RYW219" s="132"/>
      <c r="RYX219" s="132"/>
      <c r="RYY219" s="132"/>
      <c r="RYZ219" s="132"/>
      <c r="RZA219" s="132"/>
      <c r="RZB219" s="132"/>
      <c r="RZC219" s="132"/>
      <c r="RZD219" s="132"/>
      <c r="RZE219" s="132"/>
      <c r="RZF219" s="132"/>
      <c r="RZG219" s="132"/>
      <c r="RZH219" s="132"/>
      <c r="RZI219" s="132"/>
      <c r="RZJ219" s="132"/>
      <c r="RZK219" s="132"/>
      <c r="RZL219" s="132"/>
      <c r="RZM219" s="132"/>
      <c r="RZN219" s="132"/>
      <c r="RZO219" s="132"/>
      <c r="RZP219" s="132"/>
      <c r="RZQ219" s="132"/>
      <c r="RZR219" s="132"/>
      <c r="RZS219" s="132"/>
      <c r="RZT219" s="132"/>
      <c r="RZU219" s="132"/>
      <c r="RZV219" s="132"/>
      <c r="RZW219" s="132"/>
      <c r="RZX219" s="132"/>
      <c r="RZY219" s="132"/>
      <c r="RZZ219" s="132"/>
      <c r="SAA219" s="132"/>
      <c r="SAB219" s="132"/>
      <c r="SAC219" s="132"/>
      <c r="SAD219" s="132"/>
      <c r="SAE219" s="132"/>
      <c r="SAF219" s="132"/>
      <c r="SAG219" s="132"/>
      <c r="SAH219" s="132"/>
      <c r="SAI219" s="132"/>
      <c r="SAJ219" s="132"/>
      <c r="SAK219" s="132"/>
      <c r="SAL219" s="132"/>
      <c r="SAM219" s="132"/>
      <c r="SAN219" s="132"/>
      <c r="SAO219" s="132"/>
      <c r="SAP219" s="132"/>
      <c r="SAQ219" s="132"/>
      <c r="SAR219" s="132"/>
      <c r="SAS219" s="132"/>
      <c r="SAT219" s="132"/>
      <c r="SAU219" s="132"/>
      <c r="SAV219" s="132"/>
      <c r="SAW219" s="132"/>
      <c r="SAX219" s="132"/>
      <c r="SAY219" s="132"/>
      <c r="SAZ219" s="132"/>
      <c r="SBA219" s="132"/>
      <c r="SBB219" s="132"/>
      <c r="SBC219" s="132"/>
      <c r="SBD219" s="132"/>
      <c r="SBE219" s="132"/>
      <c r="SBF219" s="132"/>
      <c r="SBG219" s="132"/>
      <c r="SBH219" s="132"/>
      <c r="SBI219" s="132"/>
      <c r="SBJ219" s="132"/>
      <c r="SBK219" s="132"/>
      <c r="SBL219" s="132"/>
      <c r="SBM219" s="132"/>
      <c r="SBN219" s="132"/>
      <c r="SBO219" s="132"/>
      <c r="SBP219" s="132"/>
      <c r="SBQ219" s="132"/>
      <c r="SBR219" s="132"/>
      <c r="SBS219" s="132"/>
      <c r="SBT219" s="132"/>
      <c r="SBU219" s="132"/>
      <c r="SBV219" s="132"/>
      <c r="SBW219" s="132"/>
      <c r="SBX219" s="132"/>
      <c r="SBY219" s="132"/>
      <c r="SBZ219" s="132"/>
      <c r="SCA219" s="132"/>
      <c r="SCB219" s="132"/>
      <c r="SCC219" s="132"/>
      <c r="SCD219" s="132"/>
      <c r="SCE219" s="132"/>
      <c r="SCF219" s="132"/>
      <c r="SCG219" s="132"/>
      <c r="SCH219" s="132"/>
      <c r="SCI219" s="132"/>
      <c r="SCJ219" s="132"/>
      <c r="SCK219" s="132"/>
      <c r="SCL219" s="132"/>
      <c r="SCM219" s="132"/>
      <c r="SCN219" s="132"/>
      <c r="SCO219" s="132"/>
      <c r="SCP219" s="132"/>
      <c r="SCQ219" s="132"/>
      <c r="SCR219" s="132"/>
      <c r="SCS219" s="132"/>
      <c r="SCT219" s="132"/>
      <c r="SCU219" s="132"/>
      <c r="SCV219" s="132"/>
      <c r="SCW219" s="132"/>
      <c r="SCX219" s="132"/>
      <c r="SCY219" s="132"/>
      <c r="SCZ219" s="132"/>
      <c r="SDA219" s="132"/>
      <c r="SDB219" s="132"/>
      <c r="SDC219" s="132"/>
      <c r="SDD219" s="132"/>
      <c r="SDE219" s="132"/>
      <c r="SDF219" s="132"/>
      <c r="SDG219" s="132"/>
      <c r="SDH219" s="132"/>
      <c r="SDI219" s="132"/>
      <c r="SDJ219" s="132"/>
      <c r="SDK219" s="132"/>
      <c r="SDL219" s="132"/>
      <c r="SDM219" s="132"/>
      <c r="SDN219" s="132"/>
      <c r="SDO219" s="132"/>
      <c r="SDP219" s="132"/>
      <c r="SDQ219" s="132"/>
      <c r="SDR219" s="132"/>
      <c r="SDS219" s="132"/>
      <c r="SDT219" s="132"/>
      <c r="SDU219" s="132"/>
      <c r="SDV219" s="132"/>
      <c r="SDW219" s="132"/>
      <c r="SDX219" s="132"/>
      <c r="SDY219" s="132"/>
      <c r="SDZ219" s="132"/>
      <c r="SEA219" s="132"/>
      <c r="SEB219" s="132"/>
      <c r="SEC219" s="132"/>
      <c r="SED219" s="132"/>
      <c r="SEE219" s="132"/>
      <c r="SEF219" s="132"/>
      <c r="SEG219" s="132"/>
      <c r="SEH219" s="132"/>
      <c r="SEI219" s="132"/>
      <c r="SEJ219" s="132"/>
      <c r="SEK219" s="132"/>
      <c r="SEL219" s="132"/>
      <c r="SEM219" s="132"/>
      <c r="SEN219" s="132"/>
      <c r="SEO219" s="132"/>
      <c r="SEP219" s="132"/>
      <c r="SEQ219" s="132"/>
      <c r="SER219" s="132"/>
      <c r="SES219" s="132"/>
      <c r="SET219" s="132"/>
      <c r="SEU219" s="132"/>
      <c r="SEV219" s="132"/>
      <c r="SEW219" s="132"/>
      <c r="SEX219" s="132"/>
      <c r="SEY219" s="132"/>
      <c r="SEZ219" s="132"/>
      <c r="SFA219" s="132"/>
      <c r="SFB219" s="132"/>
      <c r="SFC219" s="132"/>
      <c r="SFD219" s="132"/>
      <c r="SFE219" s="132"/>
      <c r="SFF219" s="132"/>
      <c r="SFG219" s="132"/>
      <c r="SFH219" s="132"/>
      <c r="SFI219" s="132"/>
      <c r="SFJ219" s="132"/>
      <c r="SFK219" s="132"/>
      <c r="SFL219" s="132"/>
      <c r="SFM219" s="132"/>
      <c r="SFN219" s="132"/>
      <c r="SFO219" s="132"/>
      <c r="SFP219" s="132"/>
      <c r="SFQ219" s="132"/>
      <c r="SFR219" s="132"/>
      <c r="SFS219" s="132"/>
      <c r="SFT219" s="132"/>
      <c r="SFU219" s="132"/>
      <c r="SFV219" s="132"/>
      <c r="SFW219" s="132"/>
      <c r="SFX219" s="132"/>
      <c r="SFY219" s="132"/>
      <c r="SFZ219" s="132"/>
      <c r="SGA219" s="132"/>
      <c r="SGB219" s="132"/>
      <c r="SGC219" s="132"/>
      <c r="SGD219" s="132"/>
      <c r="SGE219" s="132"/>
      <c r="SGF219" s="132"/>
      <c r="SGG219" s="132"/>
      <c r="SGH219" s="132"/>
      <c r="SGI219" s="132"/>
      <c r="SGJ219" s="132"/>
      <c r="SGK219" s="132"/>
      <c r="SGL219" s="132"/>
      <c r="SGM219" s="132"/>
      <c r="SGN219" s="132"/>
      <c r="SGO219" s="132"/>
      <c r="SGP219" s="132"/>
      <c r="SGQ219" s="132"/>
      <c r="SGR219" s="132"/>
      <c r="SGS219" s="132"/>
      <c r="SGT219" s="132"/>
      <c r="SGU219" s="132"/>
      <c r="SGV219" s="132"/>
      <c r="SGW219" s="132"/>
      <c r="SGX219" s="132"/>
      <c r="SGY219" s="132"/>
      <c r="SGZ219" s="132"/>
      <c r="SHA219" s="132"/>
      <c r="SHB219" s="132"/>
      <c r="SHC219" s="132"/>
      <c r="SHD219" s="132"/>
      <c r="SHE219" s="132"/>
      <c r="SHF219" s="132"/>
      <c r="SHG219" s="132"/>
      <c r="SHH219" s="132"/>
      <c r="SHI219" s="132"/>
      <c r="SHJ219" s="132"/>
      <c r="SHK219" s="132"/>
      <c r="SHL219" s="132"/>
      <c r="SHM219" s="132"/>
      <c r="SHN219" s="132"/>
      <c r="SHO219" s="132"/>
      <c r="SHP219" s="132"/>
      <c r="SHQ219" s="132"/>
      <c r="SHR219" s="132"/>
      <c r="SHS219" s="132"/>
      <c r="SHT219" s="132"/>
      <c r="SHU219" s="132"/>
      <c r="SHV219" s="132"/>
      <c r="SHW219" s="132"/>
      <c r="SHX219" s="132"/>
      <c r="SHY219" s="132"/>
      <c r="SHZ219" s="132"/>
      <c r="SIA219" s="132"/>
      <c r="SIB219" s="132"/>
      <c r="SIC219" s="132"/>
      <c r="SID219" s="132"/>
      <c r="SIE219" s="132"/>
      <c r="SIF219" s="132"/>
      <c r="SIG219" s="132"/>
      <c r="SIH219" s="132"/>
      <c r="SII219" s="132"/>
      <c r="SIJ219" s="132"/>
      <c r="SIK219" s="132"/>
      <c r="SIL219" s="132"/>
      <c r="SIM219" s="132"/>
      <c r="SIN219" s="132"/>
      <c r="SIO219" s="132"/>
      <c r="SIP219" s="132"/>
      <c r="SIQ219" s="132"/>
      <c r="SIR219" s="132"/>
      <c r="SIS219" s="132"/>
      <c r="SIT219" s="132"/>
      <c r="SIU219" s="132"/>
      <c r="SIV219" s="132"/>
      <c r="SIW219" s="132"/>
      <c r="SIX219" s="132"/>
      <c r="SIY219" s="132"/>
      <c r="SIZ219" s="132"/>
      <c r="SJA219" s="132"/>
      <c r="SJB219" s="132"/>
      <c r="SJC219" s="132"/>
      <c r="SJD219" s="132"/>
      <c r="SJE219" s="132"/>
      <c r="SJF219" s="132"/>
      <c r="SJG219" s="132"/>
      <c r="SJH219" s="132"/>
      <c r="SJI219" s="132"/>
      <c r="SJJ219" s="132"/>
      <c r="SJK219" s="132"/>
      <c r="SJL219" s="132"/>
      <c r="SJM219" s="132"/>
      <c r="SJN219" s="132"/>
      <c r="SJO219" s="132"/>
      <c r="SJP219" s="132"/>
      <c r="SJQ219" s="132"/>
      <c r="SJR219" s="132"/>
      <c r="SJS219" s="132"/>
      <c r="SJT219" s="132"/>
      <c r="SJU219" s="132"/>
      <c r="SJV219" s="132"/>
      <c r="SJW219" s="132"/>
      <c r="SJX219" s="132"/>
      <c r="SJY219" s="132"/>
      <c r="SJZ219" s="132"/>
      <c r="SKA219" s="132"/>
      <c r="SKB219" s="132"/>
      <c r="SKC219" s="132"/>
      <c r="SKD219" s="132"/>
      <c r="SKE219" s="132"/>
      <c r="SKF219" s="132"/>
      <c r="SKG219" s="132"/>
      <c r="SKH219" s="132"/>
      <c r="SKI219" s="132"/>
      <c r="SKJ219" s="132"/>
      <c r="SKK219" s="132"/>
      <c r="SKL219" s="132"/>
      <c r="SKM219" s="132"/>
      <c r="SKN219" s="132"/>
      <c r="SKO219" s="132"/>
      <c r="SKP219" s="132"/>
      <c r="SKQ219" s="132"/>
      <c r="SKR219" s="132"/>
      <c r="SKS219" s="132"/>
      <c r="SKT219" s="132"/>
      <c r="SKU219" s="132"/>
      <c r="SKV219" s="132"/>
      <c r="SKW219" s="132"/>
      <c r="SKX219" s="132"/>
      <c r="SKY219" s="132"/>
      <c r="SKZ219" s="132"/>
      <c r="SLA219" s="132"/>
      <c r="SLB219" s="132"/>
      <c r="SLC219" s="132"/>
      <c r="SLD219" s="132"/>
      <c r="SLE219" s="132"/>
      <c r="SLF219" s="132"/>
      <c r="SLG219" s="132"/>
      <c r="SLH219" s="132"/>
      <c r="SLI219" s="132"/>
      <c r="SLJ219" s="132"/>
      <c r="SLK219" s="132"/>
      <c r="SLL219" s="132"/>
      <c r="SLM219" s="132"/>
      <c r="SLN219" s="132"/>
      <c r="SLO219" s="132"/>
      <c r="SLP219" s="132"/>
      <c r="SLQ219" s="132"/>
      <c r="SLR219" s="132"/>
      <c r="SLS219" s="132"/>
      <c r="SLT219" s="132"/>
      <c r="SLU219" s="132"/>
      <c r="SLV219" s="132"/>
      <c r="SLW219" s="132"/>
      <c r="SLX219" s="132"/>
      <c r="SLY219" s="132"/>
      <c r="SLZ219" s="132"/>
      <c r="SMA219" s="132"/>
      <c r="SMB219" s="132"/>
      <c r="SMC219" s="132"/>
      <c r="SMD219" s="132"/>
      <c r="SME219" s="132"/>
      <c r="SMF219" s="132"/>
      <c r="SMG219" s="132"/>
      <c r="SMH219" s="132"/>
      <c r="SMI219" s="132"/>
      <c r="SMJ219" s="132"/>
      <c r="SMK219" s="132"/>
      <c r="SML219" s="132"/>
      <c r="SMM219" s="132"/>
      <c r="SMN219" s="132"/>
      <c r="SMO219" s="132"/>
      <c r="SMP219" s="132"/>
      <c r="SMQ219" s="132"/>
      <c r="SMR219" s="132"/>
      <c r="SMS219" s="132"/>
      <c r="SMT219" s="132"/>
      <c r="SMU219" s="132"/>
      <c r="SMV219" s="132"/>
      <c r="SMW219" s="132"/>
      <c r="SMX219" s="132"/>
      <c r="SMY219" s="132"/>
      <c r="SMZ219" s="132"/>
      <c r="SNA219" s="132"/>
      <c r="SNB219" s="132"/>
      <c r="SNC219" s="132"/>
      <c r="SND219" s="132"/>
      <c r="SNE219" s="132"/>
      <c r="SNF219" s="132"/>
      <c r="SNG219" s="132"/>
      <c r="SNH219" s="132"/>
      <c r="SNI219" s="132"/>
      <c r="SNJ219" s="132"/>
      <c r="SNK219" s="132"/>
      <c r="SNL219" s="132"/>
      <c r="SNM219" s="132"/>
      <c r="SNN219" s="132"/>
      <c r="SNO219" s="132"/>
      <c r="SNP219" s="132"/>
      <c r="SNQ219" s="132"/>
      <c r="SNR219" s="132"/>
      <c r="SNS219" s="132"/>
      <c r="SNT219" s="132"/>
      <c r="SNU219" s="132"/>
      <c r="SNV219" s="132"/>
      <c r="SNW219" s="132"/>
      <c r="SNX219" s="132"/>
      <c r="SNY219" s="132"/>
      <c r="SNZ219" s="132"/>
      <c r="SOA219" s="132"/>
      <c r="SOB219" s="132"/>
      <c r="SOC219" s="132"/>
      <c r="SOD219" s="132"/>
      <c r="SOE219" s="132"/>
      <c r="SOF219" s="132"/>
      <c r="SOG219" s="132"/>
      <c r="SOH219" s="132"/>
      <c r="SOI219" s="132"/>
      <c r="SOJ219" s="132"/>
      <c r="SOK219" s="132"/>
      <c r="SOL219" s="132"/>
      <c r="SOM219" s="132"/>
      <c r="SON219" s="132"/>
      <c r="SOO219" s="132"/>
      <c r="SOP219" s="132"/>
      <c r="SOQ219" s="132"/>
      <c r="SOR219" s="132"/>
      <c r="SOS219" s="132"/>
      <c r="SOT219" s="132"/>
      <c r="SOU219" s="132"/>
      <c r="SOV219" s="132"/>
      <c r="SOW219" s="132"/>
      <c r="SOX219" s="132"/>
      <c r="SOY219" s="132"/>
      <c r="SOZ219" s="132"/>
      <c r="SPA219" s="132"/>
      <c r="SPB219" s="132"/>
      <c r="SPC219" s="132"/>
      <c r="SPD219" s="132"/>
      <c r="SPE219" s="132"/>
      <c r="SPF219" s="132"/>
      <c r="SPG219" s="132"/>
      <c r="SPH219" s="132"/>
      <c r="SPI219" s="132"/>
      <c r="SPJ219" s="132"/>
      <c r="SPK219" s="132"/>
      <c r="SPL219" s="132"/>
      <c r="SPM219" s="132"/>
      <c r="SPN219" s="132"/>
      <c r="SPO219" s="132"/>
      <c r="SPP219" s="132"/>
      <c r="SPQ219" s="132"/>
      <c r="SPR219" s="132"/>
      <c r="SPS219" s="132"/>
      <c r="SPT219" s="132"/>
      <c r="SPU219" s="132"/>
      <c r="SPV219" s="132"/>
      <c r="SPW219" s="132"/>
      <c r="SPX219" s="132"/>
      <c r="SPY219" s="132"/>
      <c r="SPZ219" s="132"/>
      <c r="SQA219" s="132"/>
      <c r="SQB219" s="132"/>
      <c r="SQC219" s="132"/>
      <c r="SQD219" s="132"/>
      <c r="SQE219" s="132"/>
      <c r="SQF219" s="132"/>
      <c r="SQG219" s="132"/>
      <c r="SQH219" s="132"/>
      <c r="SQI219" s="132"/>
      <c r="SQJ219" s="132"/>
      <c r="SQK219" s="132"/>
      <c r="SQL219" s="132"/>
      <c r="SQM219" s="132"/>
      <c r="SQN219" s="132"/>
      <c r="SQO219" s="132"/>
      <c r="SQP219" s="132"/>
      <c r="SQQ219" s="132"/>
      <c r="SQR219" s="132"/>
      <c r="SQS219" s="132"/>
      <c r="SQT219" s="132"/>
      <c r="SQU219" s="132"/>
      <c r="SQV219" s="132"/>
      <c r="SQW219" s="132"/>
      <c r="SQX219" s="132"/>
      <c r="SQY219" s="132"/>
      <c r="SQZ219" s="132"/>
      <c r="SRA219" s="132"/>
      <c r="SRB219" s="132"/>
      <c r="SRC219" s="132"/>
      <c r="SRD219" s="132"/>
      <c r="SRE219" s="132"/>
      <c r="SRF219" s="132"/>
      <c r="SRG219" s="132"/>
      <c r="SRH219" s="132"/>
      <c r="SRI219" s="132"/>
      <c r="SRJ219" s="132"/>
      <c r="SRK219" s="132"/>
      <c r="SRL219" s="132"/>
      <c r="SRM219" s="132"/>
      <c r="SRN219" s="132"/>
      <c r="SRO219" s="132"/>
      <c r="SRP219" s="132"/>
      <c r="SRQ219" s="132"/>
      <c r="SRR219" s="132"/>
      <c r="SRS219" s="132"/>
      <c r="SRT219" s="132"/>
      <c r="SRU219" s="132"/>
      <c r="SRV219" s="132"/>
      <c r="SRW219" s="132"/>
      <c r="SRX219" s="132"/>
      <c r="SRY219" s="132"/>
      <c r="SRZ219" s="132"/>
      <c r="SSA219" s="132"/>
      <c r="SSB219" s="132"/>
      <c r="SSC219" s="132"/>
      <c r="SSD219" s="132"/>
      <c r="SSE219" s="132"/>
      <c r="SSF219" s="132"/>
      <c r="SSG219" s="132"/>
      <c r="SSH219" s="132"/>
      <c r="SSI219" s="132"/>
      <c r="SSJ219" s="132"/>
      <c r="SSK219" s="132"/>
      <c r="SSL219" s="132"/>
      <c r="SSM219" s="132"/>
      <c r="SSN219" s="132"/>
      <c r="SSO219" s="132"/>
      <c r="SSP219" s="132"/>
      <c r="SSQ219" s="132"/>
      <c r="SSR219" s="132"/>
      <c r="SSS219" s="132"/>
      <c r="SST219" s="132"/>
      <c r="SSU219" s="132"/>
      <c r="SSV219" s="132"/>
      <c r="SSW219" s="132"/>
      <c r="SSX219" s="132"/>
      <c r="SSY219" s="132"/>
      <c r="SSZ219" s="132"/>
      <c r="STA219" s="132"/>
      <c r="STB219" s="132"/>
      <c r="STC219" s="132"/>
      <c r="STD219" s="132"/>
      <c r="STE219" s="132"/>
      <c r="STF219" s="132"/>
      <c r="STG219" s="132"/>
      <c r="STH219" s="132"/>
      <c r="STI219" s="132"/>
      <c r="STJ219" s="132"/>
      <c r="STK219" s="132"/>
      <c r="STL219" s="132"/>
      <c r="STM219" s="132"/>
      <c r="STN219" s="132"/>
      <c r="STO219" s="132"/>
      <c r="STP219" s="132"/>
      <c r="STQ219" s="132"/>
      <c r="STR219" s="132"/>
      <c r="STS219" s="132"/>
      <c r="STT219" s="132"/>
      <c r="STU219" s="132"/>
      <c r="STV219" s="132"/>
      <c r="STW219" s="132"/>
      <c r="STX219" s="132"/>
      <c r="STY219" s="132"/>
      <c r="STZ219" s="132"/>
      <c r="SUA219" s="132"/>
      <c r="SUB219" s="132"/>
      <c r="SUC219" s="132"/>
      <c r="SUD219" s="132"/>
      <c r="SUE219" s="132"/>
      <c r="SUF219" s="132"/>
      <c r="SUG219" s="132"/>
      <c r="SUH219" s="132"/>
      <c r="SUI219" s="132"/>
      <c r="SUJ219" s="132"/>
      <c r="SUK219" s="132"/>
      <c r="SUL219" s="132"/>
      <c r="SUM219" s="132"/>
      <c r="SUN219" s="132"/>
      <c r="SUO219" s="132"/>
      <c r="SUP219" s="132"/>
      <c r="SUQ219" s="132"/>
      <c r="SUR219" s="132"/>
      <c r="SUS219" s="132"/>
      <c r="SUT219" s="132"/>
      <c r="SUU219" s="132"/>
      <c r="SUV219" s="132"/>
      <c r="SUW219" s="132"/>
      <c r="SUX219" s="132"/>
      <c r="SUY219" s="132"/>
      <c r="SUZ219" s="132"/>
      <c r="SVA219" s="132"/>
      <c r="SVB219" s="132"/>
      <c r="SVC219" s="132"/>
      <c r="SVD219" s="132"/>
      <c r="SVE219" s="132"/>
      <c r="SVF219" s="132"/>
      <c r="SVG219" s="132"/>
      <c r="SVH219" s="132"/>
      <c r="SVI219" s="132"/>
      <c r="SVJ219" s="132"/>
      <c r="SVK219" s="132"/>
      <c r="SVL219" s="132"/>
      <c r="SVM219" s="132"/>
      <c r="SVN219" s="132"/>
      <c r="SVO219" s="132"/>
      <c r="SVP219" s="132"/>
      <c r="SVQ219" s="132"/>
      <c r="SVR219" s="132"/>
      <c r="SVS219" s="132"/>
      <c r="SVT219" s="132"/>
      <c r="SVU219" s="132"/>
      <c r="SVV219" s="132"/>
      <c r="SVW219" s="132"/>
      <c r="SVX219" s="132"/>
      <c r="SVY219" s="132"/>
      <c r="SVZ219" s="132"/>
      <c r="SWA219" s="132"/>
      <c r="SWB219" s="132"/>
      <c r="SWC219" s="132"/>
      <c r="SWD219" s="132"/>
      <c r="SWE219" s="132"/>
      <c r="SWF219" s="132"/>
      <c r="SWG219" s="132"/>
      <c r="SWH219" s="132"/>
      <c r="SWI219" s="132"/>
      <c r="SWJ219" s="132"/>
      <c r="SWK219" s="132"/>
      <c r="SWL219" s="132"/>
      <c r="SWM219" s="132"/>
      <c r="SWN219" s="132"/>
      <c r="SWO219" s="132"/>
      <c r="SWP219" s="132"/>
      <c r="SWQ219" s="132"/>
      <c r="SWR219" s="132"/>
      <c r="SWS219" s="132"/>
      <c r="SWT219" s="132"/>
      <c r="SWU219" s="132"/>
      <c r="SWV219" s="132"/>
      <c r="SWW219" s="132"/>
      <c r="SWX219" s="132"/>
      <c r="SWY219" s="132"/>
      <c r="SWZ219" s="132"/>
      <c r="SXA219" s="132"/>
      <c r="SXB219" s="132"/>
      <c r="SXC219" s="132"/>
      <c r="SXD219" s="132"/>
      <c r="SXE219" s="132"/>
      <c r="SXF219" s="132"/>
      <c r="SXG219" s="132"/>
      <c r="SXH219" s="132"/>
      <c r="SXI219" s="132"/>
      <c r="SXJ219" s="132"/>
      <c r="SXK219" s="132"/>
      <c r="SXL219" s="132"/>
      <c r="SXM219" s="132"/>
      <c r="SXN219" s="132"/>
      <c r="SXO219" s="132"/>
      <c r="SXP219" s="132"/>
      <c r="SXQ219" s="132"/>
      <c r="SXR219" s="132"/>
      <c r="SXS219" s="132"/>
      <c r="SXT219" s="132"/>
      <c r="SXU219" s="132"/>
      <c r="SXV219" s="132"/>
      <c r="SXW219" s="132"/>
      <c r="SXX219" s="132"/>
      <c r="SXY219" s="132"/>
      <c r="SXZ219" s="132"/>
      <c r="SYA219" s="132"/>
      <c r="SYB219" s="132"/>
      <c r="SYC219" s="132"/>
      <c r="SYD219" s="132"/>
      <c r="SYE219" s="132"/>
      <c r="SYF219" s="132"/>
      <c r="SYG219" s="132"/>
      <c r="SYH219" s="132"/>
      <c r="SYI219" s="132"/>
      <c r="SYJ219" s="132"/>
      <c r="SYK219" s="132"/>
      <c r="SYL219" s="132"/>
      <c r="SYM219" s="132"/>
      <c r="SYN219" s="132"/>
      <c r="SYO219" s="132"/>
      <c r="SYP219" s="132"/>
      <c r="SYQ219" s="132"/>
      <c r="SYR219" s="132"/>
      <c r="SYS219" s="132"/>
      <c r="SYT219" s="132"/>
      <c r="SYU219" s="132"/>
      <c r="SYV219" s="132"/>
      <c r="SYW219" s="132"/>
      <c r="SYX219" s="132"/>
      <c r="SYY219" s="132"/>
      <c r="SYZ219" s="132"/>
      <c r="SZA219" s="132"/>
      <c r="SZB219" s="132"/>
      <c r="SZC219" s="132"/>
      <c r="SZD219" s="132"/>
      <c r="SZE219" s="132"/>
      <c r="SZF219" s="132"/>
      <c r="SZG219" s="132"/>
      <c r="SZH219" s="132"/>
      <c r="SZI219" s="132"/>
      <c r="SZJ219" s="132"/>
      <c r="SZK219" s="132"/>
      <c r="SZL219" s="132"/>
      <c r="SZM219" s="132"/>
      <c r="SZN219" s="132"/>
      <c r="SZO219" s="132"/>
      <c r="SZP219" s="132"/>
      <c r="SZQ219" s="132"/>
      <c r="SZR219" s="132"/>
      <c r="SZS219" s="132"/>
      <c r="SZT219" s="132"/>
      <c r="SZU219" s="132"/>
      <c r="SZV219" s="132"/>
      <c r="SZW219" s="132"/>
      <c r="SZX219" s="132"/>
      <c r="SZY219" s="132"/>
      <c r="SZZ219" s="132"/>
      <c r="TAA219" s="132"/>
      <c r="TAB219" s="132"/>
      <c r="TAC219" s="132"/>
      <c r="TAD219" s="132"/>
      <c r="TAE219" s="132"/>
      <c r="TAF219" s="132"/>
      <c r="TAG219" s="132"/>
      <c r="TAH219" s="132"/>
      <c r="TAI219" s="132"/>
      <c r="TAJ219" s="132"/>
      <c r="TAK219" s="132"/>
      <c r="TAL219" s="132"/>
      <c r="TAM219" s="132"/>
      <c r="TAN219" s="132"/>
      <c r="TAO219" s="132"/>
      <c r="TAP219" s="132"/>
      <c r="TAQ219" s="132"/>
      <c r="TAR219" s="132"/>
      <c r="TAS219" s="132"/>
      <c r="TAT219" s="132"/>
      <c r="TAU219" s="132"/>
      <c r="TAV219" s="132"/>
      <c r="TAW219" s="132"/>
      <c r="TAX219" s="132"/>
      <c r="TAY219" s="132"/>
      <c r="TAZ219" s="132"/>
      <c r="TBA219" s="132"/>
      <c r="TBB219" s="132"/>
      <c r="TBC219" s="132"/>
      <c r="TBD219" s="132"/>
      <c r="TBE219" s="132"/>
      <c r="TBF219" s="132"/>
      <c r="TBG219" s="132"/>
      <c r="TBH219" s="132"/>
      <c r="TBI219" s="132"/>
      <c r="TBJ219" s="132"/>
      <c r="TBK219" s="132"/>
      <c r="TBL219" s="132"/>
      <c r="TBM219" s="132"/>
      <c r="TBN219" s="132"/>
      <c r="TBO219" s="132"/>
      <c r="TBP219" s="132"/>
      <c r="TBQ219" s="132"/>
      <c r="TBR219" s="132"/>
      <c r="TBS219" s="132"/>
      <c r="TBT219" s="132"/>
      <c r="TBU219" s="132"/>
      <c r="TBV219" s="132"/>
      <c r="TBW219" s="132"/>
      <c r="TBX219" s="132"/>
      <c r="TBY219" s="132"/>
      <c r="TBZ219" s="132"/>
      <c r="TCA219" s="132"/>
      <c r="TCB219" s="132"/>
      <c r="TCC219" s="132"/>
      <c r="TCD219" s="132"/>
      <c r="TCE219" s="132"/>
      <c r="TCF219" s="132"/>
      <c r="TCG219" s="132"/>
      <c r="TCH219" s="132"/>
      <c r="TCI219" s="132"/>
      <c r="TCJ219" s="132"/>
      <c r="TCK219" s="132"/>
      <c r="TCL219" s="132"/>
      <c r="TCM219" s="132"/>
      <c r="TCN219" s="132"/>
      <c r="TCO219" s="132"/>
      <c r="TCP219" s="132"/>
      <c r="TCQ219" s="132"/>
      <c r="TCR219" s="132"/>
      <c r="TCS219" s="132"/>
      <c r="TCT219" s="132"/>
      <c r="TCU219" s="132"/>
      <c r="TCV219" s="132"/>
      <c r="TCW219" s="132"/>
      <c r="TCX219" s="132"/>
      <c r="TCY219" s="132"/>
      <c r="TCZ219" s="132"/>
      <c r="TDA219" s="132"/>
      <c r="TDB219" s="132"/>
      <c r="TDC219" s="132"/>
      <c r="TDD219" s="132"/>
      <c r="TDE219" s="132"/>
      <c r="TDF219" s="132"/>
      <c r="TDG219" s="132"/>
      <c r="TDH219" s="132"/>
      <c r="TDI219" s="132"/>
      <c r="TDJ219" s="132"/>
      <c r="TDK219" s="132"/>
      <c r="TDL219" s="132"/>
      <c r="TDM219" s="132"/>
      <c r="TDN219" s="132"/>
      <c r="TDO219" s="132"/>
      <c r="TDP219" s="132"/>
      <c r="TDQ219" s="132"/>
      <c r="TDR219" s="132"/>
      <c r="TDS219" s="132"/>
      <c r="TDT219" s="132"/>
      <c r="TDU219" s="132"/>
      <c r="TDV219" s="132"/>
      <c r="TDW219" s="132"/>
      <c r="TDX219" s="132"/>
      <c r="TDY219" s="132"/>
      <c r="TDZ219" s="132"/>
      <c r="TEA219" s="132"/>
      <c r="TEB219" s="132"/>
      <c r="TEC219" s="132"/>
      <c r="TED219" s="132"/>
      <c r="TEE219" s="132"/>
      <c r="TEF219" s="132"/>
      <c r="TEG219" s="132"/>
      <c r="TEH219" s="132"/>
      <c r="TEI219" s="132"/>
      <c r="TEJ219" s="132"/>
      <c r="TEK219" s="132"/>
      <c r="TEL219" s="132"/>
      <c r="TEM219" s="132"/>
      <c r="TEN219" s="132"/>
      <c r="TEO219" s="132"/>
      <c r="TEP219" s="132"/>
      <c r="TEQ219" s="132"/>
      <c r="TER219" s="132"/>
      <c r="TES219" s="132"/>
      <c r="TET219" s="132"/>
      <c r="TEU219" s="132"/>
      <c r="TEV219" s="132"/>
      <c r="TEW219" s="132"/>
      <c r="TEX219" s="132"/>
      <c r="TEY219" s="132"/>
      <c r="TEZ219" s="132"/>
      <c r="TFA219" s="132"/>
      <c r="TFB219" s="132"/>
      <c r="TFC219" s="132"/>
      <c r="TFD219" s="132"/>
      <c r="TFE219" s="132"/>
      <c r="TFF219" s="132"/>
      <c r="TFG219" s="132"/>
      <c r="TFH219" s="132"/>
      <c r="TFI219" s="132"/>
      <c r="TFJ219" s="132"/>
      <c r="TFK219" s="132"/>
      <c r="TFL219" s="132"/>
      <c r="TFM219" s="132"/>
      <c r="TFN219" s="132"/>
      <c r="TFO219" s="132"/>
      <c r="TFP219" s="132"/>
      <c r="TFQ219" s="132"/>
      <c r="TFR219" s="132"/>
      <c r="TFS219" s="132"/>
      <c r="TFT219" s="132"/>
      <c r="TFU219" s="132"/>
      <c r="TFV219" s="132"/>
      <c r="TFW219" s="132"/>
      <c r="TFX219" s="132"/>
      <c r="TFY219" s="132"/>
      <c r="TFZ219" s="132"/>
      <c r="TGA219" s="132"/>
      <c r="TGB219" s="132"/>
      <c r="TGC219" s="132"/>
      <c r="TGD219" s="132"/>
      <c r="TGE219" s="132"/>
      <c r="TGF219" s="132"/>
      <c r="TGG219" s="132"/>
      <c r="TGH219" s="132"/>
      <c r="TGI219" s="132"/>
      <c r="TGJ219" s="132"/>
      <c r="TGK219" s="132"/>
      <c r="TGL219" s="132"/>
      <c r="TGM219" s="132"/>
      <c r="TGN219" s="132"/>
      <c r="TGO219" s="132"/>
      <c r="TGP219" s="132"/>
      <c r="TGQ219" s="132"/>
      <c r="TGR219" s="132"/>
      <c r="TGS219" s="132"/>
      <c r="TGT219" s="132"/>
      <c r="TGU219" s="132"/>
      <c r="TGV219" s="132"/>
      <c r="TGW219" s="132"/>
      <c r="TGX219" s="132"/>
      <c r="TGY219" s="132"/>
      <c r="TGZ219" s="132"/>
      <c r="THA219" s="132"/>
      <c r="THB219" s="132"/>
      <c r="THC219" s="132"/>
      <c r="THD219" s="132"/>
      <c r="THE219" s="132"/>
      <c r="THF219" s="132"/>
      <c r="THG219" s="132"/>
      <c r="THH219" s="132"/>
      <c r="THI219" s="132"/>
      <c r="THJ219" s="132"/>
      <c r="THK219" s="132"/>
      <c r="THL219" s="132"/>
      <c r="THM219" s="132"/>
      <c r="THN219" s="132"/>
      <c r="THO219" s="132"/>
      <c r="THP219" s="132"/>
      <c r="THQ219" s="132"/>
      <c r="THR219" s="132"/>
      <c r="THS219" s="132"/>
      <c r="THT219" s="132"/>
      <c r="THU219" s="132"/>
      <c r="THV219" s="132"/>
      <c r="THW219" s="132"/>
      <c r="THX219" s="132"/>
      <c r="THY219" s="132"/>
      <c r="THZ219" s="132"/>
      <c r="TIA219" s="132"/>
      <c r="TIB219" s="132"/>
      <c r="TIC219" s="132"/>
      <c r="TID219" s="132"/>
      <c r="TIE219" s="132"/>
      <c r="TIF219" s="132"/>
      <c r="TIG219" s="132"/>
      <c r="TIH219" s="132"/>
      <c r="TII219" s="132"/>
      <c r="TIJ219" s="132"/>
      <c r="TIK219" s="132"/>
      <c r="TIL219" s="132"/>
      <c r="TIM219" s="132"/>
      <c r="TIN219" s="132"/>
      <c r="TIO219" s="132"/>
      <c r="TIP219" s="132"/>
      <c r="TIQ219" s="132"/>
      <c r="TIR219" s="132"/>
      <c r="TIS219" s="132"/>
      <c r="TIT219" s="132"/>
      <c r="TIU219" s="132"/>
      <c r="TIV219" s="132"/>
      <c r="TIW219" s="132"/>
      <c r="TIX219" s="132"/>
      <c r="TIY219" s="132"/>
      <c r="TIZ219" s="132"/>
      <c r="TJA219" s="132"/>
      <c r="TJB219" s="132"/>
      <c r="TJC219" s="132"/>
      <c r="TJD219" s="132"/>
      <c r="TJE219" s="132"/>
      <c r="TJF219" s="132"/>
      <c r="TJG219" s="132"/>
      <c r="TJH219" s="132"/>
      <c r="TJI219" s="132"/>
      <c r="TJJ219" s="132"/>
      <c r="TJK219" s="132"/>
      <c r="TJL219" s="132"/>
      <c r="TJM219" s="132"/>
      <c r="TJN219" s="132"/>
      <c r="TJO219" s="132"/>
      <c r="TJP219" s="132"/>
      <c r="TJQ219" s="132"/>
      <c r="TJR219" s="132"/>
      <c r="TJS219" s="132"/>
      <c r="TJT219" s="132"/>
      <c r="TJU219" s="132"/>
      <c r="TJV219" s="132"/>
      <c r="TJW219" s="132"/>
      <c r="TJX219" s="132"/>
      <c r="TJY219" s="132"/>
      <c r="TJZ219" s="132"/>
      <c r="TKA219" s="132"/>
      <c r="TKB219" s="132"/>
      <c r="TKC219" s="132"/>
      <c r="TKD219" s="132"/>
      <c r="TKE219" s="132"/>
      <c r="TKF219" s="132"/>
      <c r="TKG219" s="132"/>
      <c r="TKH219" s="132"/>
      <c r="TKI219" s="132"/>
      <c r="TKJ219" s="132"/>
      <c r="TKK219" s="132"/>
      <c r="TKL219" s="132"/>
      <c r="TKM219" s="132"/>
      <c r="TKN219" s="132"/>
      <c r="TKO219" s="132"/>
      <c r="TKP219" s="132"/>
      <c r="TKQ219" s="132"/>
      <c r="TKR219" s="132"/>
      <c r="TKS219" s="132"/>
      <c r="TKT219" s="132"/>
      <c r="TKU219" s="132"/>
      <c r="TKV219" s="132"/>
      <c r="TKW219" s="132"/>
      <c r="TKX219" s="132"/>
      <c r="TKY219" s="132"/>
      <c r="TKZ219" s="132"/>
      <c r="TLA219" s="132"/>
      <c r="TLB219" s="132"/>
      <c r="TLC219" s="132"/>
      <c r="TLD219" s="132"/>
      <c r="TLE219" s="132"/>
      <c r="TLF219" s="132"/>
      <c r="TLG219" s="132"/>
      <c r="TLH219" s="132"/>
      <c r="TLI219" s="132"/>
      <c r="TLJ219" s="132"/>
      <c r="TLK219" s="132"/>
      <c r="TLL219" s="132"/>
      <c r="TLM219" s="132"/>
      <c r="TLN219" s="132"/>
      <c r="TLO219" s="132"/>
      <c r="TLP219" s="132"/>
      <c r="TLQ219" s="132"/>
      <c r="TLR219" s="132"/>
      <c r="TLS219" s="132"/>
      <c r="TLT219" s="132"/>
      <c r="TLU219" s="132"/>
      <c r="TLV219" s="132"/>
      <c r="TLW219" s="132"/>
      <c r="TLX219" s="132"/>
      <c r="TLY219" s="132"/>
      <c r="TLZ219" s="132"/>
      <c r="TMA219" s="132"/>
      <c r="TMB219" s="132"/>
      <c r="TMC219" s="132"/>
      <c r="TMD219" s="132"/>
      <c r="TME219" s="132"/>
      <c r="TMF219" s="132"/>
      <c r="TMG219" s="132"/>
      <c r="TMH219" s="132"/>
      <c r="TMI219" s="132"/>
      <c r="TMJ219" s="132"/>
      <c r="TMK219" s="132"/>
      <c r="TML219" s="132"/>
      <c r="TMM219" s="132"/>
      <c r="TMN219" s="132"/>
      <c r="TMO219" s="132"/>
      <c r="TMP219" s="132"/>
      <c r="TMQ219" s="132"/>
      <c r="TMR219" s="132"/>
      <c r="TMS219" s="132"/>
      <c r="TMT219" s="132"/>
      <c r="TMU219" s="132"/>
      <c r="TMV219" s="132"/>
      <c r="TMW219" s="132"/>
      <c r="TMX219" s="132"/>
      <c r="TMY219" s="132"/>
      <c r="TMZ219" s="132"/>
      <c r="TNA219" s="132"/>
      <c r="TNB219" s="132"/>
      <c r="TNC219" s="132"/>
      <c r="TND219" s="132"/>
      <c r="TNE219" s="132"/>
      <c r="TNF219" s="132"/>
      <c r="TNG219" s="132"/>
      <c r="TNH219" s="132"/>
      <c r="TNI219" s="132"/>
      <c r="TNJ219" s="132"/>
      <c r="TNK219" s="132"/>
      <c r="TNL219" s="132"/>
      <c r="TNM219" s="132"/>
      <c r="TNN219" s="132"/>
      <c r="TNO219" s="132"/>
      <c r="TNP219" s="132"/>
      <c r="TNQ219" s="132"/>
      <c r="TNR219" s="132"/>
      <c r="TNS219" s="132"/>
      <c r="TNT219" s="132"/>
      <c r="TNU219" s="132"/>
      <c r="TNV219" s="132"/>
      <c r="TNW219" s="132"/>
      <c r="TNX219" s="132"/>
      <c r="TNY219" s="132"/>
      <c r="TNZ219" s="132"/>
      <c r="TOA219" s="132"/>
      <c r="TOB219" s="132"/>
      <c r="TOC219" s="132"/>
      <c r="TOD219" s="132"/>
      <c r="TOE219" s="132"/>
      <c r="TOF219" s="132"/>
      <c r="TOG219" s="132"/>
      <c r="TOH219" s="132"/>
      <c r="TOI219" s="132"/>
      <c r="TOJ219" s="132"/>
      <c r="TOK219" s="132"/>
      <c r="TOL219" s="132"/>
      <c r="TOM219" s="132"/>
      <c r="TON219" s="132"/>
      <c r="TOO219" s="132"/>
      <c r="TOP219" s="132"/>
      <c r="TOQ219" s="132"/>
      <c r="TOR219" s="132"/>
      <c r="TOS219" s="132"/>
      <c r="TOT219" s="132"/>
      <c r="TOU219" s="132"/>
      <c r="TOV219" s="132"/>
      <c r="TOW219" s="132"/>
      <c r="TOX219" s="132"/>
      <c r="TOY219" s="132"/>
      <c r="TOZ219" s="132"/>
      <c r="TPA219" s="132"/>
      <c r="TPB219" s="132"/>
      <c r="TPC219" s="132"/>
      <c r="TPD219" s="132"/>
      <c r="TPE219" s="132"/>
      <c r="TPF219" s="132"/>
      <c r="TPG219" s="132"/>
      <c r="TPH219" s="132"/>
      <c r="TPI219" s="132"/>
      <c r="TPJ219" s="132"/>
      <c r="TPK219" s="132"/>
      <c r="TPL219" s="132"/>
      <c r="TPM219" s="132"/>
      <c r="TPN219" s="132"/>
      <c r="TPO219" s="132"/>
      <c r="TPP219" s="132"/>
      <c r="TPQ219" s="132"/>
      <c r="TPR219" s="132"/>
      <c r="TPS219" s="132"/>
      <c r="TPT219" s="132"/>
      <c r="TPU219" s="132"/>
      <c r="TPV219" s="132"/>
      <c r="TPW219" s="132"/>
      <c r="TPX219" s="132"/>
      <c r="TPY219" s="132"/>
      <c r="TPZ219" s="132"/>
      <c r="TQA219" s="132"/>
      <c r="TQB219" s="132"/>
      <c r="TQC219" s="132"/>
      <c r="TQD219" s="132"/>
      <c r="TQE219" s="132"/>
      <c r="TQF219" s="132"/>
      <c r="TQG219" s="132"/>
      <c r="TQH219" s="132"/>
      <c r="TQI219" s="132"/>
      <c r="TQJ219" s="132"/>
      <c r="TQK219" s="132"/>
      <c r="TQL219" s="132"/>
      <c r="TQM219" s="132"/>
      <c r="TQN219" s="132"/>
      <c r="TQO219" s="132"/>
      <c r="TQP219" s="132"/>
      <c r="TQQ219" s="132"/>
      <c r="TQR219" s="132"/>
      <c r="TQS219" s="132"/>
      <c r="TQT219" s="132"/>
      <c r="TQU219" s="132"/>
      <c r="TQV219" s="132"/>
      <c r="TQW219" s="132"/>
      <c r="TQX219" s="132"/>
      <c r="TQY219" s="132"/>
      <c r="TQZ219" s="132"/>
      <c r="TRA219" s="132"/>
      <c r="TRB219" s="132"/>
      <c r="TRC219" s="132"/>
      <c r="TRD219" s="132"/>
      <c r="TRE219" s="132"/>
      <c r="TRF219" s="132"/>
      <c r="TRG219" s="132"/>
      <c r="TRH219" s="132"/>
      <c r="TRI219" s="132"/>
      <c r="TRJ219" s="132"/>
      <c r="TRK219" s="132"/>
      <c r="TRL219" s="132"/>
      <c r="TRM219" s="132"/>
      <c r="TRN219" s="132"/>
      <c r="TRO219" s="132"/>
      <c r="TRP219" s="132"/>
      <c r="TRQ219" s="132"/>
      <c r="TRR219" s="132"/>
      <c r="TRS219" s="132"/>
      <c r="TRT219" s="132"/>
      <c r="TRU219" s="132"/>
      <c r="TRV219" s="132"/>
      <c r="TRW219" s="132"/>
      <c r="TRX219" s="132"/>
      <c r="TRY219" s="132"/>
      <c r="TRZ219" s="132"/>
      <c r="TSA219" s="132"/>
      <c r="TSB219" s="132"/>
      <c r="TSC219" s="132"/>
      <c r="TSD219" s="132"/>
      <c r="TSE219" s="132"/>
      <c r="TSF219" s="132"/>
      <c r="TSG219" s="132"/>
      <c r="TSH219" s="132"/>
      <c r="TSI219" s="132"/>
      <c r="TSJ219" s="132"/>
      <c r="TSK219" s="132"/>
      <c r="TSL219" s="132"/>
      <c r="TSM219" s="132"/>
      <c r="TSN219" s="132"/>
      <c r="TSO219" s="132"/>
      <c r="TSP219" s="132"/>
      <c r="TSQ219" s="132"/>
      <c r="TSR219" s="132"/>
      <c r="TSS219" s="132"/>
      <c r="TST219" s="132"/>
      <c r="TSU219" s="132"/>
      <c r="TSV219" s="132"/>
      <c r="TSW219" s="132"/>
      <c r="TSX219" s="132"/>
      <c r="TSY219" s="132"/>
      <c r="TSZ219" s="132"/>
      <c r="TTA219" s="132"/>
      <c r="TTB219" s="132"/>
      <c r="TTC219" s="132"/>
      <c r="TTD219" s="132"/>
      <c r="TTE219" s="132"/>
      <c r="TTF219" s="132"/>
      <c r="TTG219" s="132"/>
      <c r="TTH219" s="132"/>
      <c r="TTI219" s="132"/>
      <c r="TTJ219" s="132"/>
      <c r="TTK219" s="132"/>
      <c r="TTL219" s="132"/>
      <c r="TTM219" s="132"/>
      <c r="TTN219" s="132"/>
      <c r="TTO219" s="132"/>
      <c r="TTP219" s="132"/>
      <c r="TTQ219" s="132"/>
      <c r="TTR219" s="132"/>
      <c r="TTS219" s="132"/>
      <c r="TTT219" s="132"/>
      <c r="TTU219" s="132"/>
      <c r="TTV219" s="132"/>
      <c r="TTW219" s="132"/>
      <c r="TTX219" s="132"/>
      <c r="TTY219" s="132"/>
      <c r="TTZ219" s="132"/>
      <c r="TUA219" s="132"/>
      <c r="TUB219" s="132"/>
      <c r="TUC219" s="132"/>
      <c r="TUD219" s="132"/>
      <c r="TUE219" s="132"/>
      <c r="TUF219" s="132"/>
      <c r="TUG219" s="132"/>
      <c r="TUH219" s="132"/>
      <c r="TUI219" s="132"/>
      <c r="TUJ219" s="132"/>
      <c r="TUK219" s="132"/>
      <c r="TUL219" s="132"/>
      <c r="TUM219" s="132"/>
      <c r="TUN219" s="132"/>
      <c r="TUO219" s="132"/>
      <c r="TUP219" s="132"/>
      <c r="TUQ219" s="132"/>
      <c r="TUR219" s="132"/>
      <c r="TUS219" s="132"/>
      <c r="TUT219" s="132"/>
      <c r="TUU219" s="132"/>
      <c r="TUV219" s="132"/>
      <c r="TUW219" s="132"/>
      <c r="TUX219" s="132"/>
      <c r="TUY219" s="132"/>
      <c r="TUZ219" s="132"/>
      <c r="TVA219" s="132"/>
      <c r="TVB219" s="132"/>
      <c r="TVC219" s="132"/>
      <c r="TVD219" s="132"/>
      <c r="TVE219" s="132"/>
      <c r="TVF219" s="132"/>
      <c r="TVG219" s="132"/>
      <c r="TVH219" s="132"/>
      <c r="TVI219" s="132"/>
      <c r="TVJ219" s="132"/>
      <c r="TVK219" s="132"/>
      <c r="TVL219" s="132"/>
      <c r="TVM219" s="132"/>
      <c r="TVN219" s="132"/>
      <c r="TVO219" s="132"/>
      <c r="TVP219" s="132"/>
      <c r="TVQ219" s="132"/>
      <c r="TVR219" s="132"/>
      <c r="TVS219" s="132"/>
      <c r="TVT219" s="132"/>
      <c r="TVU219" s="132"/>
      <c r="TVV219" s="132"/>
      <c r="TVW219" s="132"/>
      <c r="TVX219" s="132"/>
      <c r="TVY219" s="132"/>
      <c r="TVZ219" s="132"/>
      <c r="TWA219" s="132"/>
      <c r="TWB219" s="132"/>
      <c r="TWC219" s="132"/>
      <c r="TWD219" s="132"/>
      <c r="TWE219" s="132"/>
      <c r="TWF219" s="132"/>
      <c r="TWG219" s="132"/>
      <c r="TWH219" s="132"/>
      <c r="TWI219" s="132"/>
      <c r="TWJ219" s="132"/>
      <c r="TWK219" s="132"/>
      <c r="TWL219" s="132"/>
      <c r="TWM219" s="132"/>
      <c r="TWN219" s="132"/>
      <c r="TWO219" s="132"/>
      <c r="TWP219" s="132"/>
      <c r="TWQ219" s="132"/>
      <c r="TWR219" s="132"/>
      <c r="TWS219" s="132"/>
      <c r="TWT219" s="132"/>
      <c r="TWU219" s="132"/>
      <c r="TWV219" s="132"/>
      <c r="TWW219" s="132"/>
      <c r="TWX219" s="132"/>
      <c r="TWY219" s="132"/>
      <c r="TWZ219" s="132"/>
      <c r="TXA219" s="132"/>
      <c r="TXB219" s="132"/>
      <c r="TXC219" s="132"/>
      <c r="TXD219" s="132"/>
      <c r="TXE219" s="132"/>
      <c r="TXF219" s="132"/>
      <c r="TXG219" s="132"/>
      <c r="TXH219" s="132"/>
      <c r="TXI219" s="132"/>
      <c r="TXJ219" s="132"/>
      <c r="TXK219" s="132"/>
      <c r="TXL219" s="132"/>
      <c r="TXM219" s="132"/>
      <c r="TXN219" s="132"/>
      <c r="TXO219" s="132"/>
      <c r="TXP219" s="132"/>
      <c r="TXQ219" s="132"/>
      <c r="TXR219" s="132"/>
      <c r="TXS219" s="132"/>
      <c r="TXT219" s="132"/>
      <c r="TXU219" s="132"/>
      <c r="TXV219" s="132"/>
      <c r="TXW219" s="132"/>
      <c r="TXX219" s="132"/>
      <c r="TXY219" s="132"/>
      <c r="TXZ219" s="132"/>
      <c r="TYA219" s="132"/>
      <c r="TYB219" s="132"/>
      <c r="TYC219" s="132"/>
      <c r="TYD219" s="132"/>
      <c r="TYE219" s="132"/>
      <c r="TYF219" s="132"/>
      <c r="TYG219" s="132"/>
      <c r="TYH219" s="132"/>
      <c r="TYI219" s="132"/>
      <c r="TYJ219" s="132"/>
      <c r="TYK219" s="132"/>
      <c r="TYL219" s="132"/>
      <c r="TYM219" s="132"/>
      <c r="TYN219" s="132"/>
      <c r="TYO219" s="132"/>
      <c r="TYP219" s="132"/>
      <c r="TYQ219" s="132"/>
      <c r="TYR219" s="132"/>
      <c r="TYS219" s="132"/>
      <c r="TYT219" s="132"/>
      <c r="TYU219" s="132"/>
      <c r="TYV219" s="132"/>
      <c r="TYW219" s="132"/>
      <c r="TYX219" s="132"/>
      <c r="TYY219" s="132"/>
      <c r="TYZ219" s="132"/>
      <c r="TZA219" s="132"/>
      <c r="TZB219" s="132"/>
      <c r="TZC219" s="132"/>
      <c r="TZD219" s="132"/>
      <c r="TZE219" s="132"/>
      <c r="TZF219" s="132"/>
      <c r="TZG219" s="132"/>
      <c r="TZH219" s="132"/>
      <c r="TZI219" s="132"/>
      <c r="TZJ219" s="132"/>
      <c r="TZK219" s="132"/>
      <c r="TZL219" s="132"/>
      <c r="TZM219" s="132"/>
      <c r="TZN219" s="132"/>
      <c r="TZO219" s="132"/>
      <c r="TZP219" s="132"/>
      <c r="TZQ219" s="132"/>
      <c r="TZR219" s="132"/>
      <c r="TZS219" s="132"/>
      <c r="TZT219" s="132"/>
      <c r="TZU219" s="132"/>
      <c r="TZV219" s="132"/>
      <c r="TZW219" s="132"/>
      <c r="TZX219" s="132"/>
      <c r="TZY219" s="132"/>
      <c r="TZZ219" s="132"/>
      <c r="UAA219" s="132"/>
      <c r="UAB219" s="132"/>
      <c r="UAC219" s="132"/>
      <c r="UAD219" s="132"/>
      <c r="UAE219" s="132"/>
      <c r="UAF219" s="132"/>
      <c r="UAG219" s="132"/>
      <c r="UAH219" s="132"/>
      <c r="UAI219" s="132"/>
      <c r="UAJ219" s="132"/>
      <c r="UAK219" s="132"/>
      <c r="UAL219" s="132"/>
      <c r="UAM219" s="132"/>
      <c r="UAN219" s="132"/>
      <c r="UAO219" s="132"/>
      <c r="UAP219" s="132"/>
      <c r="UAQ219" s="132"/>
      <c r="UAR219" s="132"/>
      <c r="UAS219" s="132"/>
      <c r="UAT219" s="132"/>
      <c r="UAU219" s="132"/>
      <c r="UAV219" s="132"/>
      <c r="UAW219" s="132"/>
      <c r="UAX219" s="132"/>
      <c r="UAY219" s="132"/>
      <c r="UAZ219" s="132"/>
      <c r="UBA219" s="132"/>
      <c r="UBB219" s="132"/>
      <c r="UBC219" s="132"/>
      <c r="UBD219" s="132"/>
      <c r="UBE219" s="132"/>
      <c r="UBF219" s="132"/>
      <c r="UBG219" s="132"/>
      <c r="UBH219" s="132"/>
      <c r="UBI219" s="132"/>
      <c r="UBJ219" s="132"/>
      <c r="UBK219" s="132"/>
      <c r="UBL219" s="132"/>
      <c r="UBM219" s="132"/>
      <c r="UBN219" s="132"/>
      <c r="UBO219" s="132"/>
      <c r="UBP219" s="132"/>
      <c r="UBQ219" s="132"/>
      <c r="UBR219" s="132"/>
      <c r="UBS219" s="132"/>
      <c r="UBT219" s="132"/>
      <c r="UBU219" s="132"/>
      <c r="UBV219" s="132"/>
      <c r="UBW219" s="132"/>
      <c r="UBX219" s="132"/>
      <c r="UBY219" s="132"/>
      <c r="UBZ219" s="132"/>
      <c r="UCA219" s="132"/>
      <c r="UCB219" s="132"/>
      <c r="UCC219" s="132"/>
      <c r="UCD219" s="132"/>
      <c r="UCE219" s="132"/>
      <c r="UCF219" s="132"/>
      <c r="UCG219" s="132"/>
      <c r="UCH219" s="132"/>
      <c r="UCI219" s="132"/>
      <c r="UCJ219" s="132"/>
      <c r="UCK219" s="132"/>
      <c r="UCL219" s="132"/>
      <c r="UCM219" s="132"/>
      <c r="UCN219" s="132"/>
      <c r="UCO219" s="132"/>
      <c r="UCP219" s="132"/>
      <c r="UCQ219" s="132"/>
      <c r="UCR219" s="132"/>
      <c r="UCS219" s="132"/>
      <c r="UCT219" s="132"/>
      <c r="UCU219" s="132"/>
      <c r="UCV219" s="132"/>
      <c r="UCW219" s="132"/>
      <c r="UCX219" s="132"/>
      <c r="UCY219" s="132"/>
      <c r="UCZ219" s="132"/>
      <c r="UDA219" s="132"/>
      <c r="UDB219" s="132"/>
      <c r="UDC219" s="132"/>
      <c r="UDD219" s="132"/>
      <c r="UDE219" s="132"/>
      <c r="UDF219" s="132"/>
      <c r="UDG219" s="132"/>
      <c r="UDH219" s="132"/>
      <c r="UDI219" s="132"/>
      <c r="UDJ219" s="132"/>
      <c r="UDK219" s="132"/>
      <c r="UDL219" s="132"/>
      <c r="UDM219" s="132"/>
      <c r="UDN219" s="132"/>
      <c r="UDO219" s="132"/>
      <c r="UDP219" s="132"/>
      <c r="UDQ219" s="132"/>
      <c r="UDR219" s="132"/>
      <c r="UDS219" s="132"/>
      <c r="UDT219" s="132"/>
      <c r="UDU219" s="132"/>
      <c r="UDV219" s="132"/>
      <c r="UDW219" s="132"/>
      <c r="UDX219" s="132"/>
      <c r="UDY219" s="132"/>
      <c r="UDZ219" s="132"/>
      <c r="UEA219" s="132"/>
      <c r="UEB219" s="132"/>
      <c r="UEC219" s="132"/>
      <c r="UED219" s="132"/>
      <c r="UEE219" s="132"/>
      <c r="UEF219" s="132"/>
      <c r="UEG219" s="132"/>
      <c r="UEH219" s="132"/>
      <c r="UEI219" s="132"/>
      <c r="UEJ219" s="132"/>
      <c r="UEK219" s="132"/>
      <c r="UEL219" s="132"/>
      <c r="UEM219" s="132"/>
      <c r="UEN219" s="132"/>
      <c r="UEO219" s="132"/>
      <c r="UEP219" s="132"/>
      <c r="UEQ219" s="132"/>
      <c r="UER219" s="132"/>
      <c r="UES219" s="132"/>
      <c r="UET219" s="132"/>
      <c r="UEU219" s="132"/>
      <c r="UEV219" s="132"/>
      <c r="UEW219" s="132"/>
      <c r="UEX219" s="132"/>
      <c r="UEY219" s="132"/>
      <c r="UEZ219" s="132"/>
      <c r="UFA219" s="132"/>
      <c r="UFB219" s="132"/>
      <c r="UFC219" s="132"/>
      <c r="UFD219" s="132"/>
      <c r="UFE219" s="132"/>
      <c r="UFF219" s="132"/>
      <c r="UFG219" s="132"/>
      <c r="UFH219" s="132"/>
      <c r="UFI219" s="132"/>
      <c r="UFJ219" s="132"/>
      <c r="UFK219" s="132"/>
      <c r="UFL219" s="132"/>
      <c r="UFM219" s="132"/>
      <c r="UFN219" s="132"/>
      <c r="UFO219" s="132"/>
      <c r="UFP219" s="132"/>
      <c r="UFQ219" s="132"/>
      <c r="UFR219" s="132"/>
      <c r="UFS219" s="132"/>
      <c r="UFT219" s="132"/>
      <c r="UFU219" s="132"/>
      <c r="UFV219" s="132"/>
      <c r="UFW219" s="132"/>
      <c r="UFX219" s="132"/>
      <c r="UFY219" s="132"/>
      <c r="UFZ219" s="132"/>
      <c r="UGA219" s="132"/>
      <c r="UGB219" s="132"/>
      <c r="UGC219" s="132"/>
      <c r="UGD219" s="132"/>
      <c r="UGE219" s="132"/>
      <c r="UGF219" s="132"/>
      <c r="UGG219" s="132"/>
      <c r="UGH219" s="132"/>
      <c r="UGI219" s="132"/>
      <c r="UGJ219" s="132"/>
      <c r="UGK219" s="132"/>
      <c r="UGL219" s="132"/>
      <c r="UGM219" s="132"/>
      <c r="UGN219" s="132"/>
      <c r="UGO219" s="132"/>
      <c r="UGP219" s="132"/>
      <c r="UGQ219" s="132"/>
      <c r="UGR219" s="132"/>
      <c r="UGS219" s="132"/>
      <c r="UGT219" s="132"/>
      <c r="UGU219" s="132"/>
      <c r="UGV219" s="132"/>
      <c r="UGW219" s="132"/>
      <c r="UGX219" s="132"/>
      <c r="UGY219" s="132"/>
      <c r="UGZ219" s="132"/>
      <c r="UHA219" s="132"/>
      <c r="UHB219" s="132"/>
      <c r="UHC219" s="132"/>
      <c r="UHD219" s="132"/>
      <c r="UHE219" s="132"/>
      <c r="UHF219" s="132"/>
      <c r="UHG219" s="132"/>
      <c r="UHH219" s="132"/>
      <c r="UHI219" s="132"/>
      <c r="UHJ219" s="132"/>
      <c r="UHK219" s="132"/>
      <c r="UHL219" s="132"/>
      <c r="UHM219" s="132"/>
      <c r="UHN219" s="132"/>
      <c r="UHO219" s="132"/>
      <c r="UHP219" s="132"/>
      <c r="UHQ219" s="132"/>
      <c r="UHR219" s="132"/>
      <c r="UHS219" s="132"/>
      <c r="UHT219" s="132"/>
      <c r="UHU219" s="132"/>
      <c r="UHV219" s="132"/>
      <c r="UHW219" s="132"/>
      <c r="UHX219" s="132"/>
      <c r="UHY219" s="132"/>
      <c r="UHZ219" s="132"/>
      <c r="UIA219" s="132"/>
      <c r="UIB219" s="132"/>
      <c r="UIC219" s="132"/>
      <c r="UID219" s="132"/>
      <c r="UIE219" s="132"/>
      <c r="UIF219" s="132"/>
      <c r="UIG219" s="132"/>
      <c r="UIH219" s="132"/>
      <c r="UII219" s="132"/>
      <c r="UIJ219" s="132"/>
      <c r="UIK219" s="132"/>
      <c r="UIL219" s="132"/>
      <c r="UIM219" s="132"/>
      <c r="UIN219" s="132"/>
      <c r="UIO219" s="132"/>
      <c r="UIP219" s="132"/>
      <c r="UIQ219" s="132"/>
      <c r="UIR219" s="132"/>
      <c r="UIS219" s="132"/>
      <c r="UIT219" s="132"/>
      <c r="UIU219" s="132"/>
      <c r="UIV219" s="132"/>
      <c r="UIW219" s="132"/>
      <c r="UIX219" s="132"/>
      <c r="UIY219" s="132"/>
      <c r="UIZ219" s="132"/>
      <c r="UJA219" s="132"/>
      <c r="UJB219" s="132"/>
      <c r="UJC219" s="132"/>
      <c r="UJD219" s="132"/>
      <c r="UJE219" s="132"/>
      <c r="UJF219" s="132"/>
      <c r="UJG219" s="132"/>
      <c r="UJH219" s="132"/>
      <c r="UJI219" s="132"/>
      <c r="UJJ219" s="132"/>
      <c r="UJK219" s="132"/>
      <c r="UJL219" s="132"/>
      <c r="UJM219" s="132"/>
      <c r="UJN219" s="132"/>
      <c r="UJO219" s="132"/>
      <c r="UJP219" s="132"/>
      <c r="UJQ219" s="132"/>
      <c r="UJR219" s="132"/>
      <c r="UJS219" s="132"/>
      <c r="UJT219" s="132"/>
      <c r="UJU219" s="132"/>
      <c r="UJV219" s="132"/>
      <c r="UJW219" s="132"/>
      <c r="UJX219" s="132"/>
      <c r="UJY219" s="132"/>
      <c r="UJZ219" s="132"/>
      <c r="UKA219" s="132"/>
      <c r="UKB219" s="132"/>
      <c r="UKC219" s="132"/>
      <c r="UKD219" s="132"/>
      <c r="UKE219" s="132"/>
      <c r="UKF219" s="132"/>
      <c r="UKG219" s="132"/>
      <c r="UKH219" s="132"/>
      <c r="UKI219" s="132"/>
      <c r="UKJ219" s="132"/>
      <c r="UKK219" s="132"/>
      <c r="UKL219" s="132"/>
      <c r="UKM219" s="132"/>
      <c r="UKN219" s="132"/>
      <c r="UKO219" s="132"/>
      <c r="UKP219" s="132"/>
      <c r="UKQ219" s="132"/>
      <c r="UKR219" s="132"/>
      <c r="UKS219" s="132"/>
      <c r="UKT219" s="132"/>
      <c r="UKU219" s="132"/>
      <c r="UKV219" s="132"/>
      <c r="UKW219" s="132"/>
      <c r="UKX219" s="132"/>
      <c r="UKY219" s="132"/>
      <c r="UKZ219" s="132"/>
      <c r="ULA219" s="132"/>
      <c r="ULB219" s="132"/>
      <c r="ULC219" s="132"/>
      <c r="ULD219" s="132"/>
      <c r="ULE219" s="132"/>
      <c r="ULF219" s="132"/>
      <c r="ULG219" s="132"/>
      <c r="ULH219" s="132"/>
      <c r="ULI219" s="132"/>
      <c r="ULJ219" s="132"/>
      <c r="ULK219" s="132"/>
      <c r="ULL219" s="132"/>
      <c r="ULM219" s="132"/>
      <c r="ULN219" s="132"/>
      <c r="ULO219" s="132"/>
      <c r="ULP219" s="132"/>
      <c r="ULQ219" s="132"/>
      <c r="ULR219" s="132"/>
      <c r="ULS219" s="132"/>
      <c r="ULT219" s="132"/>
      <c r="ULU219" s="132"/>
      <c r="ULV219" s="132"/>
      <c r="ULW219" s="132"/>
      <c r="ULX219" s="132"/>
      <c r="ULY219" s="132"/>
      <c r="ULZ219" s="132"/>
      <c r="UMA219" s="132"/>
      <c r="UMB219" s="132"/>
      <c r="UMC219" s="132"/>
      <c r="UMD219" s="132"/>
      <c r="UME219" s="132"/>
      <c r="UMF219" s="132"/>
      <c r="UMG219" s="132"/>
      <c r="UMH219" s="132"/>
      <c r="UMI219" s="132"/>
      <c r="UMJ219" s="132"/>
      <c r="UMK219" s="132"/>
      <c r="UML219" s="132"/>
      <c r="UMM219" s="132"/>
      <c r="UMN219" s="132"/>
      <c r="UMO219" s="132"/>
      <c r="UMP219" s="132"/>
      <c r="UMQ219" s="132"/>
      <c r="UMR219" s="132"/>
      <c r="UMS219" s="132"/>
      <c r="UMT219" s="132"/>
      <c r="UMU219" s="132"/>
      <c r="UMV219" s="132"/>
      <c r="UMW219" s="132"/>
      <c r="UMX219" s="132"/>
      <c r="UMY219" s="132"/>
      <c r="UMZ219" s="132"/>
      <c r="UNA219" s="132"/>
      <c r="UNB219" s="132"/>
      <c r="UNC219" s="132"/>
      <c r="UND219" s="132"/>
      <c r="UNE219" s="132"/>
      <c r="UNF219" s="132"/>
      <c r="UNG219" s="132"/>
      <c r="UNH219" s="132"/>
      <c r="UNI219" s="132"/>
      <c r="UNJ219" s="132"/>
      <c r="UNK219" s="132"/>
      <c r="UNL219" s="132"/>
      <c r="UNM219" s="132"/>
      <c r="UNN219" s="132"/>
      <c r="UNO219" s="132"/>
      <c r="UNP219" s="132"/>
      <c r="UNQ219" s="132"/>
      <c r="UNR219" s="132"/>
      <c r="UNS219" s="132"/>
      <c r="UNT219" s="132"/>
      <c r="UNU219" s="132"/>
      <c r="UNV219" s="132"/>
      <c r="UNW219" s="132"/>
      <c r="UNX219" s="132"/>
      <c r="UNY219" s="132"/>
      <c r="UNZ219" s="132"/>
      <c r="UOA219" s="132"/>
      <c r="UOB219" s="132"/>
      <c r="UOC219" s="132"/>
      <c r="UOD219" s="132"/>
      <c r="UOE219" s="132"/>
      <c r="UOF219" s="132"/>
      <c r="UOG219" s="132"/>
      <c r="UOH219" s="132"/>
      <c r="UOI219" s="132"/>
      <c r="UOJ219" s="132"/>
      <c r="UOK219" s="132"/>
      <c r="UOL219" s="132"/>
      <c r="UOM219" s="132"/>
      <c r="UON219" s="132"/>
      <c r="UOO219" s="132"/>
      <c r="UOP219" s="132"/>
      <c r="UOQ219" s="132"/>
      <c r="UOR219" s="132"/>
      <c r="UOS219" s="132"/>
      <c r="UOT219" s="132"/>
      <c r="UOU219" s="132"/>
      <c r="UOV219" s="132"/>
      <c r="UOW219" s="132"/>
      <c r="UOX219" s="132"/>
      <c r="UOY219" s="132"/>
      <c r="UOZ219" s="132"/>
      <c r="UPA219" s="132"/>
      <c r="UPB219" s="132"/>
      <c r="UPC219" s="132"/>
      <c r="UPD219" s="132"/>
      <c r="UPE219" s="132"/>
      <c r="UPF219" s="132"/>
      <c r="UPG219" s="132"/>
      <c r="UPH219" s="132"/>
      <c r="UPI219" s="132"/>
      <c r="UPJ219" s="132"/>
      <c r="UPK219" s="132"/>
      <c r="UPL219" s="132"/>
      <c r="UPM219" s="132"/>
      <c r="UPN219" s="132"/>
      <c r="UPO219" s="132"/>
      <c r="UPP219" s="132"/>
      <c r="UPQ219" s="132"/>
      <c r="UPR219" s="132"/>
      <c r="UPS219" s="132"/>
      <c r="UPT219" s="132"/>
      <c r="UPU219" s="132"/>
      <c r="UPV219" s="132"/>
      <c r="UPW219" s="132"/>
      <c r="UPX219" s="132"/>
      <c r="UPY219" s="132"/>
      <c r="UPZ219" s="132"/>
      <c r="UQA219" s="132"/>
      <c r="UQB219" s="132"/>
      <c r="UQC219" s="132"/>
      <c r="UQD219" s="132"/>
      <c r="UQE219" s="132"/>
      <c r="UQF219" s="132"/>
      <c r="UQG219" s="132"/>
      <c r="UQH219" s="132"/>
      <c r="UQI219" s="132"/>
      <c r="UQJ219" s="132"/>
      <c r="UQK219" s="132"/>
      <c r="UQL219" s="132"/>
      <c r="UQM219" s="132"/>
      <c r="UQN219" s="132"/>
      <c r="UQO219" s="132"/>
      <c r="UQP219" s="132"/>
      <c r="UQQ219" s="132"/>
      <c r="UQR219" s="132"/>
      <c r="UQS219" s="132"/>
      <c r="UQT219" s="132"/>
      <c r="UQU219" s="132"/>
      <c r="UQV219" s="132"/>
      <c r="UQW219" s="132"/>
      <c r="UQX219" s="132"/>
      <c r="UQY219" s="132"/>
      <c r="UQZ219" s="132"/>
      <c r="URA219" s="132"/>
      <c r="URB219" s="132"/>
      <c r="URC219" s="132"/>
      <c r="URD219" s="132"/>
      <c r="URE219" s="132"/>
      <c r="URF219" s="132"/>
      <c r="URG219" s="132"/>
      <c r="URH219" s="132"/>
      <c r="URI219" s="132"/>
      <c r="URJ219" s="132"/>
      <c r="URK219" s="132"/>
      <c r="URL219" s="132"/>
      <c r="URM219" s="132"/>
      <c r="URN219" s="132"/>
      <c r="URO219" s="132"/>
      <c r="URP219" s="132"/>
      <c r="URQ219" s="132"/>
      <c r="URR219" s="132"/>
      <c r="URS219" s="132"/>
      <c r="URT219" s="132"/>
      <c r="URU219" s="132"/>
      <c r="URV219" s="132"/>
      <c r="URW219" s="132"/>
      <c r="URX219" s="132"/>
      <c r="URY219" s="132"/>
      <c r="URZ219" s="132"/>
      <c r="USA219" s="132"/>
      <c r="USB219" s="132"/>
      <c r="USC219" s="132"/>
      <c r="USD219" s="132"/>
      <c r="USE219" s="132"/>
      <c r="USF219" s="132"/>
      <c r="USG219" s="132"/>
      <c r="USH219" s="132"/>
      <c r="USI219" s="132"/>
      <c r="USJ219" s="132"/>
      <c r="USK219" s="132"/>
      <c r="USL219" s="132"/>
      <c r="USM219" s="132"/>
      <c r="USN219" s="132"/>
      <c r="USO219" s="132"/>
      <c r="USP219" s="132"/>
      <c r="USQ219" s="132"/>
      <c r="USR219" s="132"/>
      <c r="USS219" s="132"/>
      <c r="UST219" s="132"/>
      <c r="USU219" s="132"/>
      <c r="USV219" s="132"/>
      <c r="USW219" s="132"/>
      <c r="USX219" s="132"/>
      <c r="USY219" s="132"/>
      <c r="USZ219" s="132"/>
      <c r="UTA219" s="132"/>
      <c r="UTB219" s="132"/>
      <c r="UTC219" s="132"/>
      <c r="UTD219" s="132"/>
      <c r="UTE219" s="132"/>
      <c r="UTF219" s="132"/>
      <c r="UTG219" s="132"/>
      <c r="UTH219" s="132"/>
      <c r="UTI219" s="132"/>
      <c r="UTJ219" s="132"/>
      <c r="UTK219" s="132"/>
      <c r="UTL219" s="132"/>
      <c r="UTM219" s="132"/>
      <c r="UTN219" s="132"/>
      <c r="UTO219" s="132"/>
      <c r="UTP219" s="132"/>
      <c r="UTQ219" s="132"/>
      <c r="UTR219" s="132"/>
      <c r="UTS219" s="132"/>
      <c r="UTT219" s="132"/>
      <c r="UTU219" s="132"/>
      <c r="UTV219" s="132"/>
      <c r="UTW219" s="132"/>
      <c r="UTX219" s="132"/>
      <c r="UTY219" s="132"/>
      <c r="UTZ219" s="132"/>
      <c r="UUA219" s="132"/>
      <c r="UUB219" s="132"/>
      <c r="UUC219" s="132"/>
      <c r="UUD219" s="132"/>
      <c r="UUE219" s="132"/>
      <c r="UUF219" s="132"/>
      <c r="UUG219" s="132"/>
      <c r="UUH219" s="132"/>
      <c r="UUI219" s="132"/>
      <c r="UUJ219" s="132"/>
      <c r="UUK219" s="132"/>
      <c r="UUL219" s="132"/>
      <c r="UUM219" s="132"/>
      <c r="UUN219" s="132"/>
      <c r="UUO219" s="132"/>
      <c r="UUP219" s="132"/>
      <c r="UUQ219" s="132"/>
      <c r="UUR219" s="132"/>
      <c r="UUS219" s="132"/>
      <c r="UUT219" s="132"/>
      <c r="UUU219" s="132"/>
      <c r="UUV219" s="132"/>
      <c r="UUW219" s="132"/>
      <c r="UUX219" s="132"/>
      <c r="UUY219" s="132"/>
      <c r="UUZ219" s="132"/>
      <c r="UVA219" s="132"/>
      <c r="UVB219" s="132"/>
      <c r="UVC219" s="132"/>
      <c r="UVD219" s="132"/>
      <c r="UVE219" s="132"/>
      <c r="UVF219" s="132"/>
      <c r="UVG219" s="132"/>
      <c r="UVH219" s="132"/>
      <c r="UVI219" s="132"/>
      <c r="UVJ219" s="132"/>
      <c r="UVK219" s="132"/>
      <c r="UVL219" s="132"/>
      <c r="UVM219" s="132"/>
      <c r="UVN219" s="132"/>
      <c r="UVO219" s="132"/>
      <c r="UVP219" s="132"/>
      <c r="UVQ219" s="132"/>
      <c r="UVR219" s="132"/>
      <c r="UVS219" s="132"/>
      <c r="UVT219" s="132"/>
      <c r="UVU219" s="132"/>
      <c r="UVV219" s="132"/>
      <c r="UVW219" s="132"/>
      <c r="UVX219" s="132"/>
      <c r="UVY219" s="132"/>
      <c r="UVZ219" s="132"/>
      <c r="UWA219" s="132"/>
      <c r="UWB219" s="132"/>
      <c r="UWC219" s="132"/>
      <c r="UWD219" s="132"/>
      <c r="UWE219" s="132"/>
      <c r="UWF219" s="132"/>
      <c r="UWG219" s="132"/>
      <c r="UWH219" s="132"/>
      <c r="UWI219" s="132"/>
      <c r="UWJ219" s="132"/>
      <c r="UWK219" s="132"/>
      <c r="UWL219" s="132"/>
      <c r="UWM219" s="132"/>
      <c r="UWN219" s="132"/>
      <c r="UWO219" s="132"/>
      <c r="UWP219" s="132"/>
      <c r="UWQ219" s="132"/>
      <c r="UWR219" s="132"/>
      <c r="UWS219" s="132"/>
      <c r="UWT219" s="132"/>
      <c r="UWU219" s="132"/>
      <c r="UWV219" s="132"/>
      <c r="UWW219" s="132"/>
      <c r="UWX219" s="132"/>
      <c r="UWY219" s="132"/>
      <c r="UWZ219" s="132"/>
      <c r="UXA219" s="132"/>
      <c r="UXB219" s="132"/>
      <c r="UXC219" s="132"/>
      <c r="UXD219" s="132"/>
      <c r="UXE219" s="132"/>
      <c r="UXF219" s="132"/>
      <c r="UXG219" s="132"/>
      <c r="UXH219" s="132"/>
      <c r="UXI219" s="132"/>
      <c r="UXJ219" s="132"/>
      <c r="UXK219" s="132"/>
      <c r="UXL219" s="132"/>
      <c r="UXM219" s="132"/>
      <c r="UXN219" s="132"/>
      <c r="UXO219" s="132"/>
      <c r="UXP219" s="132"/>
      <c r="UXQ219" s="132"/>
      <c r="UXR219" s="132"/>
      <c r="UXS219" s="132"/>
      <c r="UXT219" s="132"/>
      <c r="UXU219" s="132"/>
      <c r="UXV219" s="132"/>
      <c r="UXW219" s="132"/>
      <c r="UXX219" s="132"/>
      <c r="UXY219" s="132"/>
      <c r="UXZ219" s="132"/>
      <c r="UYA219" s="132"/>
      <c r="UYB219" s="132"/>
      <c r="UYC219" s="132"/>
      <c r="UYD219" s="132"/>
      <c r="UYE219" s="132"/>
      <c r="UYF219" s="132"/>
      <c r="UYG219" s="132"/>
      <c r="UYH219" s="132"/>
      <c r="UYI219" s="132"/>
      <c r="UYJ219" s="132"/>
      <c r="UYK219" s="132"/>
      <c r="UYL219" s="132"/>
      <c r="UYM219" s="132"/>
      <c r="UYN219" s="132"/>
      <c r="UYO219" s="132"/>
      <c r="UYP219" s="132"/>
      <c r="UYQ219" s="132"/>
      <c r="UYR219" s="132"/>
      <c r="UYS219" s="132"/>
      <c r="UYT219" s="132"/>
      <c r="UYU219" s="132"/>
      <c r="UYV219" s="132"/>
      <c r="UYW219" s="132"/>
      <c r="UYX219" s="132"/>
      <c r="UYY219" s="132"/>
      <c r="UYZ219" s="132"/>
      <c r="UZA219" s="132"/>
      <c r="UZB219" s="132"/>
      <c r="UZC219" s="132"/>
      <c r="UZD219" s="132"/>
      <c r="UZE219" s="132"/>
      <c r="UZF219" s="132"/>
      <c r="UZG219" s="132"/>
      <c r="UZH219" s="132"/>
      <c r="UZI219" s="132"/>
      <c r="UZJ219" s="132"/>
      <c r="UZK219" s="132"/>
      <c r="UZL219" s="132"/>
      <c r="UZM219" s="132"/>
      <c r="UZN219" s="132"/>
      <c r="UZO219" s="132"/>
      <c r="UZP219" s="132"/>
      <c r="UZQ219" s="132"/>
      <c r="UZR219" s="132"/>
      <c r="UZS219" s="132"/>
      <c r="UZT219" s="132"/>
      <c r="UZU219" s="132"/>
      <c r="UZV219" s="132"/>
      <c r="UZW219" s="132"/>
      <c r="UZX219" s="132"/>
      <c r="UZY219" s="132"/>
      <c r="UZZ219" s="132"/>
      <c r="VAA219" s="132"/>
      <c r="VAB219" s="132"/>
      <c r="VAC219" s="132"/>
      <c r="VAD219" s="132"/>
      <c r="VAE219" s="132"/>
      <c r="VAF219" s="132"/>
      <c r="VAG219" s="132"/>
      <c r="VAH219" s="132"/>
      <c r="VAI219" s="132"/>
      <c r="VAJ219" s="132"/>
      <c r="VAK219" s="132"/>
      <c r="VAL219" s="132"/>
      <c r="VAM219" s="132"/>
      <c r="VAN219" s="132"/>
      <c r="VAO219" s="132"/>
      <c r="VAP219" s="132"/>
      <c r="VAQ219" s="132"/>
      <c r="VAR219" s="132"/>
      <c r="VAS219" s="132"/>
      <c r="VAT219" s="132"/>
      <c r="VAU219" s="132"/>
      <c r="VAV219" s="132"/>
      <c r="VAW219" s="132"/>
      <c r="VAX219" s="132"/>
      <c r="VAY219" s="132"/>
      <c r="VAZ219" s="132"/>
      <c r="VBA219" s="132"/>
      <c r="VBB219" s="132"/>
      <c r="VBC219" s="132"/>
      <c r="VBD219" s="132"/>
      <c r="VBE219" s="132"/>
      <c r="VBF219" s="132"/>
      <c r="VBG219" s="132"/>
      <c r="VBH219" s="132"/>
      <c r="VBI219" s="132"/>
      <c r="VBJ219" s="132"/>
      <c r="VBK219" s="132"/>
      <c r="VBL219" s="132"/>
      <c r="VBM219" s="132"/>
      <c r="VBN219" s="132"/>
      <c r="VBO219" s="132"/>
      <c r="VBP219" s="132"/>
      <c r="VBQ219" s="132"/>
      <c r="VBR219" s="132"/>
      <c r="VBS219" s="132"/>
      <c r="VBT219" s="132"/>
      <c r="VBU219" s="132"/>
      <c r="VBV219" s="132"/>
      <c r="VBW219" s="132"/>
      <c r="VBX219" s="132"/>
      <c r="VBY219" s="132"/>
      <c r="VBZ219" s="132"/>
      <c r="VCA219" s="132"/>
      <c r="VCB219" s="132"/>
      <c r="VCC219" s="132"/>
      <c r="VCD219" s="132"/>
      <c r="VCE219" s="132"/>
      <c r="VCF219" s="132"/>
      <c r="VCG219" s="132"/>
      <c r="VCH219" s="132"/>
      <c r="VCI219" s="132"/>
      <c r="VCJ219" s="132"/>
      <c r="VCK219" s="132"/>
      <c r="VCL219" s="132"/>
      <c r="VCM219" s="132"/>
      <c r="VCN219" s="132"/>
      <c r="VCO219" s="132"/>
      <c r="VCP219" s="132"/>
      <c r="VCQ219" s="132"/>
      <c r="VCR219" s="132"/>
      <c r="VCS219" s="132"/>
      <c r="VCT219" s="132"/>
      <c r="VCU219" s="132"/>
      <c r="VCV219" s="132"/>
      <c r="VCW219" s="132"/>
      <c r="VCX219" s="132"/>
      <c r="VCY219" s="132"/>
      <c r="VCZ219" s="132"/>
      <c r="VDA219" s="132"/>
      <c r="VDB219" s="132"/>
      <c r="VDC219" s="132"/>
      <c r="VDD219" s="132"/>
      <c r="VDE219" s="132"/>
      <c r="VDF219" s="132"/>
      <c r="VDG219" s="132"/>
      <c r="VDH219" s="132"/>
      <c r="VDI219" s="132"/>
      <c r="VDJ219" s="132"/>
      <c r="VDK219" s="132"/>
      <c r="VDL219" s="132"/>
      <c r="VDM219" s="132"/>
      <c r="VDN219" s="132"/>
      <c r="VDO219" s="132"/>
      <c r="VDP219" s="132"/>
      <c r="VDQ219" s="132"/>
      <c r="VDR219" s="132"/>
      <c r="VDS219" s="132"/>
      <c r="VDT219" s="132"/>
      <c r="VDU219" s="132"/>
      <c r="VDV219" s="132"/>
      <c r="VDW219" s="132"/>
      <c r="VDX219" s="132"/>
      <c r="VDY219" s="132"/>
      <c r="VDZ219" s="132"/>
      <c r="VEA219" s="132"/>
      <c r="VEB219" s="132"/>
      <c r="VEC219" s="132"/>
      <c r="VED219" s="132"/>
      <c r="VEE219" s="132"/>
      <c r="VEF219" s="132"/>
      <c r="VEG219" s="132"/>
      <c r="VEH219" s="132"/>
      <c r="VEI219" s="132"/>
      <c r="VEJ219" s="132"/>
      <c r="VEK219" s="132"/>
      <c r="VEL219" s="132"/>
      <c r="VEM219" s="132"/>
      <c r="VEN219" s="132"/>
      <c r="VEO219" s="132"/>
      <c r="VEP219" s="132"/>
      <c r="VEQ219" s="132"/>
      <c r="VER219" s="132"/>
      <c r="VES219" s="132"/>
      <c r="VET219" s="132"/>
      <c r="VEU219" s="132"/>
      <c r="VEV219" s="132"/>
      <c r="VEW219" s="132"/>
      <c r="VEX219" s="132"/>
      <c r="VEY219" s="132"/>
      <c r="VEZ219" s="132"/>
      <c r="VFA219" s="132"/>
      <c r="VFB219" s="132"/>
      <c r="VFC219" s="132"/>
      <c r="VFD219" s="132"/>
      <c r="VFE219" s="132"/>
      <c r="VFF219" s="132"/>
      <c r="VFG219" s="132"/>
      <c r="VFH219" s="132"/>
      <c r="VFI219" s="132"/>
      <c r="VFJ219" s="132"/>
      <c r="VFK219" s="132"/>
      <c r="VFL219" s="132"/>
      <c r="VFM219" s="132"/>
      <c r="VFN219" s="132"/>
      <c r="VFO219" s="132"/>
      <c r="VFP219" s="132"/>
      <c r="VFQ219" s="132"/>
      <c r="VFR219" s="132"/>
      <c r="VFS219" s="132"/>
      <c r="VFT219" s="132"/>
      <c r="VFU219" s="132"/>
      <c r="VFV219" s="132"/>
      <c r="VFW219" s="132"/>
      <c r="VFX219" s="132"/>
      <c r="VFY219" s="132"/>
      <c r="VFZ219" s="132"/>
      <c r="VGA219" s="132"/>
      <c r="VGB219" s="132"/>
      <c r="VGC219" s="132"/>
      <c r="VGD219" s="132"/>
      <c r="VGE219" s="132"/>
      <c r="VGF219" s="132"/>
      <c r="VGG219" s="132"/>
      <c r="VGH219" s="132"/>
      <c r="VGI219" s="132"/>
      <c r="VGJ219" s="132"/>
      <c r="VGK219" s="132"/>
      <c r="VGL219" s="132"/>
      <c r="VGM219" s="132"/>
      <c r="VGN219" s="132"/>
      <c r="VGO219" s="132"/>
      <c r="VGP219" s="132"/>
      <c r="VGQ219" s="132"/>
      <c r="VGR219" s="132"/>
      <c r="VGS219" s="132"/>
      <c r="VGT219" s="132"/>
      <c r="VGU219" s="132"/>
      <c r="VGV219" s="132"/>
      <c r="VGW219" s="132"/>
      <c r="VGX219" s="132"/>
      <c r="VGY219" s="132"/>
      <c r="VGZ219" s="132"/>
      <c r="VHA219" s="132"/>
      <c r="VHB219" s="132"/>
      <c r="VHC219" s="132"/>
      <c r="VHD219" s="132"/>
      <c r="VHE219" s="132"/>
      <c r="VHF219" s="132"/>
      <c r="VHG219" s="132"/>
      <c r="VHH219" s="132"/>
      <c r="VHI219" s="132"/>
      <c r="VHJ219" s="132"/>
      <c r="VHK219" s="132"/>
      <c r="VHL219" s="132"/>
      <c r="VHM219" s="132"/>
      <c r="VHN219" s="132"/>
      <c r="VHO219" s="132"/>
      <c r="VHP219" s="132"/>
      <c r="VHQ219" s="132"/>
      <c r="VHR219" s="132"/>
      <c r="VHS219" s="132"/>
      <c r="VHT219" s="132"/>
      <c r="VHU219" s="132"/>
      <c r="VHV219" s="132"/>
      <c r="VHW219" s="132"/>
      <c r="VHX219" s="132"/>
      <c r="VHY219" s="132"/>
      <c r="VHZ219" s="132"/>
      <c r="VIA219" s="132"/>
      <c r="VIB219" s="132"/>
      <c r="VIC219" s="132"/>
      <c r="VID219" s="132"/>
      <c r="VIE219" s="132"/>
      <c r="VIF219" s="132"/>
      <c r="VIG219" s="132"/>
      <c r="VIH219" s="132"/>
      <c r="VII219" s="132"/>
      <c r="VIJ219" s="132"/>
      <c r="VIK219" s="132"/>
      <c r="VIL219" s="132"/>
      <c r="VIM219" s="132"/>
      <c r="VIN219" s="132"/>
      <c r="VIO219" s="132"/>
      <c r="VIP219" s="132"/>
      <c r="VIQ219" s="132"/>
      <c r="VIR219" s="132"/>
      <c r="VIS219" s="132"/>
      <c r="VIT219" s="132"/>
      <c r="VIU219" s="132"/>
      <c r="VIV219" s="132"/>
      <c r="VIW219" s="132"/>
      <c r="VIX219" s="132"/>
      <c r="VIY219" s="132"/>
      <c r="VIZ219" s="132"/>
      <c r="VJA219" s="132"/>
      <c r="VJB219" s="132"/>
      <c r="VJC219" s="132"/>
      <c r="VJD219" s="132"/>
      <c r="VJE219" s="132"/>
      <c r="VJF219" s="132"/>
      <c r="VJG219" s="132"/>
      <c r="VJH219" s="132"/>
      <c r="VJI219" s="132"/>
      <c r="VJJ219" s="132"/>
      <c r="VJK219" s="132"/>
      <c r="VJL219" s="132"/>
      <c r="VJM219" s="132"/>
      <c r="VJN219" s="132"/>
      <c r="VJO219" s="132"/>
      <c r="VJP219" s="132"/>
      <c r="VJQ219" s="132"/>
      <c r="VJR219" s="132"/>
      <c r="VJS219" s="132"/>
      <c r="VJT219" s="132"/>
      <c r="VJU219" s="132"/>
      <c r="VJV219" s="132"/>
      <c r="VJW219" s="132"/>
      <c r="VJX219" s="132"/>
      <c r="VJY219" s="132"/>
      <c r="VJZ219" s="132"/>
      <c r="VKA219" s="132"/>
      <c r="VKB219" s="132"/>
      <c r="VKC219" s="132"/>
      <c r="VKD219" s="132"/>
      <c r="VKE219" s="132"/>
      <c r="VKF219" s="132"/>
      <c r="VKG219" s="132"/>
      <c r="VKH219" s="132"/>
      <c r="VKI219" s="132"/>
      <c r="VKJ219" s="132"/>
      <c r="VKK219" s="132"/>
      <c r="VKL219" s="132"/>
      <c r="VKM219" s="132"/>
      <c r="VKN219" s="132"/>
      <c r="VKO219" s="132"/>
      <c r="VKP219" s="132"/>
      <c r="VKQ219" s="132"/>
      <c r="VKR219" s="132"/>
      <c r="VKS219" s="132"/>
      <c r="VKT219" s="132"/>
      <c r="VKU219" s="132"/>
      <c r="VKV219" s="132"/>
      <c r="VKW219" s="132"/>
      <c r="VKX219" s="132"/>
      <c r="VKY219" s="132"/>
      <c r="VKZ219" s="132"/>
      <c r="VLA219" s="132"/>
      <c r="VLB219" s="132"/>
      <c r="VLC219" s="132"/>
      <c r="VLD219" s="132"/>
      <c r="VLE219" s="132"/>
      <c r="VLF219" s="132"/>
      <c r="VLG219" s="132"/>
      <c r="VLH219" s="132"/>
      <c r="VLI219" s="132"/>
      <c r="VLJ219" s="132"/>
      <c r="VLK219" s="132"/>
      <c r="VLL219" s="132"/>
      <c r="VLM219" s="132"/>
      <c r="VLN219" s="132"/>
      <c r="VLO219" s="132"/>
      <c r="VLP219" s="132"/>
      <c r="VLQ219" s="132"/>
      <c r="VLR219" s="132"/>
      <c r="VLS219" s="132"/>
      <c r="VLT219" s="132"/>
      <c r="VLU219" s="132"/>
      <c r="VLV219" s="132"/>
      <c r="VLW219" s="132"/>
      <c r="VLX219" s="132"/>
      <c r="VLY219" s="132"/>
      <c r="VLZ219" s="132"/>
      <c r="VMA219" s="132"/>
      <c r="VMB219" s="132"/>
      <c r="VMC219" s="132"/>
      <c r="VMD219" s="132"/>
      <c r="VME219" s="132"/>
      <c r="VMF219" s="132"/>
      <c r="VMG219" s="132"/>
      <c r="VMH219" s="132"/>
      <c r="VMI219" s="132"/>
      <c r="VMJ219" s="132"/>
      <c r="VMK219" s="132"/>
      <c r="VML219" s="132"/>
      <c r="VMM219" s="132"/>
      <c r="VMN219" s="132"/>
      <c r="VMO219" s="132"/>
      <c r="VMP219" s="132"/>
      <c r="VMQ219" s="132"/>
      <c r="VMR219" s="132"/>
      <c r="VMS219" s="132"/>
      <c r="VMT219" s="132"/>
      <c r="VMU219" s="132"/>
      <c r="VMV219" s="132"/>
      <c r="VMW219" s="132"/>
      <c r="VMX219" s="132"/>
      <c r="VMY219" s="132"/>
      <c r="VMZ219" s="132"/>
      <c r="VNA219" s="132"/>
      <c r="VNB219" s="132"/>
      <c r="VNC219" s="132"/>
      <c r="VND219" s="132"/>
      <c r="VNE219" s="132"/>
      <c r="VNF219" s="132"/>
      <c r="VNG219" s="132"/>
      <c r="VNH219" s="132"/>
      <c r="VNI219" s="132"/>
      <c r="VNJ219" s="132"/>
      <c r="VNK219" s="132"/>
      <c r="VNL219" s="132"/>
      <c r="VNM219" s="132"/>
      <c r="VNN219" s="132"/>
      <c r="VNO219" s="132"/>
      <c r="VNP219" s="132"/>
      <c r="VNQ219" s="132"/>
      <c r="VNR219" s="132"/>
      <c r="VNS219" s="132"/>
      <c r="VNT219" s="132"/>
      <c r="VNU219" s="132"/>
      <c r="VNV219" s="132"/>
      <c r="VNW219" s="132"/>
      <c r="VNX219" s="132"/>
      <c r="VNY219" s="132"/>
      <c r="VNZ219" s="132"/>
      <c r="VOA219" s="132"/>
      <c r="VOB219" s="132"/>
      <c r="VOC219" s="132"/>
      <c r="VOD219" s="132"/>
      <c r="VOE219" s="132"/>
      <c r="VOF219" s="132"/>
      <c r="VOG219" s="132"/>
      <c r="VOH219" s="132"/>
      <c r="VOI219" s="132"/>
      <c r="VOJ219" s="132"/>
      <c r="VOK219" s="132"/>
      <c r="VOL219" s="132"/>
      <c r="VOM219" s="132"/>
      <c r="VON219" s="132"/>
      <c r="VOO219" s="132"/>
      <c r="VOP219" s="132"/>
      <c r="VOQ219" s="132"/>
      <c r="VOR219" s="132"/>
      <c r="VOS219" s="132"/>
      <c r="VOT219" s="132"/>
      <c r="VOU219" s="132"/>
      <c r="VOV219" s="132"/>
      <c r="VOW219" s="132"/>
      <c r="VOX219" s="132"/>
      <c r="VOY219" s="132"/>
      <c r="VOZ219" s="132"/>
      <c r="VPA219" s="132"/>
      <c r="VPB219" s="132"/>
      <c r="VPC219" s="132"/>
      <c r="VPD219" s="132"/>
      <c r="VPE219" s="132"/>
      <c r="VPF219" s="132"/>
      <c r="VPG219" s="132"/>
      <c r="VPH219" s="132"/>
      <c r="VPI219" s="132"/>
      <c r="VPJ219" s="132"/>
      <c r="VPK219" s="132"/>
      <c r="VPL219" s="132"/>
      <c r="VPM219" s="132"/>
      <c r="VPN219" s="132"/>
      <c r="VPO219" s="132"/>
      <c r="VPP219" s="132"/>
      <c r="VPQ219" s="132"/>
      <c r="VPR219" s="132"/>
      <c r="VPS219" s="132"/>
      <c r="VPT219" s="132"/>
      <c r="VPU219" s="132"/>
      <c r="VPV219" s="132"/>
      <c r="VPW219" s="132"/>
      <c r="VPX219" s="132"/>
      <c r="VPY219" s="132"/>
      <c r="VPZ219" s="132"/>
      <c r="VQA219" s="132"/>
      <c r="VQB219" s="132"/>
      <c r="VQC219" s="132"/>
      <c r="VQD219" s="132"/>
      <c r="VQE219" s="132"/>
      <c r="VQF219" s="132"/>
      <c r="VQG219" s="132"/>
      <c r="VQH219" s="132"/>
      <c r="VQI219" s="132"/>
      <c r="VQJ219" s="132"/>
      <c r="VQK219" s="132"/>
      <c r="VQL219" s="132"/>
      <c r="VQM219" s="132"/>
      <c r="VQN219" s="132"/>
      <c r="VQO219" s="132"/>
      <c r="VQP219" s="132"/>
      <c r="VQQ219" s="132"/>
      <c r="VQR219" s="132"/>
      <c r="VQS219" s="132"/>
      <c r="VQT219" s="132"/>
      <c r="VQU219" s="132"/>
      <c r="VQV219" s="132"/>
      <c r="VQW219" s="132"/>
      <c r="VQX219" s="132"/>
      <c r="VQY219" s="132"/>
      <c r="VQZ219" s="132"/>
      <c r="VRA219" s="132"/>
      <c r="VRB219" s="132"/>
      <c r="VRC219" s="132"/>
      <c r="VRD219" s="132"/>
      <c r="VRE219" s="132"/>
      <c r="VRF219" s="132"/>
      <c r="VRG219" s="132"/>
      <c r="VRH219" s="132"/>
      <c r="VRI219" s="132"/>
      <c r="VRJ219" s="132"/>
      <c r="VRK219" s="132"/>
      <c r="VRL219" s="132"/>
      <c r="VRM219" s="132"/>
      <c r="VRN219" s="132"/>
      <c r="VRO219" s="132"/>
      <c r="VRP219" s="132"/>
      <c r="VRQ219" s="132"/>
      <c r="VRR219" s="132"/>
      <c r="VRS219" s="132"/>
      <c r="VRT219" s="132"/>
      <c r="VRU219" s="132"/>
      <c r="VRV219" s="132"/>
      <c r="VRW219" s="132"/>
      <c r="VRX219" s="132"/>
      <c r="VRY219" s="132"/>
      <c r="VRZ219" s="132"/>
      <c r="VSA219" s="132"/>
      <c r="VSB219" s="132"/>
      <c r="VSC219" s="132"/>
      <c r="VSD219" s="132"/>
      <c r="VSE219" s="132"/>
      <c r="VSF219" s="132"/>
      <c r="VSG219" s="132"/>
      <c r="VSH219" s="132"/>
      <c r="VSI219" s="132"/>
      <c r="VSJ219" s="132"/>
      <c r="VSK219" s="132"/>
      <c r="VSL219" s="132"/>
      <c r="VSM219" s="132"/>
      <c r="VSN219" s="132"/>
      <c r="VSO219" s="132"/>
      <c r="VSP219" s="132"/>
      <c r="VSQ219" s="132"/>
      <c r="VSR219" s="132"/>
      <c r="VSS219" s="132"/>
      <c r="VST219" s="132"/>
      <c r="VSU219" s="132"/>
      <c r="VSV219" s="132"/>
      <c r="VSW219" s="132"/>
      <c r="VSX219" s="132"/>
      <c r="VSY219" s="132"/>
      <c r="VSZ219" s="132"/>
      <c r="VTA219" s="132"/>
      <c r="VTB219" s="132"/>
      <c r="VTC219" s="132"/>
      <c r="VTD219" s="132"/>
      <c r="VTE219" s="132"/>
      <c r="VTF219" s="132"/>
      <c r="VTG219" s="132"/>
      <c r="VTH219" s="132"/>
      <c r="VTI219" s="132"/>
      <c r="VTJ219" s="132"/>
      <c r="VTK219" s="132"/>
      <c r="VTL219" s="132"/>
      <c r="VTM219" s="132"/>
      <c r="VTN219" s="132"/>
      <c r="VTO219" s="132"/>
      <c r="VTP219" s="132"/>
      <c r="VTQ219" s="132"/>
      <c r="VTR219" s="132"/>
      <c r="VTS219" s="132"/>
      <c r="VTT219" s="132"/>
      <c r="VTU219" s="132"/>
      <c r="VTV219" s="132"/>
      <c r="VTW219" s="132"/>
      <c r="VTX219" s="132"/>
      <c r="VTY219" s="132"/>
      <c r="VTZ219" s="132"/>
      <c r="VUA219" s="132"/>
      <c r="VUB219" s="132"/>
      <c r="VUC219" s="132"/>
      <c r="VUD219" s="132"/>
      <c r="VUE219" s="132"/>
      <c r="VUF219" s="132"/>
      <c r="VUG219" s="132"/>
      <c r="VUH219" s="132"/>
      <c r="VUI219" s="132"/>
      <c r="VUJ219" s="132"/>
      <c r="VUK219" s="132"/>
      <c r="VUL219" s="132"/>
      <c r="VUM219" s="132"/>
      <c r="VUN219" s="132"/>
      <c r="VUO219" s="132"/>
      <c r="VUP219" s="132"/>
      <c r="VUQ219" s="132"/>
      <c r="VUR219" s="132"/>
      <c r="VUS219" s="132"/>
      <c r="VUT219" s="132"/>
      <c r="VUU219" s="132"/>
      <c r="VUV219" s="132"/>
      <c r="VUW219" s="132"/>
      <c r="VUX219" s="132"/>
      <c r="VUY219" s="132"/>
      <c r="VUZ219" s="132"/>
      <c r="VVA219" s="132"/>
      <c r="VVB219" s="132"/>
      <c r="VVC219" s="132"/>
      <c r="VVD219" s="132"/>
      <c r="VVE219" s="132"/>
      <c r="VVF219" s="132"/>
      <c r="VVG219" s="132"/>
      <c r="VVH219" s="132"/>
      <c r="VVI219" s="132"/>
      <c r="VVJ219" s="132"/>
      <c r="VVK219" s="132"/>
      <c r="VVL219" s="132"/>
      <c r="VVM219" s="132"/>
      <c r="VVN219" s="132"/>
      <c r="VVO219" s="132"/>
      <c r="VVP219" s="132"/>
      <c r="VVQ219" s="132"/>
      <c r="VVR219" s="132"/>
      <c r="VVS219" s="132"/>
      <c r="VVT219" s="132"/>
      <c r="VVU219" s="132"/>
      <c r="VVV219" s="132"/>
      <c r="VVW219" s="132"/>
      <c r="VVX219" s="132"/>
      <c r="VVY219" s="132"/>
      <c r="VVZ219" s="132"/>
      <c r="VWA219" s="132"/>
      <c r="VWB219" s="132"/>
      <c r="VWC219" s="132"/>
      <c r="VWD219" s="132"/>
      <c r="VWE219" s="132"/>
      <c r="VWF219" s="132"/>
      <c r="VWG219" s="132"/>
      <c r="VWH219" s="132"/>
      <c r="VWI219" s="132"/>
      <c r="VWJ219" s="132"/>
      <c r="VWK219" s="132"/>
      <c r="VWL219" s="132"/>
      <c r="VWM219" s="132"/>
      <c r="VWN219" s="132"/>
      <c r="VWO219" s="132"/>
      <c r="VWP219" s="132"/>
      <c r="VWQ219" s="132"/>
      <c r="VWR219" s="132"/>
      <c r="VWS219" s="132"/>
      <c r="VWT219" s="132"/>
      <c r="VWU219" s="132"/>
      <c r="VWV219" s="132"/>
      <c r="VWW219" s="132"/>
      <c r="VWX219" s="132"/>
      <c r="VWY219" s="132"/>
      <c r="VWZ219" s="132"/>
      <c r="VXA219" s="132"/>
      <c r="VXB219" s="132"/>
      <c r="VXC219" s="132"/>
      <c r="VXD219" s="132"/>
      <c r="VXE219" s="132"/>
      <c r="VXF219" s="132"/>
      <c r="VXG219" s="132"/>
      <c r="VXH219" s="132"/>
      <c r="VXI219" s="132"/>
      <c r="VXJ219" s="132"/>
      <c r="VXK219" s="132"/>
      <c r="VXL219" s="132"/>
      <c r="VXM219" s="132"/>
      <c r="VXN219" s="132"/>
      <c r="VXO219" s="132"/>
      <c r="VXP219" s="132"/>
      <c r="VXQ219" s="132"/>
      <c r="VXR219" s="132"/>
      <c r="VXS219" s="132"/>
      <c r="VXT219" s="132"/>
      <c r="VXU219" s="132"/>
      <c r="VXV219" s="132"/>
      <c r="VXW219" s="132"/>
      <c r="VXX219" s="132"/>
      <c r="VXY219" s="132"/>
      <c r="VXZ219" s="132"/>
      <c r="VYA219" s="132"/>
      <c r="VYB219" s="132"/>
      <c r="VYC219" s="132"/>
      <c r="VYD219" s="132"/>
      <c r="VYE219" s="132"/>
      <c r="VYF219" s="132"/>
      <c r="VYG219" s="132"/>
      <c r="VYH219" s="132"/>
      <c r="VYI219" s="132"/>
      <c r="VYJ219" s="132"/>
      <c r="VYK219" s="132"/>
      <c r="VYL219" s="132"/>
      <c r="VYM219" s="132"/>
      <c r="VYN219" s="132"/>
      <c r="VYO219" s="132"/>
      <c r="VYP219" s="132"/>
      <c r="VYQ219" s="132"/>
      <c r="VYR219" s="132"/>
      <c r="VYS219" s="132"/>
      <c r="VYT219" s="132"/>
      <c r="VYU219" s="132"/>
      <c r="VYV219" s="132"/>
      <c r="VYW219" s="132"/>
      <c r="VYX219" s="132"/>
      <c r="VYY219" s="132"/>
      <c r="VYZ219" s="132"/>
      <c r="VZA219" s="132"/>
      <c r="VZB219" s="132"/>
      <c r="VZC219" s="132"/>
      <c r="VZD219" s="132"/>
      <c r="VZE219" s="132"/>
      <c r="VZF219" s="132"/>
      <c r="VZG219" s="132"/>
      <c r="VZH219" s="132"/>
      <c r="VZI219" s="132"/>
      <c r="VZJ219" s="132"/>
      <c r="VZK219" s="132"/>
      <c r="VZL219" s="132"/>
      <c r="VZM219" s="132"/>
      <c r="VZN219" s="132"/>
      <c r="VZO219" s="132"/>
      <c r="VZP219" s="132"/>
      <c r="VZQ219" s="132"/>
      <c r="VZR219" s="132"/>
      <c r="VZS219" s="132"/>
      <c r="VZT219" s="132"/>
      <c r="VZU219" s="132"/>
      <c r="VZV219" s="132"/>
      <c r="VZW219" s="132"/>
      <c r="VZX219" s="132"/>
      <c r="VZY219" s="132"/>
      <c r="VZZ219" s="132"/>
      <c r="WAA219" s="132"/>
      <c r="WAB219" s="132"/>
      <c r="WAC219" s="132"/>
      <c r="WAD219" s="132"/>
      <c r="WAE219" s="132"/>
      <c r="WAF219" s="132"/>
      <c r="WAG219" s="132"/>
      <c r="WAH219" s="132"/>
      <c r="WAI219" s="132"/>
      <c r="WAJ219" s="132"/>
      <c r="WAK219" s="132"/>
      <c r="WAL219" s="132"/>
      <c r="WAM219" s="132"/>
      <c r="WAN219" s="132"/>
      <c r="WAO219" s="132"/>
      <c r="WAP219" s="132"/>
      <c r="WAQ219" s="132"/>
      <c r="WAR219" s="132"/>
      <c r="WAS219" s="132"/>
      <c r="WAT219" s="132"/>
      <c r="WAU219" s="132"/>
      <c r="WAV219" s="132"/>
      <c r="WAW219" s="132"/>
      <c r="WAX219" s="132"/>
      <c r="WAY219" s="132"/>
      <c r="WAZ219" s="132"/>
      <c r="WBA219" s="132"/>
      <c r="WBB219" s="132"/>
      <c r="WBC219" s="132"/>
      <c r="WBD219" s="132"/>
      <c r="WBE219" s="132"/>
      <c r="WBF219" s="132"/>
      <c r="WBG219" s="132"/>
      <c r="WBH219" s="132"/>
      <c r="WBI219" s="132"/>
      <c r="WBJ219" s="132"/>
      <c r="WBK219" s="132"/>
      <c r="WBL219" s="132"/>
      <c r="WBM219" s="132"/>
      <c r="WBN219" s="132"/>
      <c r="WBO219" s="132"/>
      <c r="WBP219" s="132"/>
      <c r="WBQ219" s="132"/>
      <c r="WBR219" s="132"/>
      <c r="WBS219" s="132"/>
      <c r="WBT219" s="132"/>
      <c r="WBU219" s="132"/>
      <c r="WBV219" s="132"/>
      <c r="WBW219" s="132"/>
      <c r="WBX219" s="132"/>
      <c r="WBY219" s="132"/>
      <c r="WBZ219" s="132"/>
      <c r="WCA219" s="132"/>
      <c r="WCB219" s="132"/>
      <c r="WCC219" s="132"/>
      <c r="WCD219" s="132"/>
      <c r="WCE219" s="132"/>
      <c r="WCF219" s="132"/>
      <c r="WCG219" s="132"/>
      <c r="WCH219" s="132"/>
      <c r="WCI219" s="132"/>
      <c r="WCJ219" s="132"/>
      <c r="WCK219" s="132"/>
      <c r="WCL219" s="132"/>
      <c r="WCM219" s="132"/>
      <c r="WCN219" s="132"/>
      <c r="WCO219" s="132"/>
      <c r="WCP219" s="132"/>
      <c r="WCQ219" s="132"/>
      <c r="WCR219" s="132"/>
      <c r="WCS219" s="132"/>
      <c r="WCT219" s="132"/>
      <c r="WCU219" s="132"/>
      <c r="WCV219" s="132"/>
      <c r="WCW219" s="132"/>
      <c r="WCX219" s="132"/>
      <c r="WCY219" s="132"/>
      <c r="WCZ219" s="132"/>
      <c r="WDA219" s="132"/>
      <c r="WDB219" s="132"/>
      <c r="WDC219" s="132"/>
      <c r="WDD219" s="132"/>
      <c r="WDE219" s="132"/>
      <c r="WDF219" s="132"/>
      <c r="WDG219" s="132"/>
      <c r="WDH219" s="132"/>
      <c r="WDI219" s="132"/>
      <c r="WDJ219" s="132"/>
      <c r="WDK219" s="132"/>
      <c r="WDL219" s="132"/>
      <c r="WDM219" s="132"/>
      <c r="WDN219" s="132"/>
      <c r="WDO219" s="132"/>
      <c r="WDP219" s="132"/>
      <c r="WDQ219" s="132"/>
      <c r="WDR219" s="132"/>
      <c r="WDS219" s="132"/>
      <c r="WDT219" s="132"/>
      <c r="WDU219" s="132"/>
      <c r="WDV219" s="132"/>
      <c r="WDW219" s="132"/>
      <c r="WDX219" s="132"/>
      <c r="WDY219" s="132"/>
      <c r="WDZ219" s="132"/>
      <c r="WEA219" s="132"/>
      <c r="WEB219" s="132"/>
      <c r="WEC219" s="132"/>
      <c r="WED219" s="132"/>
      <c r="WEE219" s="132"/>
      <c r="WEF219" s="132"/>
      <c r="WEG219" s="132"/>
      <c r="WEH219" s="132"/>
      <c r="WEI219" s="132"/>
      <c r="WEJ219" s="132"/>
      <c r="WEK219" s="132"/>
      <c r="WEL219" s="132"/>
      <c r="WEM219" s="132"/>
      <c r="WEN219" s="132"/>
      <c r="WEO219" s="132"/>
      <c r="WEP219" s="132"/>
      <c r="WEQ219" s="132"/>
      <c r="WER219" s="132"/>
      <c r="WES219" s="132"/>
      <c r="WET219" s="132"/>
      <c r="WEU219" s="132"/>
      <c r="WEV219" s="132"/>
      <c r="WEW219" s="132"/>
      <c r="WEX219" s="132"/>
      <c r="WEY219" s="132"/>
      <c r="WEZ219" s="132"/>
      <c r="WFA219" s="132"/>
      <c r="WFB219" s="132"/>
      <c r="WFC219" s="132"/>
      <c r="WFD219" s="132"/>
      <c r="WFE219" s="132"/>
      <c r="WFF219" s="132"/>
      <c r="WFG219" s="132"/>
      <c r="WFH219" s="132"/>
      <c r="WFI219" s="132"/>
      <c r="WFJ219" s="132"/>
      <c r="WFK219" s="132"/>
      <c r="WFL219" s="132"/>
      <c r="WFM219" s="132"/>
      <c r="WFN219" s="132"/>
      <c r="WFO219" s="132"/>
      <c r="WFP219" s="132"/>
      <c r="WFQ219" s="132"/>
      <c r="WFR219" s="132"/>
      <c r="WFS219" s="132"/>
      <c r="WFT219" s="132"/>
      <c r="WFU219" s="132"/>
      <c r="WFV219" s="132"/>
      <c r="WFW219" s="132"/>
      <c r="WFX219" s="132"/>
      <c r="WFY219" s="132"/>
      <c r="WFZ219" s="132"/>
      <c r="WGA219" s="132"/>
      <c r="WGB219" s="132"/>
      <c r="WGC219" s="132"/>
      <c r="WGD219" s="132"/>
      <c r="WGE219" s="132"/>
      <c r="WGF219" s="132"/>
      <c r="WGG219" s="132"/>
      <c r="WGH219" s="132"/>
      <c r="WGI219" s="132"/>
      <c r="WGJ219" s="132"/>
      <c r="WGK219" s="132"/>
      <c r="WGL219" s="132"/>
      <c r="WGM219" s="132"/>
      <c r="WGN219" s="132"/>
      <c r="WGO219" s="132"/>
      <c r="WGP219" s="132"/>
      <c r="WGQ219" s="132"/>
      <c r="WGR219" s="132"/>
      <c r="WGS219" s="132"/>
      <c r="WGT219" s="132"/>
      <c r="WGU219" s="132"/>
      <c r="WGV219" s="132"/>
      <c r="WGW219" s="132"/>
      <c r="WGX219" s="132"/>
      <c r="WGY219" s="132"/>
      <c r="WGZ219" s="132"/>
      <c r="WHA219" s="132"/>
      <c r="WHB219" s="132"/>
      <c r="WHC219" s="132"/>
      <c r="WHD219" s="132"/>
      <c r="WHE219" s="132"/>
      <c r="WHF219" s="132"/>
      <c r="WHG219" s="132"/>
      <c r="WHH219" s="132"/>
      <c r="WHI219" s="132"/>
      <c r="WHJ219" s="132"/>
      <c r="WHK219" s="132"/>
      <c r="WHL219" s="132"/>
      <c r="WHM219" s="132"/>
      <c r="WHN219" s="132"/>
      <c r="WHO219" s="132"/>
      <c r="WHP219" s="132"/>
      <c r="WHQ219" s="132"/>
      <c r="WHR219" s="132"/>
      <c r="WHS219" s="132"/>
      <c r="WHT219" s="132"/>
      <c r="WHU219" s="132"/>
      <c r="WHV219" s="132"/>
      <c r="WHW219" s="132"/>
      <c r="WHX219" s="132"/>
      <c r="WHY219" s="132"/>
      <c r="WHZ219" s="132"/>
      <c r="WIA219" s="132"/>
      <c r="WIB219" s="132"/>
      <c r="WIC219" s="132"/>
      <c r="WID219" s="132"/>
      <c r="WIE219" s="132"/>
      <c r="WIF219" s="132"/>
      <c r="WIG219" s="132"/>
      <c r="WIH219" s="132"/>
      <c r="WII219" s="132"/>
      <c r="WIJ219" s="132"/>
      <c r="WIK219" s="132"/>
      <c r="WIL219" s="132"/>
      <c r="WIM219" s="132"/>
      <c r="WIN219" s="132"/>
      <c r="WIO219" s="132"/>
      <c r="WIP219" s="132"/>
      <c r="WIQ219" s="132"/>
      <c r="WIR219" s="132"/>
      <c r="WIS219" s="132"/>
      <c r="WIT219" s="132"/>
      <c r="WIU219" s="132"/>
      <c r="WIV219" s="132"/>
      <c r="WIW219" s="132"/>
      <c r="WIX219" s="132"/>
      <c r="WIY219" s="132"/>
      <c r="WIZ219" s="132"/>
      <c r="WJA219" s="132"/>
      <c r="WJB219" s="132"/>
      <c r="WJC219" s="132"/>
      <c r="WJD219" s="132"/>
      <c r="WJE219" s="132"/>
      <c r="WJF219" s="132"/>
      <c r="WJG219" s="132"/>
      <c r="WJH219" s="132"/>
      <c r="WJI219" s="132"/>
      <c r="WJJ219" s="132"/>
      <c r="WJK219" s="132"/>
      <c r="WJL219" s="132"/>
      <c r="WJM219" s="132"/>
      <c r="WJN219" s="132"/>
      <c r="WJO219" s="132"/>
      <c r="WJP219" s="132"/>
      <c r="WJQ219" s="132"/>
      <c r="WJR219" s="132"/>
      <c r="WJS219" s="132"/>
      <c r="WJT219" s="132"/>
      <c r="WJU219" s="132"/>
      <c r="WJV219" s="132"/>
      <c r="WJW219" s="132"/>
      <c r="WJX219" s="132"/>
      <c r="WJY219" s="132"/>
      <c r="WJZ219" s="132"/>
      <c r="WKA219" s="132"/>
      <c r="WKB219" s="132"/>
      <c r="WKC219" s="132"/>
      <c r="WKD219" s="132"/>
      <c r="WKE219" s="132"/>
      <c r="WKF219" s="132"/>
      <c r="WKG219" s="132"/>
      <c r="WKH219" s="132"/>
      <c r="WKI219" s="132"/>
      <c r="WKJ219" s="132"/>
      <c r="WKK219" s="132"/>
      <c r="WKL219" s="132"/>
      <c r="WKM219" s="132"/>
      <c r="WKN219" s="132"/>
      <c r="WKO219" s="132"/>
      <c r="WKP219" s="132"/>
      <c r="WKQ219" s="132"/>
      <c r="WKR219" s="132"/>
      <c r="WKS219" s="132"/>
      <c r="WKT219" s="132"/>
      <c r="WKU219" s="132"/>
      <c r="WKV219" s="132"/>
      <c r="WKW219" s="132"/>
      <c r="WKX219" s="132"/>
      <c r="WKY219" s="132"/>
      <c r="WKZ219" s="132"/>
      <c r="WLA219" s="132"/>
      <c r="WLB219" s="132"/>
      <c r="WLC219" s="132"/>
      <c r="WLD219" s="132"/>
      <c r="WLE219" s="132"/>
      <c r="WLF219" s="132"/>
      <c r="WLG219" s="132"/>
      <c r="WLH219" s="132"/>
      <c r="WLI219" s="132"/>
      <c r="WLJ219" s="132"/>
      <c r="WLK219" s="132"/>
      <c r="WLL219" s="132"/>
      <c r="WLM219" s="132"/>
      <c r="WLN219" s="132"/>
      <c r="WLO219" s="132"/>
      <c r="WLP219" s="132"/>
      <c r="WLQ219" s="132"/>
      <c r="WLR219" s="132"/>
      <c r="WLS219" s="132"/>
      <c r="WLT219" s="132"/>
      <c r="WLU219" s="132"/>
      <c r="WLV219" s="132"/>
      <c r="WLW219" s="132"/>
      <c r="WLX219" s="132"/>
      <c r="WLY219" s="132"/>
      <c r="WLZ219" s="132"/>
      <c r="WMA219" s="132"/>
      <c r="WMB219" s="132"/>
      <c r="WMC219" s="132"/>
      <c r="WMD219" s="132"/>
      <c r="WME219" s="132"/>
      <c r="WMF219" s="132"/>
      <c r="WMG219" s="132"/>
      <c r="WMH219" s="132"/>
      <c r="WMI219" s="132"/>
      <c r="WMJ219" s="132"/>
      <c r="WMK219" s="132"/>
      <c r="WML219" s="132"/>
      <c r="WMM219" s="132"/>
      <c r="WMN219" s="132"/>
      <c r="WMO219" s="132"/>
      <c r="WMP219" s="132"/>
      <c r="WMQ219" s="132"/>
      <c r="WMR219" s="132"/>
      <c r="WMS219" s="132"/>
      <c r="WMT219" s="132"/>
      <c r="WMU219" s="132"/>
      <c r="WMV219" s="132"/>
      <c r="WMW219" s="132"/>
      <c r="WMX219" s="132"/>
      <c r="WMY219" s="132"/>
      <c r="WMZ219" s="132"/>
      <c r="WNA219" s="132"/>
      <c r="WNB219" s="132"/>
      <c r="WNC219" s="132"/>
      <c r="WND219" s="132"/>
      <c r="WNE219" s="132"/>
      <c r="WNF219" s="132"/>
      <c r="WNG219" s="132"/>
      <c r="WNH219" s="132"/>
      <c r="WNI219" s="132"/>
      <c r="WNJ219" s="132"/>
      <c r="WNK219" s="132"/>
      <c r="WNL219" s="132"/>
      <c r="WNM219" s="132"/>
      <c r="WNN219" s="132"/>
      <c r="WNO219" s="132"/>
      <c r="WNP219" s="132"/>
      <c r="WNQ219" s="132"/>
      <c r="WNR219" s="132"/>
      <c r="WNS219" s="132"/>
      <c r="WNT219" s="132"/>
      <c r="WNU219" s="132"/>
      <c r="WNV219" s="132"/>
      <c r="WNW219" s="132"/>
      <c r="WNX219" s="132"/>
      <c r="WNY219" s="132"/>
      <c r="WNZ219" s="132"/>
      <c r="WOA219" s="132"/>
      <c r="WOB219" s="132"/>
      <c r="WOC219" s="132"/>
      <c r="WOD219" s="132"/>
      <c r="WOE219" s="132"/>
      <c r="WOF219" s="132"/>
      <c r="WOG219" s="132"/>
      <c r="WOH219" s="132"/>
      <c r="WOI219" s="132"/>
      <c r="WOJ219" s="132"/>
      <c r="WOK219" s="132"/>
      <c r="WOL219" s="132"/>
      <c r="WOM219" s="132"/>
      <c r="WON219" s="132"/>
      <c r="WOO219" s="132"/>
      <c r="WOP219" s="132"/>
      <c r="WOQ219" s="132"/>
      <c r="WOR219" s="132"/>
      <c r="WOS219" s="132"/>
      <c r="WOT219" s="132"/>
      <c r="WOU219" s="132"/>
      <c r="WOV219" s="132"/>
      <c r="WOW219" s="132"/>
      <c r="WOX219" s="132"/>
      <c r="WOY219" s="132"/>
      <c r="WOZ219" s="132"/>
      <c r="WPA219" s="132"/>
      <c r="WPB219" s="132"/>
      <c r="WPC219" s="132"/>
      <c r="WPD219" s="132"/>
      <c r="WPE219" s="132"/>
      <c r="WPF219" s="132"/>
      <c r="WPG219" s="132"/>
      <c r="WPH219" s="132"/>
      <c r="WPI219" s="132"/>
      <c r="WPJ219" s="132"/>
      <c r="WPK219" s="132"/>
      <c r="WPL219" s="132"/>
      <c r="WPM219" s="132"/>
      <c r="WPN219" s="132"/>
      <c r="WPO219" s="132"/>
      <c r="WPP219" s="132"/>
      <c r="WPQ219" s="132"/>
      <c r="WPR219" s="132"/>
      <c r="WPS219" s="132"/>
      <c r="WPT219" s="132"/>
      <c r="WPU219" s="132"/>
      <c r="WPV219" s="132"/>
      <c r="WPW219" s="132"/>
      <c r="WPX219" s="132"/>
      <c r="WPY219" s="132"/>
      <c r="WPZ219" s="132"/>
      <c r="WQA219" s="132"/>
      <c r="WQB219" s="132"/>
      <c r="WQC219" s="132"/>
      <c r="WQD219" s="132"/>
      <c r="WQE219" s="132"/>
      <c r="WQF219" s="132"/>
      <c r="WQG219" s="132"/>
      <c r="WQH219" s="132"/>
      <c r="WQI219" s="132"/>
      <c r="WQJ219" s="132"/>
      <c r="WQK219" s="132"/>
      <c r="WQL219" s="132"/>
      <c r="WQM219" s="132"/>
      <c r="WQN219" s="132"/>
      <c r="WQO219" s="132"/>
      <c r="WQP219" s="132"/>
      <c r="WQQ219" s="132"/>
      <c r="WQR219" s="132"/>
      <c r="WQS219" s="132"/>
      <c r="WQT219" s="132"/>
      <c r="WQU219" s="132"/>
      <c r="WQV219" s="132"/>
      <c r="WQW219" s="132"/>
      <c r="WQX219" s="132"/>
      <c r="WQY219" s="132"/>
      <c r="WQZ219" s="132"/>
      <c r="WRA219" s="132"/>
      <c r="WRB219" s="132"/>
      <c r="WRC219" s="132"/>
      <c r="WRD219" s="132"/>
      <c r="WRE219" s="132"/>
      <c r="WRF219" s="132"/>
      <c r="WRG219" s="132"/>
      <c r="WRH219" s="132"/>
      <c r="WRI219" s="132"/>
      <c r="WRJ219" s="132"/>
      <c r="WRK219" s="132"/>
      <c r="WRL219" s="132"/>
      <c r="WRM219" s="132"/>
      <c r="WRN219" s="132"/>
      <c r="WRO219" s="132"/>
      <c r="WRP219" s="132"/>
      <c r="WRQ219" s="132"/>
      <c r="WRR219" s="132"/>
      <c r="WRS219" s="132"/>
      <c r="WRT219" s="132"/>
      <c r="WRU219" s="132"/>
      <c r="WRV219" s="132"/>
      <c r="WRW219" s="132"/>
      <c r="WRX219" s="132"/>
      <c r="WRY219" s="132"/>
      <c r="WRZ219" s="132"/>
      <c r="WSA219" s="132"/>
      <c r="WSB219" s="132"/>
      <c r="WSC219" s="132"/>
      <c r="WSD219" s="132"/>
      <c r="WSE219" s="132"/>
      <c r="WSF219" s="132"/>
      <c r="WSG219" s="132"/>
      <c r="WSH219" s="132"/>
      <c r="WSI219" s="132"/>
      <c r="WSJ219" s="132"/>
      <c r="WSK219" s="132"/>
      <c r="WSL219" s="132"/>
      <c r="WSM219" s="132"/>
      <c r="WSN219" s="132"/>
      <c r="WSO219" s="132"/>
      <c r="WSP219" s="132"/>
      <c r="WSQ219" s="132"/>
      <c r="WSR219" s="132"/>
      <c r="WSS219" s="132"/>
      <c r="WST219" s="132"/>
      <c r="WSU219" s="132"/>
      <c r="WSV219" s="132"/>
      <c r="WSW219" s="132"/>
      <c r="WSX219" s="132"/>
      <c r="WSY219" s="132"/>
      <c r="WSZ219" s="132"/>
      <c r="WTA219" s="132"/>
      <c r="WTB219" s="132"/>
      <c r="WTC219" s="132"/>
      <c r="WTD219" s="132"/>
      <c r="WTE219" s="132"/>
      <c r="WTF219" s="132"/>
      <c r="WTG219" s="132"/>
      <c r="WTH219" s="132"/>
      <c r="WTI219" s="132"/>
      <c r="WTJ219" s="132"/>
      <c r="WTK219" s="132"/>
      <c r="WTL219" s="132"/>
      <c r="WTM219" s="132"/>
      <c r="WTN219" s="132"/>
      <c r="WTO219" s="132"/>
      <c r="WTP219" s="132"/>
      <c r="WTQ219" s="132"/>
      <c r="WTR219" s="132"/>
      <c r="WTS219" s="132"/>
      <c r="WTT219" s="132"/>
      <c r="WTU219" s="132"/>
      <c r="WTV219" s="132"/>
      <c r="WTW219" s="132"/>
      <c r="WTX219" s="132"/>
      <c r="WTY219" s="132"/>
      <c r="WTZ219" s="132"/>
      <c r="WUA219" s="132"/>
      <c r="WUB219" s="132"/>
      <c r="WUC219" s="132"/>
      <c r="WUD219" s="132"/>
      <c r="WUE219" s="132"/>
      <c r="WUF219" s="132"/>
      <c r="WUG219" s="132"/>
      <c r="WUH219" s="132"/>
      <c r="WUI219" s="132"/>
      <c r="WUJ219" s="132"/>
      <c r="WUK219" s="132"/>
      <c r="WUL219" s="132"/>
      <c r="WUM219" s="132"/>
      <c r="WUN219" s="132"/>
      <c r="WUO219" s="132"/>
      <c r="WUP219" s="132"/>
      <c r="WUQ219" s="132"/>
      <c r="WUR219" s="132"/>
      <c r="WUS219" s="132"/>
      <c r="WUT219" s="132"/>
      <c r="WUU219" s="132"/>
      <c r="WUV219" s="132"/>
      <c r="WUW219" s="132"/>
      <c r="WUX219" s="132"/>
      <c r="WUY219" s="132"/>
      <c r="WUZ219" s="132"/>
      <c r="WVA219" s="132"/>
      <c r="WVB219" s="132"/>
      <c r="WVC219" s="132"/>
      <c r="WVD219" s="132"/>
      <c r="WVE219" s="132"/>
      <c r="WVF219" s="132"/>
      <c r="WVG219" s="132"/>
      <c r="WVH219" s="132"/>
      <c r="WVI219" s="132"/>
      <c r="WVJ219" s="132"/>
      <c r="WVK219" s="132"/>
      <c r="WVL219" s="132"/>
      <c r="WVM219" s="132"/>
      <c r="WVN219" s="132"/>
      <c r="WVO219" s="132"/>
      <c r="WVP219" s="132"/>
      <c r="WVQ219" s="132"/>
      <c r="WVR219" s="132"/>
      <c r="WVS219" s="132"/>
      <c r="WVT219" s="132"/>
      <c r="WVU219" s="132"/>
      <c r="WVV219" s="132"/>
      <c r="WVW219" s="132"/>
      <c r="WVX219" s="132"/>
      <c r="WVY219" s="132"/>
      <c r="WVZ219" s="132"/>
      <c r="WWA219" s="132"/>
      <c r="WWB219" s="132"/>
      <c r="WWC219" s="132"/>
      <c r="WWD219" s="132"/>
      <c r="WWE219" s="132"/>
      <c r="WWF219" s="132"/>
      <c r="WWG219" s="132"/>
      <c r="WWH219" s="132"/>
      <c r="WWI219" s="132"/>
      <c r="WWJ219" s="132"/>
      <c r="WWK219" s="132"/>
      <c r="WWL219" s="132"/>
      <c r="WWM219" s="132"/>
      <c r="WWN219" s="132"/>
      <c r="WWO219" s="132"/>
      <c r="WWP219" s="132"/>
      <c r="WWQ219" s="132"/>
      <c r="WWR219" s="132"/>
      <c r="WWS219" s="132"/>
      <c r="WWT219" s="132"/>
      <c r="WWU219" s="132"/>
      <c r="WWV219" s="132"/>
      <c r="WWW219" s="132"/>
      <c r="WWX219" s="132"/>
      <c r="WWY219" s="132"/>
      <c r="WWZ219" s="132"/>
      <c r="WXA219" s="132"/>
      <c r="WXB219" s="132"/>
      <c r="WXC219" s="132"/>
      <c r="WXD219" s="132"/>
      <c r="WXE219" s="132"/>
      <c r="WXF219" s="132"/>
      <c r="WXG219" s="132"/>
      <c r="WXH219" s="132"/>
      <c r="WXI219" s="132"/>
      <c r="WXJ219" s="132"/>
      <c r="WXK219" s="132"/>
      <c r="WXL219" s="132"/>
      <c r="WXM219" s="132"/>
      <c r="WXN219" s="132"/>
      <c r="WXO219" s="132"/>
      <c r="WXP219" s="132"/>
      <c r="WXQ219" s="132"/>
      <c r="WXR219" s="132"/>
      <c r="WXS219" s="132"/>
      <c r="WXT219" s="132"/>
      <c r="WXU219" s="132"/>
      <c r="WXV219" s="132"/>
      <c r="WXW219" s="132"/>
      <c r="WXX219" s="132"/>
      <c r="WXY219" s="132"/>
      <c r="WXZ219" s="132"/>
      <c r="WYA219" s="132"/>
      <c r="WYB219" s="132"/>
      <c r="WYC219" s="132"/>
      <c r="WYD219" s="132"/>
      <c r="WYE219" s="132"/>
      <c r="WYF219" s="132"/>
      <c r="WYG219" s="132"/>
      <c r="WYH219" s="132"/>
      <c r="WYI219" s="132"/>
      <c r="WYJ219" s="132"/>
      <c r="WYK219" s="132"/>
      <c r="WYL219" s="132"/>
      <c r="WYM219" s="132"/>
      <c r="WYN219" s="132"/>
      <c r="WYO219" s="132"/>
      <c r="WYP219" s="132"/>
      <c r="WYQ219" s="132"/>
      <c r="WYR219" s="132"/>
      <c r="WYS219" s="132"/>
      <c r="WYT219" s="132"/>
      <c r="WYU219" s="132"/>
      <c r="WYV219" s="132"/>
      <c r="WYW219" s="132"/>
      <c r="WYX219" s="132"/>
      <c r="WYY219" s="132"/>
      <c r="WYZ219" s="132"/>
      <c r="WZA219" s="132"/>
      <c r="WZB219" s="132"/>
      <c r="WZC219" s="132"/>
      <c r="WZD219" s="132"/>
      <c r="WZE219" s="132"/>
      <c r="WZF219" s="132"/>
      <c r="WZG219" s="132"/>
      <c r="WZH219" s="132"/>
      <c r="WZI219" s="132"/>
      <c r="WZJ219" s="132"/>
      <c r="WZK219" s="132"/>
      <c r="WZL219" s="132"/>
      <c r="WZM219" s="132"/>
      <c r="WZN219" s="132"/>
      <c r="WZO219" s="132"/>
      <c r="WZP219" s="132"/>
      <c r="WZQ219" s="132"/>
      <c r="WZR219" s="132"/>
      <c r="WZS219" s="132"/>
      <c r="WZT219" s="132"/>
      <c r="WZU219" s="132"/>
      <c r="WZV219" s="132"/>
      <c r="WZW219" s="132"/>
      <c r="WZX219" s="132"/>
      <c r="WZY219" s="132"/>
      <c r="WZZ219" s="132"/>
      <c r="XAA219" s="132"/>
      <c r="XAB219" s="132"/>
      <c r="XAC219" s="132"/>
      <c r="XAD219" s="132"/>
      <c r="XAE219" s="132"/>
      <c r="XAF219" s="132"/>
      <c r="XAG219" s="132"/>
      <c r="XAH219" s="132"/>
      <c r="XAI219" s="132"/>
      <c r="XAJ219" s="132"/>
      <c r="XAK219" s="132"/>
      <c r="XAL219" s="132"/>
      <c r="XAM219" s="132"/>
      <c r="XAN219" s="132"/>
      <c r="XAO219" s="132"/>
      <c r="XAP219" s="132"/>
      <c r="XAQ219" s="132"/>
      <c r="XAR219" s="132"/>
      <c r="XAS219" s="132"/>
      <c r="XAT219" s="132"/>
      <c r="XAU219" s="132"/>
      <c r="XAV219" s="132"/>
      <c r="XAW219" s="132"/>
      <c r="XAX219" s="132"/>
      <c r="XAY219" s="132"/>
      <c r="XAZ219" s="132"/>
      <c r="XBA219" s="132"/>
      <c r="XBB219" s="132"/>
      <c r="XBC219" s="132"/>
      <c r="XBD219" s="132"/>
      <c r="XBE219" s="132"/>
      <c r="XBF219" s="132"/>
      <c r="XBG219" s="132"/>
      <c r="XBH219" s="132"/>
      <c r="XBI219" s="132"/>
      <c r="XBJ219" s="132"/>
      <c r="XBK219" s="132"/>
      <c r="XBL219" s="132"/>
      <c r="XBM219" s="132"/>
      <c r="XBN219" s="132"/>
      <c r="XBO219" s="132"/>
      <c r="XBP219" s="132"/>
      <c r="XBQ219" s="132"/>
      <c r="XBR219" s="132"/>
      <c r="XBS219" s="132"/>
      <c r="XBT219" s="132"/>
      <c r="XBU219" s="132"/>
      <c r="XBV219" s="132"/>
      <c r="XBW219" s="132"/>
      <c r="XBX219" s="132"/>
      <c r="XBY219" s="132"/>
      <c r="XBZ219" s="132"/>
      <c r="XCA219" s="132"/>
      <c r="XCB219" s="132"/>
      <c r="XCC219" s="132"/>
      <c r="XCD219" s="132"/>
      <c r="XCE219" s="132"/>
      <c r="XCF219" s="132"/>
      <c r="XCG219" s="132"/>
      <c r="XCH219" s="132"/>
      <c r="XCI219" s="132"/>
      <c r="XCJ219" s="132"/>
      <c r="XCK219" s="132"/>
      <c r="XCL219" s="132"/>
      <c r="XCM219" s="132"/>
      <c r="XCN219" s="132"/>
      <c r="XCO219" s="132"/>
      <c r="XCP219" s="132"/>
      <c r="XCQ219" s="132"/>
      <c r="XCR219" s="132"/>
      <c r="XCS219" s="132"/>
      <c r="XCT219" s="132"/>
      <c r="XCU219" s="132"/>
      <c r="XCV219" s="132"/>
      <c r="XCW219" s="132"/>
      <c r="XCX219" s="132"/>
      <c r="XCY219" s="132"/>
      <c r="XCZ219" s="132"/>
      <c r="XDA219" s="132"/>
      <c r="XDB219" s="132"/>
      <c r="XDC219" s="132"/>
      <c r="XDD219" s="132"/>
      <c r="XDE219" s="132"/>
      <c r="XDF219" s="132"/>
      <c r="XDG219" s="132"/>
      <c r="XDH219" s="132"/>
      <c r="XDI219" s="132"/>
      <c r="XDJ219" s="132"/>
      <c r="XDK219" s="132"/>
      <c r="XDL219" s="132"/>
      <c r="XDM219" s="132"/>
      <c r="XDN219" s="132"/>
      <c r="XDO219" s="132"/>
      <c r="XDP219" s="132"/>
      <c r="XDQ219" s="132"/>
      <c r="XDR219" s="132"/>
      <c r="XDS219" s="132"/>
      <c r="XDT219" s="132"/>
      <c r="XDU219" s="132"/>
      <c r="XDV219" s="132"/>
      <c r="XDW219" s="132"/>
      <c r="XDX219" s="132"/>
      <c r="XDY219" s="132"/>
      <c r="XDZ219" s="132"/>
      <c r="XEA219" s="132"/>
      <c r="XEB219" s="132"/>
      <c r="XEC219" s="132"/>
      <c r="XED219" s="132"/>
      <c r="XEE219" s="132"/>
      <c r="XEF219" s="132"/>
      <c r="XEG219" s="132"/>
      <c r="XEH219" s="132"/>
      <c r="XEI219" s="132"/>
      <c r="XEJ219" s="132"/>
      <c r="XEK219" s="132"/>
      <c r="XEL219" s="132"/>
      <c r="XEM219" s="132"/>
      <c r="XEN219" s="132"/>
      <c r="XEO219" s="132"/>
      <c r="XEP219" s="132"/>
      <c r="XEQ219" s="132"/>
      <c r="XER219" s="132"/>
      <c r="XES219" s="132"/>
      <c r="XET219" s="132"/>
      <c r="XEU219" s="132"/>
      <c r="XEV219" s="132"/>
      <c r="XEW219" s="132"/>
      <c r="XEX219" s="132"/>
      <c r="XEY219" s="132"/>
      <c r="XEZ219" s="132"/>
    </row>
    <row r="220" spans="1:16380" ht="15" x14ac:dyDescent="0.25">
      <c r="A220" s="109"/>
      <c r="B220" s="145" t="s">
        <v>153</v>
      </c>
      <c r="C220" s="149">
        <v>208</v>
      </c>
      <c r="D220" s="149">
        <f t="shared" si="7"/>
        <v>1032</v>
      </c>
      <c r="E220" s="159"/>
      <c r="F220" s="101"/>
      <c r="G220" s="140" t="s">
        <v>158</v>
      </c>
      <c r="H220" s="200">
        <f t="shared" si="6"/>
        <v>716</v>
      </c>
      <c r="I220" s="202" t="s">
        <v>672</v>
      </c>
      <c r="J220" s="199" t="s">
        <v>608</v>
      </c>
      <c r="K220" s="199" t="s">
        <v>228</v>
      </c>
      <c r="L220" s="67" t="s">
        <v>301</v>
      </c>
      <c r="M220" s="55"/>
      <c r="N220" s="43"/>
      <c r="O220" s="308"/>
      <c r="P220" s="43"/>
      <c r="Q220" s="33"/>
      <c r="R220" s="25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  <c r="BH220" s="43"/>
      <c r="BI220" s="43"/>
      <c r="BJ220" s="43"/>
      <c r="BK220" s="43"/>
      <c r="BL220" s="43"/>
      <c r="BM220" s="43"/>
      <c r="BN220" s="43"/>
      <c r="BO220" s="43"/>
      <c r="BP220" s="43"/>
      <c r="BQ220" s="43"/>
      <c r="BR220" s="43"/>
      <c r="BS220" s="43"/>
      <c r="BT220" s="43"/>
      <c r="BU220" s="43"/>
      <c r="BV220" s="43"/>
      <c r="BW220" s="43"/>
      <c r="BX220" s="43"/>
      <c r="BY220" s="43"/>
      <c r="BZ220" s="43"/>
      <c r="CA220" s="43"/>
      <c r="CB220" s="43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  <c r="DE220" s="43"/>
      <c r="DF220" s="43"/>
      <c r="DG220" s="43"/>
      <c r="DH220" s="43"/>
      <c r="DI220" s="43"/>
      <c r="DJ220" s="43"/>
      <c r="DK220" s="43"/>
      <c r="DL220" s="43"/>
      <c r="DM220" s="43"/>
      <c r="DN220" s="43"/>
      <c r="DO220" s="43"/>
      <c r="DP220" s="43"/>
      <c r="DQ220" s="43"/>
      <c r="DR220" s="43"/>
      <c r="DS220" s="43"/>
      <c r="DT220" s="43"/>
      <c r="DU220" s="43"/>
      <c r="DV220" s="43"/>
      <c r="DW220" s="43"/>
      <c r="DX220" s="43"/>
      <c r="DY220" s="43"/>
      <c r="DZ220" s="43"/>
      <c r="EA220" s="43"/>
      <c r="EB220" s="43"/>
      <c r="EC220" s="43"/>
      <c r="ED220" s="43"/>
      <c r="EE220" s="43"/>
      <c r="EF220" s="43"/>
      <c r="EG220" s="43"/>
      <c r="EH220" s="43"/>
      <c r="EI220" s="43"/>
      <c r="EJ220" s="43"/>
      <c r="EK220" s="43"/>
      <c r="EL220" s="43"/>
      <c r="EM220" s="43"/>
      <c r="EN220" s="43"/>
      <c r="EO220" s="43"/>
      <c r="EP220" s="43"/>
      <c r="EQ220" s="43"/>
      <c r="ER220" s="43"/>
      <c r="ES220" s="43"/>
      <c r="ET220" s="43"/>
      <c r="EU220" s="43"/>
      <c r="EV220" s="43"/>
      <c r="EW220" s="43"/>
      <c r="EX220" s="43"/>
      <c r="EY220" s="43"/>
      <c r="EZ220" s="43"/>
      <c r="FA220" s="43"/>
      <c r="FB220" s="43"/>
      <c r="FC220" s="43"/>
      <c r="FD220" s="43"/>
      <c r="FE220" s="43"/>
      <c r="FF220" s="43"/>
      <c r="FG220" s="43"/>
      <c r="FH220" s="43"/>
      <c r="FI220" s="43"/>
      <c r="FJ220" s="43"/>
      <c r="FK220" s="43"/>
      <c r="FL220" s="43"/>
      <c r="FM220" s="43"/>
      <c r="FN220" s="43"/>
      <c r="FO220" s="43"/>
      <c r="FP220" s="43"/>
      <c r="FQ220" s="43"/>
      <c r="FR220" s="43"/>
      <c r="FS220" s="43"/>
      <c r="FT220" s="43"/>
      <c r="FU220" s="43"/>
      <c r="FV220" s="43"/>
      <c r="FW220" s="43"/>
      <c r="FX220" s="43"/>
      <c r="FY220" s="43"/>
      <c r="FZ220" s="43"/>
      <c r="GA220" s="43"/>
      <c r="GB220" s="43"/>
      <c r="GC220" s="43"/>
      <c r="GD220" s="43"/>
      <c r="GE220" s="43"/>
      <c r="GF220" s="43"/>
      <c r="GG220" s="43"/>
      <c r="GH220" s="43"/>
      <c r="GI220" s="43"/>
      <c r="GJ220" s="43"/>
      <c r="GK220" s="43"/>
      <c r="GL220" s="43"/>
      <c r="GM220" s="43"/>
      <c r="GN220" s="43"/>
      <c r="GO220" s="43"/>
      <c r="GP220" s="43"/>
      <c r="GQ220" s="43"/>
      <c r="GR220" s="43"/>
      <c r="GS220" s="43"/>
      <c r="GT220" s="43"/>
      <c r="GU220" s="43"/>
      <c r="GV220" s="43"/>
      <c r="GW220" s="43"/>
      <c r="GX220" s="43"/>
      <c r="GY220" s="43"/>
      <c r="GZ220" s="43"/>
      <c r="HA220" s="43"/>
      <c r="HB220" s="43"/>
      <c r="HC220" s="43"/>
      <c r="HD220" s="43"/>
      <c r="HE220" s="43"/>
      <c r="HF220" s="43"/>
      <c r="HG220" s="43"/>
      <c r="HH220" s="43"/>
      <c r="HI220" s="43"/>
      <c r="HJ220" s="43"/>
      <c r="HK220" s="43"/>
      <c r="HL220" s="43"/>
      <c r="HM220" s="43"/>
      <c r="HN220" s="43"/>
      <c r="HO220" s="43"/>
      <c r="HP220" s="43"/>
      <c r="HQ220" s="43"/>
      <c r="HR220" s="43"/>
      <c r="HS220" s="43"/>
      <c r="HT220" s="43"/>
      <c r="HU220" s="43"/>
      <c r="HV220" s="43"/>
      <c r="HW220" s="43"/>
      <c r="HX220" s="43"/>
      <c r="HY220" s="43"/>
      <c r="HZ220" s="43"/>
      <c r="IA220" s="43"/>
      <c r="IB220" s="43"/>
      <c r="IC220" s="43"/>
      <c r="ID220" s="43"/>
      <c r="IE220" s="43"/>
      <c r="IF220" s="43"/>
      <c r="IG220" s="43"/>
      <c r="IH220" s="43"/>
      <c r="II220" s="43"/>
      <c r="IJ220" s="43"/>
      <c r="IK220" s="43"/>
      <c r="IL220" s="43"/>
      <c r="IM220" s="43"/>
      <c r="IN220" s="43"/>
      <c r="IO220" s="43"/>
      <c r="IP220" s="43"/>
      <c r="IQ220" s="43"/>
      <c r="IR220" s="43"/>
      <c r="IS220" s="43"/>
      <c r="IT220" s="43"/>
      <c r="IU220" s="43"/>
      <c r="IV220" s="43"/>
      <c r="IW220" s="43"/>
      <c r="IX220" s="43"/>
      <c r="IY220" s="43"/>
      <c r="IZ220" s="43"/>
      <c r="JA220" s="43"/>
      <c r="JB220" s="43"/>
      <c r="JC220" s="43"/>
      <c r="JD220" s="43"/>
      <c r="JE220" s="43"/>
      <c r="JF220" s="43"/>
      <c r="JG220" s="43"/>
      <c r="JH220" s="43"/>
      <c r="JI220" s="43"/>
      <c r="JJ220" s="43"/>
      <c r="JK220" s="43"/>
      <c r="JL220" s="43"/>
      <c r="JM220" s="43"/>
      <c r="JN220" s="43"/>
      <c r="JO220" s="43"/>
      <c r="JP220" s="43"/>
      <c r="JQ220" s="43"/>
      <c r="JR220" s="43"/>
      <c r="JS220" s="43"/>
      <c r="JT220" s="43"/>
      <c r="JU220" s="43"/>
      <c r="JV220" s="43"/>
      <c r="JW220" s="43"/>
      <c r="JX220" s="43"/>
      <c r="JY220" s="43"/>
      <c r="JZ220" s="43"/>
      <c r="KA220" s="43"/>
      <c r="KB220" s="43"/>
      <c r="KC220" s="43"/>
      <c r="KD220" s="43"/>
      <c r="KE220" s="43"/>
      <c r="KF220" s="43"/>
      <c r="KG220" s="43"/>
      <c r="KH220" s="43"/>
      <c r="KI220" s="43"/>
      <c r="KJ220" s="43"/>
      <c r="KK220" s="43"/>
      <c r="KL220" s="43"/>
      <c r="KM220" s="43"/>
      <c r="KN220" s="43"/>
      <c r="KO220" s="43"/>
      <c r="KP220" s="43"/>
      <c r="KQ220" s="43"/>
      <c r="KR220" s="43"/>
      <c r="KS220" s="43"/>
      <c r="KT220" s="43"/>
      <c r="KU220" s="43"/>
      <c r="KV220" s="43"/>
      <c r="KW220" s="43"/>
      <c r="KX220" s="43"/>
      <c r="KY220" s="43"/>
      <c r="KZ220" s="43"/>
      <c r="LA220" s="43"/>
      <c r="LB220" s="43"/>
      <c r="LC220" s="43"/>
      <c r="LD220" s="43"/>
      <c r="LE220" s="43"/>
      <c r="LF220" s="43"/>
      <c r="LG220" s="43"/>
      <c r="LH220" s="43"/>
      <c r="LI220" s="43"/>
      <c r="LJ220" s="43"/>
      <c r="LK220" s="43"/>
      <c r="LL220" s="43"/>
      <c r="LM220" s="43"/>
      <c r="LN220" s="43"/>
      <c r="LO220" s="43"/>
      <c r="LP220" s="43"/>
      <c r="LQ220" s="43"/>
      <c r="LR220" s="43"/>
      <c r="LS220" s="43"/>
      <c r="LT220" s="43"/>
      <c r="LU220" s="43"/>
      <c r="LV220" s="43"/>
      <c r="LW220" s="43"/>
      <c r="LX220" s="43"/>
      <c r="LY220" s="43"/>
      <c r="LZ220" s="43"/>
      <c r="MA220" s="43"/>
      <c r="MB220" s="43"/>
      <c r="MC220" s="43"/>
      <c r="MD220" s="43"/>
      <c r="ME220" s="43"/>
      <c r="MF220" s="43"/>
      <c r="MG220" s="43"/>
      <c r="MH220" s="43"/>
      <c r="MI220" s="43"/>
      <c r="MJ220" s="43"/>
      <c r="MK220" s="43"/>
      <c r="ML220" s="43"/>
      <c r="MM220" s="43"/>
      <c r="MN220" s="43"/>
      <c r="MO220" s="43"/>
      <c r="MP220" s="43"/>
      <c r="MQ220" s="43"/>
      <c r="MR220" s="43"/>
      <c r="MS220" s="43"/>
      <c r="MT220" s="43"/>
      <c r="MU220" s="43"/>
      <c r="MV220" s="43"/>
      <c r="MW220" s="43"/>
      <c r="MX220" s="43"/>
      <c r="MY220" s="43"/>
      <c r="MZ220" s="43"/>
      <c r="NA220" s="43"/>
      <c r="NB220" s="43"/>
      <c r="NC220" s="43"/>
      <c r="ND220" s="43"/>
      <c r="NE220" s="43"/>
      <c r="NF220" s="43"/>
      <c r="NG220" s="43"/>
      <c r="NH220" s="43"/>
      <c r="NI220" s="43"/>
      <c r="NJ220" s="43"/>
      <c r="NK220" s="43"/>
      <c r="NL220" s="43"/>
      <c r="NM220" s="43"/>
      <c r="NN220" s="43"/>
      <c r="NO220" s="43"/>
      <c r="NP220" s="43"/>
      <c r="NQ220" s="43"/>
      <c r="NR220" s="43"/>
      <c r="NS220" s="43"/>
      <c r="NT220" s="43"/>
      <c r="NU220" s="43"/>
      <c r="NV220" s="43"/>
      <c r="NW220" s="43"/>
      <c r="NX220" s="43"/>
      <c r="NY220" s="43"/>
      <c r="NZ220" s="43"/>
      <c r="OA220" s="43"/>
      <c r="OB220" s="43"/>
      <c r="OC220" s="43"/>
      <c r="OD220" s="43"/>
      <c r="OE220" s="43"/>
      <c r="OF220" s="43"/>
      <c r="OG220" s="43"/>
      <c r="OH220" s="43"/>
      <c r="OI220" s="43"/>
      <c r="OJ220" s="43"/>
      <c r="OK220" s="43"/>
      <c r="OL220" s="43"/>
      <c r="OM220" s="43"/>
      <c r="ON220" s="43"/>
      <c r="OO220" s="43"/>
      <c r="OP220" s="43"/>
      <c r="OQ220" s="43"/>
      <c r="OR220" s="43"/>
      <c r="OS220" s="43"/>
      <c r="OT220" s="43"/>
      <c r="OU220" s="43"/>
      <c r="OV220" s="43"/>
      <c r="OW220" s="43"/>
      <c r="OX220" s="43"/>
      <c r="OY220" s="43"/>
      <c r="OZ220" s="43"/>
      <c r="PA220" s="43"/>
      <c r="PB220" s="43"/>
      <c r="PC220" s="43"/>
      <c r="PD220" s="43"/>
      <c r="PE220" s="43"/>
      <c r="PF220" s="43"/>
      <c r="PG220" s="43"/>
      <c r="PH220" s="43"/>
      <c r="PI220" s="43"/>
      <c r="PJ220" s="43"/>
      <c r="PK220" s="43"/>
      <c r="PL220" s="43"/>
      <c r="PM220" s="43"/>
      <c r="PN220" s="43"/>
      <c r="PO220" s="43"/>
      <c r="PP220" s="43"/>
      <c r="PQ220" s="43"/>
      <c r="PR220" s="43"/>
      <c r="PS220" s="43"/>
      <c r="PT220" s="43"/>
      <c r="PU220" s="43"/>
      <c r="PV220" s="43"/>
      <c r="PW220" s="43"/>
      <c r="PX220" s="43"/>
      <c r="PY220" s="43"/>
      <c r="PZ220" s="43"/>
      <c r="QA220" s="43"/>
      <c r="QB220" s="43"/>
      <c r="QC220" s="43"/>
      <c r="QD220" s="43"/>
      <c r="QE220" s="43"/>
      <c r="QF220" s="43"/>
      <c r="QG220" s="43"/>
      <c r="QH220" s="43"/>
      <c r="QI220" s="43"/>
      <c r="QJ220" s="43"/>
      <c r="QK220" s="43"/>
      <c r="QL220" s="43"/>
      <c r="QM220" s="43"/>
      <c r="QN220" s="43"/>
      <c r="QO220" s="43"/>
      <c r="QP220" s="43"/>
      <c r="QQ220" s="43"/>
      <c r="QR220" s="43"/>
      <c r="QS220" s="43"/>
      <c r="QT220" s="43"/>
      <c r="QU220" s="43"/>
      <c r="QV220" s="43"/>
      <c r="QW220" s="43"/>
      <c r="QX220" s="43"/>
      <c r="QY220" s="43"/>
      <c r="QZ220" s="43"/>
      <c r="RA220" s="43"/>
      <c r="RB220" s="43"/>
      <c r="RC220" s="43"/>
      <c r="RD220" s="43"/>
      <c r="RE220" s="43"/>
      <c r="RF220" s="43"/>
      <c r="RG220" s="43"/>
      <c r="RH220" s="43"/>
      <c r="RI220" s="43"/>
      <c r="RJ220" s="43"/>
      <c r="RK220" s="43"/>
      <c r="RL220" s="43"/>
      <c r="RM220" s="43"/>
      <c r="RN220" s="43"/>
      <c r="RO220" s="43"/>
      <c r="RP220" s="43"/>
      <c r="RQ220" s="43"/>
      <c r="RR220" s="43"/>
      <c r="RS220" s="43"/>
      <c r="RT220" s="43"/>
      <c r="RU220" s="43"/>
      <c r="RV220" s="43"/>
      <c r="RW220" s="43"/>
      <c r="RX220" s="43"/>
      <c r="RY220" s="43"/>
      <c r="RZ220" s="43"/>
      <c r="SA220" s="43"/>
      <c r="SB220" s="43"/>
      <c r="SC220" s="43"/>
      <c r="SD220" s="43"/>
      <c r="SE220" s="43"/>
      <c r="SF220" s="43"/>
      <c r="SG220" s="43"/>
      <c r="SH220" s="43"/>
      <c r="SI220" s="43"/>
      <c r="SJ220" s="43"/>
      <c r="SK220" s="43"/>
      <c r="SL220" s="43"/>
      <c r="SM220" s="43"/>
      <c r="SN220" s="43"/>
      <c r="SO220" s="43"/>
      <c r="SP220" s="43"/>
      <c r="SQ220" s="43"/>
      <c r="SR220" s="43"/>
      <c r="SS220" s="43"/>
      <c r="ST220" s="43"/>
      <c r="SU220" s="43"/>
      <c r="SV220" s="43"/>
      <c r="SW220" s="43"/>
      <c r="SX220" s="43"/>
      <c r="SY220" s="43"/>
      <c r="SZ220" s="43"/>
      <c r="TA220" s="43"/>
      <c r="TB220" s="43"/>
      <c r="TC220" s="43"/>
      <c r="TD220" s="43"/>
      <c r="TE220" s="43"/>
      <c r="TF220" s="43"/>
      <c r="TG220" s="43"/>
      <c r="TH220" s="43"/>
      <c r="TI220" s="43"/>
      <c r="TJ220" s="43"/>
      <c r="TK220" s="43"/>
      <c r="TL220" s="43"/>
      <c r="TM220" s="43"/>
      <c r="TN220" s="43"/>
      <c r="TO220" s="43"/>
      <c r="TP220" s="43"/>
      <c r="TQ220" s="43"/>
      <c r="TR220" s="43"/>
      <c r="TS220" s="43"/>
      <c r="TT220" s="43"/>
      <c r="TU220" s="43"/>
      <c r="TV220" s="43"/>
      <c r="TW220" s="43"/>
      <c r="TX220" s="43"/>
      <c r="TY220" s="43"/>
      <c r="TZ220" s="43"/>
      <c r="UA220" s="43"/>
      <c r="UB220" s="43"/>
      <c r="UC220" s="43"/>
      <c r="UD220" s="43"/>
      <c r="UE220" s="43"/>
      <c r="UF220" s="43"/>
      <c r="UG220" s="43"/>
      <c r="UH220" s="43"/>
      <c r="UI220" s="43"/>
      <c r="UJ220" s="43"/>
      <c r="UK220" s="43"/>
      <c r="UL220" s="43"/>
      <c r="UM220" s="43"/>
      <c r="UN220" s="43"/>
      <c r="UO220" s="43"/>
      <c r="UP220" s="43"/>
      <c r="UQ220" s="43"/>
      <c r="UR220" s="43"/>
      <c r="US220" s="43"/>
      <c r="UT220" s="43"/>
      <c r="UU220" s="43"/>
      <c r="UV220" s="43"/>
      <c r="UW220" s="43"/>
      <c r="UX220" s="43"/>
      <c r="UY220" s="43"/>
      <c r="UZ220" s="43"/>
      <c r="VA220" s="43"/>
      <c r="VB220" s="43"/>
      <c r="VC220" s="43"/>
      <c r="VD220" s="43"/>
      <c r="VE220" s="43"/>
      <c r="VF220" s="43"/>
      <c r="VG220" s="43"/>
      <c r="VH220" s="43"/>
      <c r="VI220" s="43"/>
      <c r="VJ220" s="43"/>
      <c r="VK220" s="43"/>
      <c r="VL220" s="43"/>
      <c r="VM220" s="43"/>
      <c r="VN220" s="43"/>
      <c r="VO220" s="43"/>
      <c r="VP220" s="43"/>
      <c r="VQ220" s="43"/>
      <c r="VR220" s="43"/>
      <c r="VS220" s="43"/>
      <c r="VT220" s="43"/>
      <c r="VU220" s="43"/>
      <c r="VV220" s="43"/>
      <c r="VW220" s="43"/>
      <c r="VX220" s="43"/>
      <c r="VY220" s="43"/>
      <c r="VZ220" s="43"/>
      <c r="WA220" s="43"/>
      <c r="WB220" s="43"/>
      <c r="WC220" s="43"/>
      <c r="WD220" s="43"/>
      <c r="WE220" s="43"/>
      <c r="WF220" s="43"/>
      <c r="WG220" s="43"/>
      <c r="WH220" s="43"/>
      <c r="WI220" s="43"/>
      <c r="WJ220" s="43"/>
      <c r="WK220" s="43"/>
      <c r="WL220" s="43"/>
      <c r="WM220" s="43"/>
      <c r="WN220" s="43"/>
      <c r="WO220" s="43"/>
      <c r="WP220" s="43"/>
      <c r="WQ220" s="43"/>
      <c r="WR220" s="43"/>
      <c r="WS220" s="43"/>
      <c r="WT220" s="43"/>
      <c r="WU220" s="43"/>
      <c r="WV220" s="43"/>
      <c r="WW220" s="43"/>
      <c r="WX220" s="43"/>
      <c r="WY220" s="43"/>
      <c r="WZ220" s="43"/>
      <c r="XA220" s="43"/>
      <c r="XB220" s="43"/>
      <c r="XC220" s="43"/>
      <c r="XD220" s="43"/>
      <c r="XE220" s="43"/>
      <c r="XF220" s="43"/>
      <c r="XG220" s="43"/>
      <c r="XH220" s="43"/>
      <c r="XI220" s="43"/>
      <c r="XJ220" s="43"/>
      <c r="XK220" s="43"/>
      <c r="XL220" s="43"/>
      <c r="XM220" s="43"/>
      <c r="XN220" s="43"/>
      <c r="XO220" s="43"/>
      <c r="XP220" s="43"/>
      <c r="XQ220" s="43"/>
      <c r="XR220" s="43"/>
      <c r="XS220" s="43"/>
      <c r="XT220" s="43"/>
      <c r="XU220" s="43"/>
      <c r="XV220" s="43"/>
      <c r="XW220" s="43"/>
      <c r="XX220" s="43"/>
      <c r="XY220" s="43"/>
      <c r="XZ220" s="43"/>
      <c r="YA220" s="43"/>
      <c r="YB220" s="43"/>
      <c r="YC220" s="43"/>
      <c r="YD220" s="43"/>
      <c r="YE220" s="43"/>
      <c r="YF220" s="43"/>
      <c r="YG220" s="43"/>
      <c r="YH220" s="43"/>
      <c r="YI220" s="43"/>
      <c r="YJ220" s="43"/>
      <c r="YK220" s="43"/>
      <c r="YL220" s="43"/>
      <c r="YM220" s="43"/>
      <c r="YN220" s="43"/>
      <c r="YO220" s="43"/>
      <c r="YP220" s="43"/>
      <c r="YQ220" s="43"/>
      <c r="YR220" s="43"/>
      <c r="YS220" s="43"/>
      <c r="YT220" s="43"/>
      <c r="YU220" s="43"/>
      <c r="YV220" s="43"/>
      <c r="YW220" s="43"/>
      <c r="YX220" s="43"/>
      <c r="YY220" s="43"/>
      <c r="YZ220" s="43"/>
      <c r="ZA220" s="43"/>
      <c r="ZB220" s="43"/>
      <c r="ZC220" s="43"/>
      <c r="ZD220" s="43"/>
      <c r="ZE220" s="43"/>
      <c r="ZF220" s="43"/>
      <c r="ZG220" s="43"/>
      <c r="ZH220" s="43"/>
      <c r="ZI220" s="43"/>
      <c r="ZJ220" s="43"/>
      <c r="ZK220" s="43"/>
      <c r="ZL220" s="43"/>
      <c r="ZM220" s="43"/>
      <c r="ZN220" s="43"/>
      <c r="ZO220" s="43"/>
      <c r="ZP220" s="43"/>
      <c r="ZQ220" s="43"/>
      <c r="ZR220" s="43"/>
      <c r="ZS220" s="43"/>
      <c r="ZT220" s="43"/>
      <c r="ZU220" s="43"/>
      <c r="ZV220" s="43"/>
      <c r="ZW220" s="43"/>
      <c r="ZX220" s="43"/>
      <c r="ZY220" s="43"/>
      <c r="ZZ220" s="43"/>
      <c r="AAA220" s="43"/>
      <c r="AAB220" s="43"/>
      <c r="AAC220" s="43"/>
      <c r="AAD220" s="43"/>
      <c r="AAE220" s="43"/>
      <c r="AAF220" s="43"/>
      <c r="AAG220" s="43"/>
      <c r="AAH220" s="43"/>
      <c r="AAI220" s="43"/>
      <c r="AAJ220" s="43"/>
      <c r="AAK220" s="43"/>
      <c r="AAL220" s="43"/>
      <c r="AAM220" s="43"/>
      <c r="AAN220" s="43"/>
      <c r="AAO220" s="43"/>
      <c r="AAP220" s="43"/>
      <c r="AAQ220" s="43"/>
      <c r="AAR220" s="43"/>
      <c r="AAS220" s="43"/>
      <c r="AAT220" s="43"/>
      <c r="AAU220" s="43"/>
      <c r="AAV220" s="43"/>
      <c r="AAW220" s="43"/>
      <c r="AAX220" s="43"/>
      <c r="AAY220" s="43"/>
      <c r="AAZ220" s="43"/>
      <c r="ABA220" s="43"/>
      <c r="ABB220" s="43"/>
      <c r="ABC220" s="43"/>
      <c r="ABD220" s="43"/>
      <c r="ABE220" s="43"/>
      <c r="ABF220" s="43"/>
      <c r="ABG220" s="43"/>
      <c r="ABH220" s="43"/>
      <c r="ABI220" s="43"/>
      <c r="ABJ220" s="43"/>
      <c r="ABK220" s="43"/>
      <c r="ABL220" s="43"/>
      <c r="ABM220" s="43"/>
      <c r="ABN220" s="43"/>
      <c r="ABO220" s="43"/>
      <c r="ABP220" s="43"/>
      <c r="ABQ220" s="43"/>
      <c r="ABR220" s="43"/>
      <c r="ABS220" s="43"/>
      <c r="ABT220" s="43"/>
      <c r="ABU220" s="43"/>
      <c r="ABV220" s="43"/>
      <c r="ABW220" s="43"/>
      <c r="ABX220" s="43"/>
      <c r="ABY220" s="43"/>
      <c r="ABZ220" s="43"/>
      <c r="ACA220" s="43"/>
      <c r="ACB220" s="43"/>
      <c r="ACC220" s="43"/>
      <c r="ACD220" s="43"/>
      <c r="ACE220" s="43"/>
      <c r="ACF220" s="43"/>
      <c r="ACG220" s="43"/>
      <c r="ACH220" s="43"/>
      <c r="ACI220" s="43"/>
      <c r="ACJ220" s="43"/>
      <c r="ACK220" s="43"/>
      <c r="ACL220" s="43"/>
      <c r="ACM220" s="43"/>
      <c r="ACN220" s="43"/>
      <c r="ACO220" s="43"/>
      <c r="ACP220" s="43"/>
      <c r="ACQ220" s="43"/>
      <c r="ACR220" s="43"/>
      <c r="ACS220" s="43"/>
      <c r="ACT220" s="43"/>
      <c r="ACU220" s="43"/>
      <c r="ACV220" s="43"/>
      <c r="ACW220" s="43"/>
      <c r="ACX220" s="43"/>
      <c r="ACY220" s="43"/>
      <c r="ACZ220" s="43"/>
      <c r="ADA220" s="43"/>
      <c r="ADB220" s="43"/>
      <c r="ADC220" s="43"/>
      <c r="ADD220" s="43"/>
      <c r="ADE220" s="43"/>
      <c r="ADF220" s="43"/>
      <c r="ADG220" s="43"/>
      <c r="ADH220" s="43"/>
      <c r="ADI220" s="43"/>
      <c r="ADJ220" s="43"/>
      <c r="ADK220" s="43"/>
      <c r="ADL220" s="43"/>
      <c r="ADM220" s="43"/>
      <c r="ADN220" s="43"/>
      <c r="ADO220" s="43"/>
      <c r="ADP220" s="43"/>
      <c r="ADQ220" s="43"/>
      <c r="ADR220" s="43"/>
      <c r="ADS220" s="43"/>
      <c r="ADT220" s="43"/>
      <c r="ADU220" s="43"/>
      <c r="ADV220" s="43"/>
      <c r="ADW220" s="43"/>
      <c r="ADX220" s="43"/>
      <c r="ADY220" s="43"/>
      <c r="ADZ220" s="43"/>
      <c r="AEA220" s="43"/>
      <c r="AEB220" s="43"/>
      <c r="AEC220" s="43"/>
      <c r="AED220" s="43"/>
      <c r="AEE220" s="43"/>
      <c r="AEF220" s="43"/>
      <c r="AEG220" s="43"/>
      <c r="AEH220" s="43"/>
      <c r="AEI220" s="43"/>
      <c r="AEJ220" s="43"/>
      <c r="AEK220" s="43"/>
      <c r="AEL220" s="43"/>
      <c r="AEM220" s="43"/>
      <c r="AEN220" s="43"/>
      <c r="AEO220" s="43"/>
      <c r="AEP220" s="43"/>
      <c r="AEQ220" s="43"/>
      <c r="AER220" s="43"/>
      <c r="AES220" s="43"/>
      <c r="AET220" s="43"/>
      <c r="AEU220" s="43"/>
      <c r="AEV220" s="43"/>
      <c r="AEW220" s="43"/>
      <c r="AEX220" s="43"/>
      <c r="AEY220" s="43"/>
      <c r="AEZ220" s="43"/>
      <c r="AFA220" s="43"/>
      <c r="AFB220" s="43"/>
      <c r="AFC220" s="43"/>
      <c r="AFD220" s="43"/>
      <c r="AFE220" s="43"/>
      <c r="AFF220" s="43"/>
      <c r="AFG220" s="43"/>
      <c r="AFH220" s="43"/>
      <c r="AFI220" s="43"/>
      <c r="AFJ220" s="43"/>
      <c r="AFK220" s="43"/>
      <c r="AFL220" s="43"/>
      <c r="AFM220" s="43"/>
      <c r="AFN220" s="43"/>
      <c r="AFO220" s="43"/>
      <c r="AFP220" s="43"/>
      <c r="AFQ220" s="43"/>
      <c r="AFR220" s="43"/>
      <c r="AFS220" s="43"/>
      <c r="AFT220" s="43"/>
      <c r="AFU220" s="43"/>
      <c r="AFV220" s="43"/>
      <c r="AFW220" s="43"/>
      <c r="AFX220" s="43"/>
      <c r="AFY220" s="43"/>
      <c r="AFZ220" s="43"/>
      <c r="AGA220" s="43"/>
      <c r="AGB220" s="43"/>
      <c r="AGC220" s="43"/>
      <c r="AGD220" s="43"/>
      <c r="AGE220" s="43"/>
      <c r="AGF220" s="43"/>
      <c r="AGG220" s="43"/>
      <c r="AGH220" s="43"/>
      <c r="AGI220" s="43"/>
      <c r="AGJ220" s="43"/>
      <c r="AGK220" s="43"/>
      <c r="AGL220" s="43"/>
      <c r="AGM220" s="43"/>
      <c r="AGN220" s="43"/>
      <c r="AGO220" s="43"/>
      <c r="AGP220" s="43"/>
      <c r="AGQ220" s="43"/>
      <c r="AGR220" s="43"/>
      <c r="AGS220" s="43"/>
      <c r="AGT220" s="43"/>
      <c r="AGU220" s="43"/>
      <c r="AGV220" s="43"/>
      <c r="AGW220" s="43"/>
      <c r="AGX220" s="43"/>
      <c r="AGY220" s="43"/>
      <c r="AGZ220" s="43"/>
      <c r="AHA220" s="43"/>
      <c r="AHB220" s="43"/>
      <c r="AHC220" s="43"/>
      <c r="AHD220" s="43"/>
      <c r="AHE220" s="43"/>
      <c r="AHF220" s="43"/>
      <c r="AHG220" s="43"/>
      <c r="AHH220" s="43"/>
      <c r="AHI220" s="43"/>
      <c r="AHJ220" s="43"/>
      <c r="AHK220" s="43"/>
      <c r="AHL220" s="43"/>
      <c r="AHM220" s="43"/>
      <c r="AHN220" s="43"/>
      <c r="AHO220" s="43"/>
      <c r="AHP220" s="43"/>
      <c r="AHQ220" s="43"/>
      <c r="AHR220" s="43"/>
      <c r="AHS220" s="43"/>
      <c r="AHT220" s="43"/>
      <c r="AHU220" s="43"/>
      <c r="AHV220" s="43"/>
      <c r="AHW220" s="43"/>
      <c r="AHX220" s="43"/>
      <c r="AHY220" s="43"/>
      <c r="AHZ220" s="43"/>
      <c r="AIA220" s="43"/>
      <c r="AIB220" s="43"/>
      <c r="AIC220" s="43"/>
      <c r="AID220" s="43"/>
      <c r="AIE220" s="43"/>
      <c r="AIF220" s="43"/>
      <c r="AIG220" s="43"/>
      <c r="AIH220" s="43"/>
      <c r="AII220" s="43"/>
      <c r="AIJ220" s="43"/>
      <c r="AIK220" s="43"/>
      <c r="AIL220" s="43"/>
      <c r="AIM220" s="43"/>
      <c r="AIN220" s="43"/>
      <c r="AIO220" s="43"/>
      <c r="AIP220" s="43"/>
      <c r="AIQ220" s="43"/>
      <c r="AIR220" s="43"/>
      <c r="AIS220" s="43"/>
      <c r="AIT220" s="43"/>
      <c r="AIU220" s="43"/>
      <c r="AIV220" s="43"/>
      <c r="AIW220" s="43"/>
      <c r="AIX220" s="43"/>
      <c r="AIY220" s="43"/>
      <c r="AIZ220" s="43"/>
      <c r="AJA220" s="43"/>
      <c r="AJB220" s="43"/>
      <c r="AJC220" s="43"/>
      <c r="AJD220" s="43"/>
      <c r="AJE220" s="43"/>
      <c r="AJF220" s="43"/>
      <c r="AJG220" s="43"/>
      <c r="AJH220" s="43"/>
      <c r="AJI220" s="43"/>
      <c r="AJJ220" s="43"/>
      <c r="AJK220" s="43"/>
      <c r="AJL220" s="43"/>
      <c r="AJM220" s="43"/>
      <c r="AJN220" s="43"/>
      <c r="AJO220" s="43"/>
      <c r="AJP220" s="43"/>
      <c r="AJQ220" s="43"/>
      <c r="AJR220" s="43"/>
      <c r="AJS220" s="43"/>
      <c r="AJT220" s="43"/>
      <c r="AJU220" s="43"/>
      <c r="AJV220" s="43"/>
      <c r="AJW220" s="43"/>
      <c r="AJX220" s="43"/>
      <c r="AJY220" s="43"/>
      <c r="AJZ220" s="43"/>
      <c r="AKA220" s="43"/>
      <c r="AKB220" s="43"/>
      <c r="AKC220" s="43"/>
      <c r="AKD220" s="43"/>
      <c r="AKE220" s="43"/>
      <c r="AKF220" s="43"/>
      <c r="AKG220" s="43"/>
      <c r="AKH220" s="43"/>
      <c r="AKI220" s="43"/>
      <c r="AKJ220" s="43"/>
      <c r="AKK220" s="43"/>
      <c r="AKL220" s="43"/>
      <c r="AKM220" s="43"/>
      <c r="AKN220" s="43"/>
      <c r="AKO220" s="43"/>
      <c r="AKP220" s="43"/>
      <c r="AKQ220" s="43"/>
      <c r="AKR220" s="43"/>
      <c r="AKS220" s="43"/>
      <c r="AKT220" s="43"/>
      <c r="AKU220" s="43"/>
      <c r="AKV220" s="43"/>
      <c r="AKW220" s="43"/>
      <c r="AKX220" s="43"/>
      <c r="AKY220" s="43"/>
      <c r="AKZ220" s="43"/>
      <c r="ALA220" s="43"/>
      <c r="ALB220" s="43"/>
      <c r="ALC220" s="43"/>
      <c r="ALD220" s="43"/>
      <c r="ALE220" s="43"/>
      <c r="ALF220" s="43"/>
      <c r="ALG220" s="43"/>
      <c r="ALH220" s="43"/>
      <c r="ALI220" s="43"/>
      <c r="ALJ220" s="43"/>
      <c r="ALK220" s="43"/>
      <c r="ALL220" s="43"/>
      <c r="ALM220" s="43"/>
      <c r="ALN220" s="43"/>
      <c r="ALO220" s="43"/>
      <c r="ALP220" s="43"/>
      <c r="ALQ220" s="43"/>
      <c r="ALR220" s="43"/>
      <c r="ALS220" s="43"/>
      <c r="ALT220" s="43"/>
      <c r="ALU220" s="43"/>
      <c r="ALV220" s="43"/>
      <c r="ALW220" s="43"/>
      <c r="ALX220" s="43"/>
      <c r="ALY220" s="43"/>
      <c r="ALZ220" s="43"/>
      <c r="AMA220" s="43"/>
      <c r="AMB220" s="43"/>
      <c r="AMC220" s="43"/>
      <c r="AMD220" s="43"/>
      <c r="AME220" s="43"/>
      <c r="AMF220" s="43"/>
      <c r="AMG220" s="43"/>
      <c r="AMH220" s="43"/>
      <c r="AMI220" s="43"/>
      <c r="AMJ220" s="43"/>
      <c r="AMK220" s="43"/>
      <c r="AML220" s="43"/>
      <c r="AMM220" s="43"/>
      <c r="AMN220" s="43"/>
      <c r="AMO220" s="43"/>
      <c r="AMP220" s="43"/>
      <c r="AMQ220" s="43"/>
      <c r="AMR220" s="43"/>
      <c r="AMS220" s="43"/>
      <c r="AMT220" s="43"/>
      <c r="AMU220" s="43"/>
      <c r="AMV220" s="43"/>
      <c r="AMW220" s="43"/>
      <c r="AMX220" s="43"/>
      <c r="AMY220" s="43"/>
      <c r="AMZ220" s="43"/>
      <c r="ANA220" s="43"/>
      <c r="ANB220" s="43"/>
      <c r="ANC220" s="43"/>
      <c r="AND220" s="43"/>
      <c r="ANE220" s="43"/>
      <c r="ANF220" s="43"/>
      <c r="ANG220" s="43"/>
      <c r="ANH220" s="43"/>
      <c r="ANI220" s="43"/>
      <c r="ANJ220" s="43"/>
      <c r="ANK220" s="43"/>
      <c r="ANL220" s="43"/>
      <c r="ANM220" s="43"/>
      <c r="ANN220" s="43"/>
      <c r="ANO220" s="43"/>
      <c r="ANP220" s="43"/>
      <c r="ANQ220" s="43"/>
      <c r="ANR220" s="43"/>
      <c r="ANS220" s="43"/>
      <c r="ANT220" s="43"/>
      <c r="ANU220" s="43"/>
      <c r="ANV220" s="43"/>
      <c r="ANW220" s="43"/>
      <c r="ANX220" s="43"/>
      <c r="ANY220" s="43"/>
      <c r="ANZ220" s="43"/>
      <c r="AOA220" s="43"/>
      <c r="AOB220" s="43"/>
      <c r="AOC220" s="43"/>
      <c r="AOD220" s="43"/>
      <c r="AOE220" s="43"/>
      <c r="AOF220" s="43"/>
      <c r="AOG220" s="43"/>
      <c r="AOH220" s="43"/>
      <c r="AOI220" s="43"/>
      <c r="AOJ220" s="43"/>
      <c r="AOK220" s="43"/>
      <c r="AOL220" s="43"/>
      <c r="AOM220" s="43"/>
      <c r="AON220" s="43"/>
      <c r="AOO220" s="43"/>
      <c r="AOP220" s="43"/>
      <c r="AOQ220" s="43"/>
      <c r="AOR220" s="43"/>
      <c r="AOS220" s="43"/>
      <c r="AOT220" s="43"/>
      <c r="AOU220" s="43"/>
      <c r="AOV220" s="43"/>
      <c r="AOW220" s="43"/>
      <c r="AOX220" s="43"/>
      <c r="AOY220" s="43"/>
      <c r="AOZ220" s="43"/>
      <c r="APA220" s="43"/>
      <c r="APB220" s="43"/>
      <c r="APC220" s="43"/>
      <c r="APD220" s="43"/>
      <c r="APE220" s="43"/>
      <c r="APF220" s="43"/>
      <c r="APG220" s="43"/>
      <c r="APH220" s="43"/>
      <c r="API220" s="43"/>
      <c r="APJ220" s="43"/>
      <c r="APK220" s="43"/>
      <c r="APL220" s="43"/>
      <c r="APM220" s="43"/>
      <c r="APN220" s="43"/>
      <c r="APO220" s="43"/>
      <c r="APP220" s="43"/>
      <c r="APQ220" s="43"/>
      <c r="APR220" s="43"/>
      <c r="APS220" s="43"/>
      <c r="APT220" s="43"/>
      <c r="APU220" s="43"/>
      <c r="APV220" s="43"/>
      <c r="APW220" s="43"/>
      <c r="APX220" s="43"/>
      <c r="APY220" s="43"/>
      <c r="APZ220" s="43"/>
      <c r="AQA220" s="43"/>
      <c r="AQB220" s="43"/>
      <c r="AQC220" s="43"/>
      <c r="AQD220" s="43"/>
      <c r="AQE220" s="43"/>
      <c r="AQF220" s="43"/>
      <c r="AQG220" s="43"/>
      <c r="AQH220" s="43"/>
      <c r="AQI220" s="43"/>
      <c r="AQJ220" s="43"/>
      <c r="AQK220" s="43"/>
      <c r="AQL220" s="43"/>
      <c r="AQM220" s="43"/>
      <c r="AQN220" s="43"/>
      <c r="AQO220" s="43"/>
      <c r="AQP220" s="43"/>
      <c r="AQQ220" s="43"/>
      <c r="AQR220" s="43"/>
      <c r="AQS220" s="43"/>
      <c r="AQT220" s="43"/>
      <c r="AQU220" s="43"/>
      <c r="AQV220" s="43"/>
      <c r="AQW220" s="43"/>
      <c r="AQX220" s="43"/>
      <c r="AQY220" s="43"/>
      <c r="AQZ220" s="43"/>
      <c r="ARA220" s="43"/>
      <c r="ARB220" s="43"/>
      <c r="ARC220" s="43"/>
      <c r="ARD220" s="43"/>
      <c r="ARE220" s="43"/>
      <c r="ARF220" s="43"/>
      <c r="ARG220" s="43"/>
      <c r="ARH220" s="43"/>
      <c r="ARI220" s="43"/>
      <c r="ARJ220" s="43"/>
      <c r="ARK220" s="43"/>
      <c r="ARL220" s="43"/>
      <c r="ARM220" s="43"/>
      <c r="ARN220" s="43"/>
      <c r="ARO220" s="43"/>
      <c r="ARP220" s="43"/>
      <c r="ARQ220" s="43"/>
      <c r="ARR220" s="43"/>
      <c r="ARS220" s="43"/>
      <c r="ART220" s="43"/>
      <c r="ARU220" s="43"/>
      <c r="ARV220" s="43"/>
      <c r="ARW220" s="43"/>
      <c r="ARX220" s="43"/>
      <c r="ARY220" s="43"/>
      <c r="ARZ220" s="43"/>
      <c r="ASA220" s="43"/>
      <c r="ASB220" s="43"/>
      <c r="ASC220" s="43"/>
      <c r="ASD220" s="43"/>
      <c r="ASE220" s="43"/>
      <c r="ASF220" s="43"/>
      <c r="ASG220" s="43"/>
      <c r="ASH220" s="43"/>
      <c r="ASI220" s="43"/>
      <c r="ASJ220" s="43"/>
      <c r="ASK220" s="43"/>
      <c r="ASL220" s="43"/>
      <c r="ASM220" s="43"/>
      <c r="ASN220" s="43"/>
      <c r="ASO220" s="43"/>
      <c r="ASP220" s="43"/>
      <c r="ASQ220" s="43"/>
      <c r="ASR220" s="43"/>
      <c r="ASS220" s="43"/>
      <c r="AST220" s="43"/>
      <c r="ASU220" s="43"/>
      <c r="ASV220" s="43"/>
      <c r="ASW220" s="43"/>
      <c r="ASX220" s="43"/>
      <c r="ASY220" s="43"/>
      <c r="ASZ220" s="43"/>
      <c r="ATA220" s="43"/>
      <c r="ATB220" s="43"/>
      <c r="ATC220" s="43"/>
      <c r="ATD220" s="43"/>
      <c r="ATE220" s="43"/>
      <c r="ATF220" s="43"/>
      <c r="ATG220" s="43"/>
      <c r="ATH220" s="43"/>
      <c r="ATI220" s="43"/>
      <c r="ATJ220" s="43"/>
      <c r="ATK220" s="43"/>
      <c r="ATL220" s="43"/>
      <c r="ATM220" s="43"/>
      <c r="ATN220" s="43"/>
      <c r="ATO220" s="43"/>
      <c r="ATP220" s="43"/>
      <c r="ATQ220" s="43"/>
      <c r="ATR220" s="43"/>
      <c r="ATS220" s="43"/>
      <c r="ATT220" s="43"/>
      <c r="ATU220" s="43"/>
      <c r="ATV220" s="43"/>
      <c r="ATW220" s="43"/>
      <c r="ATX220" s="43"/>
      <c r="ATY220" s="43"/>
      <c r="ATZ220" s="43"/>
      <c r="AUA220" s="43"/>
      <c r="AUB220" s="43"/>
      <c r="AUC220" s="43"/>
      <c r="AUD220" s="43"/>
      <c r="AUE220" s="43"/>
      <c r="AUF220" s="43"/>
      <c r="AUG220" s="43"/>
      <c r="AUH220" s="43"/>
      <c r="AUI220" s="43"/>
      <c r="AUJ220" s="43"/>
      <c r="AUK220" s="43"/>
      <c r="AUL220" s="43"/>
      <c r="AUM220" s="43"/>
      <c r="AUN220" s="43"/>
      <c r="AUO220" s="43"/>
      <c r="AUP220" s="43"/>
      <c r="AUQ220" s="43"/>
      <c r="AUR220" s="43"/>
      <c r="AUS220" s="43"/>
      <c r="AUT220" s="43"/>
      <c r="AUU220" s="43"/>
      <c r="AUV220" s="43"/>
      <c r="AUW220" s="43"/>
      <c r="AUX220" s="43"/>
      <c r="AUY220" s="43"/>
      <c r="AUZ220" s="43"/>
      <c r="AVA220" s="43"/>
      <c r="AVB220" s="43"/>
      <c r="AVC220" s="43"/>
      <c r="AVD220" s="43"/>
      <c r="AVE220" s="43"/>
      <c r="AVF220" s="43"/>
      <c r="AVG220" s="43"/>
      <c r="AVH220" s="43"/>
      <c r="AVI220" s="43"/>
      <c r="AVJ220" s="43"/>
      <c r="AVK220" s="43"/>
      <c r="AVL220" s="43"/>
      <c r="AVM220" s="43"/>
      <c r="AVN220" s="43"/>
      <c r="AVO220" s="43"/>
      <c r="AVP220" s="43"/>
      <c r="AVQ220" s="43"/>
      <c r="AVR220" s="43"/>
      <c r="AVS220" s="43"/>
      <c r="AVT220" s="43"/>
      <c r="AVU220" s="43"/>
      <c r="AVV220" s="43"/>
      <c r="AVW220" s="43"/>
      <c r="AVX220" s="43"/>
      <c r="AVY220" s="43"/>
      <c r="AVZ220" s="43"/>
      <c r="AWA220" s="43"/>
      <c r="AWB220" s="43"/>
      <c r="AWC220" s="43"/>
      <c r="AWD220" s="43"/>
      <c r="AWE220" s="43"/>
      <c r="AWF220" s="43"/>
      <c r="AWG220" s="43"/>
      <c r="AWH220" s="43"/>
      <c r="AWI220" s="43"/>
      <c r="AWJ220" s="43"/>
      <c r="AWK220" s="43"/>
      <c r="AWL220" s="43"/>
      <c r="AWM220" s="43"/>
      <c r="AWN220" s="43"/>
      <c r="AWO220" s="43"/>
      <c r="AWP220" s="43"/>
      <c r="AWQ220" s="43"/>
      <c r="AWR220" s="43"/>
      <c r="AWS220" s="43"/>
      <c r="AWT220" s="43"/>
      <c r="AWU220" s="43"/>
      <c r="AWV220" s="43"/>
      <c r="AWW220" s="43"/>
      <c r="AWX220" s="43"/>
      <c r="AWY220" s="43"/>
      <c r="AWZ220" s="43"/>
      <c r="AXA220" s="43"/>
      <c r="AXB220" s="43"/>
      <c r="AXC220" s="43"/>
      <c r="AXD220" s="43"/>
      <c r="AXE220" s="43"/>
      <c r="AXF220" s="43"/>
      <c r="AXG220" s="43"/>
      <c r="AXH220" s="43"/>
      <c r="AXI220" s="43"/>
      <c r="AXJ220" s="43"/>
      <c r="AXK220" s="43"/>
      <c r="AXL220" s="43"/>
      <c r="AXM220" s="43"/>
      <c r="AXN220" s="43"/>
      <c r="AXO220" s="43"/>
      <c r="AXP220" s="43"/>
      <c r="AXQ220" s="43"/>
      <c r="AXR220" s="43"/>
      <c r="AXS220" s="43"/>
      <c r="AXT220" s="43"/>
      <c r="AXU220" s="43"/>
      <c r="AXV220" s="43"/>
      <c r="AXW220" s="43"/>
      <c r="AXX220" s="43"/>
      <c r="AXY220" s="43"/>
      <c r="AXZ220" s="43"/>
      <c r="AYA220" s="43"/>
      <c r="AYB220" s="43"/>
      <c r="AYC220" s="43"/>
      <c r="AYD220" s="43"/>
      <c r="AYE220" s="43"/>
      <c r="AYF220" s="43"/>
      <c r="AYG220" s="43"/>
      <c r="AYH220" s="43"/>
      <c r="AYI220" s="43"/>
      <c r="AYJ220" s="43"/>
      <c r="AYK220" s="43"/>
      <c r="AYL220" s="43"/>
      <c r="AYM220" s="43"/>
      <c r="AYN220" s="43"/>
      <c r="AYO220" s="43"/>
      <c r="AYP220" s="43"/>
      <c r="AYQ220" s="43"/>
      <c r="AYR220" s="43"/>
      <c r="AYS220" s="43"/>
      <c r="AYT220" s="43"/>
      <c r="AYU220" s="43"/>
      <c r="AYV220" s="43"/>
      <c r="AYW220" s="43"/>
      <c r="AYX220" s="43"/>
      <c r="AYY220" s="43"/>
      <c r="AYZ220" s="43"/>
      <c r="AZA220" s="43"/>
      <c r="AZB220" s="43"/>
      <c r="AZC220" s="43"/>
      <c r="AZD220" s="43"/>
      <c r="AZE220" s="43"/>
      <c r="AZF220" s="43"/>
      <c r="AZG220" s="43"/>
      <c r="AZH220" s="43"/>
      <c r="AZI220" s="43"/>
      <c r="AZJ220" s="43"/>
      <c r="AZK220" s="43"/>
      <c r="AZL220" s="43"/>
      <c r="AZM220" s="43"/>
      <c r="AZN220" s="43"/>
      <c r="AZO220" s="43"/>
      <c r="AZP220" s="43"/>
      <c r="AZQ220" s="43"/>
      <c r="AZR220" s="43"/>
      <c r="AZS220" s="43"/>
      <c r="AZT220" s="43"/>
      <c r="AZU220" s="43"/>
      <c r="AZV220" s="43"/>
      <c r="AZW220" s="43"/>
      <c r="AZX220" s="43"/>
      <c r="AZY220" s="43"/>
      <c r="AZZ220" s="43"/>
      <c r="BAA220" s="43"/>
      <c r="BAB220" s="43"/>
      <c r="BAC220" s="43"/>
      <c r="BAD220" s="43"/>
      <c r="BAE220" s="43"/>
      <c r="BAF220" s="43"/>
      <c r="BAG220" s="43"/>
      <c r="BAH220" s="43"/>
      <c r="BAI220" s="43"/>
      <c r="BAJ220" s="43"/>
      <c r="BAK220" s="43"/>
      <c r="BAL220" s="43"/>
      <c r="BAM220" s="43"/>
      <c r="BAN220" s="43"/>
      <c r="BAO220" s="43"/>
      <c r="BAP220" s="43"/>
      <c r="BAQ220" s="43"/>
      <c r="BAR220" s="43"/>
      <c r="BAS220" s="43"/>
      <c r="BAT220" s="43"/>
      <c r="BAU220" s="43"/>
      <c r="BAV220" s="43"/>
      <c r="BAW220" s="43"/>
      <c r="BAX220" s="43"/>
      <c r="BAY220" s="43"/>
      <c r="BAZ220" s="43"/>
      <c r="BBA220" s="43"/>
      <c r="BBB220" s="43"/>
      <c r="BBC220" s="43"/>
      <c r="BBD220" s="43"/>
      <c r="BBE220" s="43"/>
      <c r="BBF220" s="43"/>
      <c r="BBG220" s="43"/>
      <c r="BBH220" s="43"/>
      <c r="BBI220" s="43"/>
      <c r="BBJ220" s="43"/>
      <c r="BBK220" s="43"/>
      <c r="BBL220" s="43"/>
      <c r="BBM220" s="43"/>
      <c r="BBN220" s="43"/>
      <c r="BBO220" s="43"/>
      <c r="BBP220" s="43"/>
      <c r="BBQ220" s="43"/>
      <c r="BBR220" s="43"/>
      <c r="BBS220" s="43"/>
      <c r="BBT220" s="43"/>
      <c r="BBU220" s="43"/>
      <c r="BBV220" s="43"/>
      <c r="BBW220" s="43"/>
      <c r="BBX220" s="43"/>
      <c r="BBY220" s="43"/>
      <c r="BBZ220" s="43"/>
      <c r="BCA220" s="43"/>
      <c r="BCB220" s="43"/>
      <c r="BCC220" s="43"/>
      <c r="BCD220" s="43"/>
      <c r="BCE220" s="43"/>
      <c r="BCF220" s="43"/>
      <c r="BCG220" s="43"/>
      <c r="BCH220" s="43"/>
      <c r="BCI220" s="43"/>
      <c r="BCJ220" s="43"/>
      <c r="BCK220" s="43"/>
      <c r="BCL220" s="43"/>
      <c r="BCM220" s="43"/>
      <c r="BCN220" s="43"/>
      <c r="BCO220" s="43"/>
      <c r="BCP220" s="43"/>
      <c r="BCQ220" s="43"/>
      <c r="BCR220" s="43"/>
      <c r="BCS220" s="43"/>
      <c r="BCT220" s="43"/>
      <c r="BCU220" s="43"/>
      <c r="BCV220" s="43"/>
      <c r="BCW220" s="43"/>
      <c r="BCX220" s="43"/>
      <c r="BCY220" s="43"/>
      <c r="BCZ220" s="43"/>
      <c r="BDA220" s="43"/>
      <c r="BDB220" s="43"/>
      <c r="BDC220" s="43"/>
      <c r="BDD220" s="43"/>
      <c r="BDE220" s="43"/>
      <c r="BDF220" s="43"/>
      <c r="BDG220" s="43"/>
      <c r="BDH220" s="43"/>
      <c r="BDI220" s="43"/>
      <c r="BDJ220" s="43"/>
      <c r="BDK220" s="43"/>
      <c r="BDL220" s="43"/>
      <c r="BDM220" s="43"/>
      <c r="BDN220" s="43"/>
      <c r="BDO220" s="43"/>
      <c r="BDP220" s="43"/>
      <c r="BDQ220" s="43"/>
      <c r="BDR220" s="43"/>
      <c r="BDS220" s="43"/>
      <c r="BDT220" s="43"/>
      <c r="BDU220" s="43"/>
      <c r="BDV220" s="43"/>
      <c r="BDW220" s="43"/>
      <c r="BDX220" s="43"/>
      <c r="BDY220" s="43"/>
      <c r="BDZ220" s="43"/>
      <c r="BEA220" s="43"/>
      <c r="BEB220" s="43"/>
      <c r="BEC220" s="43"/>
      <c r="BED220" s="43"/>
      <c r="BEE220" s="43"/>
      <c r="BEF220" s="43"/>
      <c r="BEG220" s="43"/>
      <c r="BEH220" s="43"/>
      <c r="BEI220" s="43"/>
      <c r="BEJ220" s="43"/>
      <c r="BEK220" s="43"/>
      <c r="BEL220" s="43"/>
      <c r="BEM220" s="43"/>
      <c r="BEN220" s="43"/>
      <c r="BEO220" s="43"/>
      <c r="BEP220" s="43"/>
      <c r="BEQ220" s="43"/>
      <c r="BER220" s="43"/>
      <c r="BES220" s="43"/>
      <c r="BET220" s="43"/>
      <c r="BEU220" s="43"/>
      <c r="BEV220" s="43"/>
      <c r="BEW220" s="43"/>
      <c r="BEX220" s="43"/>
      <c r="BEY220" s="43"/>
      <c r="BEZ220" s="43"/>
      <c r="BFA220" s="43"/>
      <c r="BFB220" s="43"/>
      <c r="BFC220" s="43"/>
      <c r="BFD220" s="43"/>
      <c r="BFE220" s="43"/>
      <c r="BFF220" s="43"/>
      <c r="BFG220" s="43"/>
      <c r="BFH220" s="43"/>
      <c r="BFI220" s="43"/>
      <c r="BFJ220" s="43"/>
      <c r="BFK220" s="43"/>
      <c r="BFL220" s="43"/>
      <c r="BFM220" s="43"/>
      <c r="BFN220" s="43"/>
      <c r="BFO220" s="43"/>
      <c r="BFP220" s="43"/>
      <c r="BFQ220" s="43"/>
      <c r="BFR220" s="43"/>
      <c r="BFS220" s="43"/>
      <c r="BFT220" s="43"/>
      <c r="BFU220" s="43"/>
      <c r="BFV220" s="43"/>
      <c r="BFW220" s="43"/>
      <c r="BFX220" s="43"/>
      <c r="BFY220" s="43"/>
      <c r="BFZ220" s="43"/>
      <c r="BGA220" s="43"/>
      <c r="BGB220" s="43"/>
      <c r="BGC220" s="43"/>
      <c r="BGD220" s="43"/>
      <c r="BGE220" s="43"/>
      <c r="BGF220" s="43"/>
      <c r="BGG220" s="43"/>
      <c r="BGH220" s="43"/>
      <c r="BGI220" s="43"/>
      <c r="BGJ220" s="43"/>
      <c r="BGK220" s="43"/>
      <c r="BGL220" s="43"/>
      <c r="BGM220" s="43"/>
      <c r="BGN220" s="43"/>
      <c r="BGO220" s="43"/>
      <c r="BGP220" s="43"/>
      <c r="BGQ220" s="43"/>
      <c r="BGR220" s="43"/>
      <c r="BGS220" s="43"/>
      <c r="BGT220" s="43"/>
      <c r="BGU220" s="43"/>
      <c r="BGV220" s="43"/>
      <c r="BGW220" s="43"/>
      <c r="BGX220" s="43"/>
      <c r="BGY220" s="43"/>
      <c r="BGZ220" s="43"/>
      <c r="BHA220" s="43"/>
      <c r="BHB220" s="43"/>
      <c r="BHC220" s="43"/>
      <c r="BHD220" s="43"/>
      <c r="BHE220" s="43"/>
      <c r="BHF220" s="43"/>
      <c r="BHG220" s="43"/>
      <c r="BHH220" s="43"/>
      <c r="BHI220" s="43"/>
      <c r="BHJ220" s="43"/>
      <c r="BHK220" s="43"/>
      <c r="BHL220" s="43"/>
      <c r="BHM220" s="43"/>
      <c r="BHN220" s="43"/>
      <c r="BHO220" s="43"/>
      <c r="BHP220" s="43"/>
      <c r="BHQ220" s="43"/>
      <c r="BHR220" s="43"/>
      <c r="BHS220" s="43"/>
      <c r="BHT220" s="43"/>
      <c r="BHU220" s="43"/>
      <c r="BHV220" s="43"/>
      <c r="BHW220" s="43"/>
      <c r="BHX220" s="43"/>
      <c r="BHY220" s="43"/>
      <c r="BHZ220" s="43"/>
      <c r="BIA220" s="43"/>
      <c r="BIB220" s="43"/>
      <c r="BIC220" s="43"/>
      <c r="BID220" s="43"/>
      <c r="BIE220" s="43"/>
      <c r="BIF220" s="43"/>
      <c r="BIG220" s="43"/>
      <c r="BIH220" s="43"/>
      <c r="BII220" s="43"/>
      <c r="BIJ220" s="43"/>
      <c r="BIK220" s="43"/>
      <c r="BIL220" s="43"/>
      <c r="BIM220" s="43"/>
      <c r="BIN220" s="43"/>
      <c r="BIO220" s="43"/>
      <c r="BIP220" s="43"/>
      <c r="BIQ220" s="43"/>
      <c r="BIR220" s="43"/>
      <c r="BIS220" s="43"/>
      <c r="BIT220" s="43"/>
      <c r="BIU220" s="43"/>
      <c r="BIV220" s="43"/>
      <c r="BIW220" s="43"/>
      <c r="BIX220" s="43"/>
      <c r="BIY220" s="43"/>
      <c r="BIZ220" s="43"/>
      <c r="BJA220" s="43"/>
      <c r="BJB220" s="43"/>
      <c r="BJC220" s="43"/>
      <c r="BJD220" s="43"/>
      <c r="BJE220" s="43"/>
      <c r="BJF220" s="43"/>
      <c r="BJG220" s="43"/>
      <c r="BJH220" s="43"/>
      <c r="BJI220" s="43"/>
      <c r="BJJ220" s="43"/>
      <c r="BJK220" s="43"/>
      <c r="BJL220" s="43"/>
      <c r="BJM220" s="43"/>
      <c r="BJN220" s="43"/>
      <c r="BJO220" s="43"/>
      <c r="BJP220" s="43"/>
      <c r="BJQ220" s="43"/>
      <c r="BJR220" s="43"/>
      <c r="BJS220" s="43"/>
      <c r="BJT220" s="43"/>
      <c r="BJU220" s="43"/>
      <c r="BJV220" s="43"/>
      <c r="BJW220" s="43"/>
      <c r="BJX220" s="43"/>
      <c r="BJY220" s="43"/>
      <c r="BJZ220" s="43"/>
      <c r="BKA220" s="43"/>
      <c r="BKB220" s="43"/>
      <c r="BKC220" s="43"/>
      <c r="BKD220" s="43"/>
      <c r="BKE220" s="43"/>
      <c r="BKF220" s="43"/>
      <c r="BKG220" s="43"/>
      <c r="BKH220" s="43"/>
      <c r="BKI220" s="43"/>
      <c r="BKJ220" s="43"/>
      <c r="BKK220" s="43"/>
      <c r="BKL220" s="43"/>
      <c r="BKM220" s="43"/>
      <c r="BKN220" s="43"/>
      <c r="BKO220" s="43"/>
      <c r="BKP220" s="43"/>
      <c r="BKQ220" s="43"/>
      <c r="BKR220" s="43"/>
      <c r="BKS220" s="43"/>
      <c r="BKT220" s="43"/>
      <c r="BKU220" s="43"/>
      <c r="BKV220" s="43"/>
      <c r="BKW220" s="43"/>
      <c r="BKX220" s="43"/>
      <c r="BKY220" s="43"/>
      <c r="BKZ220" s="43"/>
      <c r="BLA220" s="43"/>
      <c r="BLB220" s="43"/>
      <c r="BLC220" s="43"/>
      <c r="BLD220" s="43"/>
      <c r="BLE220" s="43"/>
      <c r="BLF220" s="43"/>
      <c r="BLG220" s="43"/>
      <c r="BLH220" s="43"/>
      <c r="BLI220" s="43"/>
      <c r="BLJ220" s="43"/>
      <c r="BLK220" s="43"/>
      <c r="BLL220" s="43"/>
      <c r="BLM220" s="43"/>
      <c r="BLN220" s="43"/>
      <c r="BLO220" s="43"/>
      <c r="BLP220" s="43"/>
      <c r="BLQ220" s="43"/>
      <c r="BLR220" s="43"/>
      <c r="BLS220" s="43"/>
      <c r="BLT220" s="43"/>
      <c r="BLU220" s="43"/>
      <c r="BLV220" s="43"/>
      <c r="BLW220" s="43"/>
      <c r="BLX220" s="43"/>
      <c r="BLY220" s="43"/>
      <c r="BLZ220" s="43"/>
      <c r="BMA220" s="43"/>
      <c r="BMB220" s="43"/>
      <c r="BMC220" s="43"/>
      <c r="BMD220" s="43"/>
      <c r="BME220" s="43"/>
      <c r="BMF220" s="43"/>
      <c r="BMG220" s="43"/>
      <c r="BMH220" s="43"/>
      <c r="BMI220" s="43"/>
      <c r="BMJ220" s="43"/>
      <c r="BMK220" s="43"/>
      <c r="BML220" s="43"/>
      <c r="BMM220" s="43"/>
      <c r="BMN220" s="43"/>
      <c r="BMO220" s="43"/>
      <c r="BMP220" s="43"/>
      <c r="BMQ220" s="43"/>
      <c r="BMR220" s="43"/>
      <c r="BMS220" s="43"/>
      <c r="BMT220" s="43"/>
      <c r="BMU220" s="43"/>
      <c r="BMV220" s="43"/>
      <c r="BMW220" s="43"/>
      <c r="BMX220" s="43"/>
      <c r="BMY220" s="43"/>
      <c r="BMZ220" s="43"/>
      <c r="BNA220" s="43"/>
      <c r="BNB220" s="43"/>
      <c r="BNC220" s="43"/>
      <c r="BND220" s="43"/>
      <c r="BNE220" s="43"/>
      <c r="BNF220" s="43"/>
      <c r="BNG220" s="43"/>
      <c r="BNH220" s="43"/>
      <c r="BNI220" s="43"/>
      <c r="BNJ220" s="43"/>
      <c r="BNK220" s="43"/>
      <c r="BNL220" s="43"/>
      <c r="BNM220" s="43"/>
      <c r="BNN220" s="43"/>
      <c r="BNO220" s="43"/>
      <c r="BNP220" s="43"/>
      <c r="BNQ220" s="43"/>
      <c r="BNR220" s="43"/>
      <c r="BNS220" s="43"/>
      <c r="BNT220" s="43"/>
      <c r="BNU220" s="43"/>
      <c r="BNV220" s="43"/>
      <c r="BNW220" s="43"/>
      <c r="BNX220" s="43"/>
      <c r="BNY220" s="43"/>
      <c r="BNZ220" s="43"/>
      <c r="BOA220" s="43"/>
      <c r="BOB220" s="43"/>
      <c r="BOC220" s="43"/>
      <c r="BOD220" s="43"/>
      <c r="BOE220" s="43"/>
      <c r="BOF220" s="43"/>
      <c r="BOG220" s="43"/>
      <c r="BOH220" s="43"/>
      <c r="BOI220" s="43"/>
      <c r="BOJ220" s="43"/>
      <c r="BOK220" s="43"/>
      <c r="BOL220" s="43"/>
      <c r="BOM220" s="43"/>
      <c r="BON220" s="43"/>
      <c r="BOO220" s="43"/>
      <c r="BOP220" s="43"/>
      <c r="BOQ220" s="43"/>
      <c r="BOR220" s="43"/>
      <c r="BOS220" s="43"/>
      <c r="BOT220" s="43"/>
      <c r="BOU220" s="43"/>
      <c r="BOV220" s="43"/>
      <c r="BOW220" s="43"/>
      <c r="BOX220" s="43"/>
      <c r="BOY220" s="43"/>
      <c r="BOZ220" s="43"/>
      <c r="BPA220" s="43"/>
      <c r="BPB220" s="43"/>
      <c r="BPC220" s="43"/>
      <c r="BPD220" s="43"/>
      <c r="BPE220" s="43"/>
      <c r="BPF220" s="43"/>
      <c r="BPG220" s="43"/>
      <c r="BPH220" s="43"/>
      <c r="BPI220" s="43"/>
      <c r="BPJ220" s="43"/>
      <c r="BPK220" s="43"/>
      <c r="BPL220" s="43"/>
      <c r="BPM220" s="43"/>
      <c r="BPN220" s="43"/>
      <c r="BPO220" s="43"/>
      <c r="BPP220" s="43"/>
      <c r="BPQ220" s="43"/>
      <c r="BPR220" s="43"/>
      <c r="BPS220" s="43"/>
      <c r="BPT220" s="43"/>
      <c r="BPU220" s="43"/>
      <c r="BPV220" s="43"/>
      <c r="BPW220" s="43"/>
      <c r="BPX220" s="43"/>
      <c r="BPY220" s="43"/>
      <c r="BPZ220" s="43"/>
      <c r="BQA220" s="43"/>
      <c r="BQB220" s="43"/>
      <c r="BQC220" s="43"/>
      <c r="BQD220" s="43"/>
      <c r="BQE220" s="43"/>
      <c r="BQF220" s="43"/>
      <c r="BQG220" s="43"/>
      <c r="BQH220" s="43"/>
      <c r="BQI220" s="43"/>
      <c r="BQJ220" s="43"/>
      <c r="BQK220" s="43"/>
      <c r="BQL220" s="43"/>
      <c r="BQM220" s="43"/>
      <c r="BQN220" s="43"/>
      <c r="BQO220" s="43"/>
      <c r="BQP220" s="43"/>
      <c r="BQQ220" s="43"/>
      <c r="BQR220" s="43"/>
      <c r="BQS220" s="43"/>
      <c r="BQT220" s="43"/>
      <c r="BQU220" s="43"/>
      <c r="BQV220" s="43"/>
      <c r="BQW220" s="43"/>
      <c r="BQX220" s="43"/>
      <c r="BQY220" s="43"/>
      <c r="BQZ220" s="43"/>
      <c r="BRA220" s="43"/>
      <c r="BRB220" s="43"/>
      <c r="BRC220" s="43"/>
      <c r="BRD220" s="43"/>
      <c r="BRE220" s="43"/>
      <c r="BRF220" s="43"/>
      <c r="BRG220" s="43"/>
      <c r="BRH220" s="43"/>
      <c r="BRI220" s="43"/>
      <c r="BRJ220" s="43"/>
      <c r="BRK220" s="43"/>
      <c r="BRL220" s="43"/>
      <c r="BRM220" s="43"/>
      <c r="BRN220" s="43"/>
      <c r="BRO220" s="43"/>
      <c r="BRP220" s="43"/>
      <c r="BRQ220" s="43"/>
      <c r="BRR220" s="43"/>
      <c r="BRS220" s="43"/>
      <c r="BRT220" s="43"/>
      <c r="BRU220" s="43"/>
      <c r="BRV220" s="43"/>
      <c r="BRW220" s="43"/>
      <c r="BRX220" s="43"/>
      <c r="BRY220" s="43"/>
      <c r="BRZ220" s="43"/>
      <c r="BSA220" s="43"/>
      <c r="BSB220" s="43"/>
      <c r="BSC220" s="43"/>
      <c r="BSD220" s="43"/>
      <c r="BSE220" s="43"/>
      <c r="BSF220" s="43"/>
      <c r="BSG220" s="43"/>
      <c r="BSH220" s="43"/>
      <c r="BSI220" s="43"/>
      <c r="BSJ220" s="43"/>
      <c r="BSK220" s="43"/>
      <c r="BSL220" s="43"/>
      <c r="BSM220" s="43"/>
      <c r="BSN220" s="43"/>
      <c r="BSO220" s="43"/>
      <c r="BSP220" s="43"/>
      <c r="BSQ220" s="43"/>
      <c r="BSR220" s="43"/>
      <c r="BSS220" s="43"/>
      <c r="BST220" s="43"/>
      <c r="BSU220" s="43"/>
      <c r="BSV220" s="43"/>
      <c r="BSW220" s="43"/>
      <c r="BSX220" s="43"/>
      <c r="BSY220" s="43"/>
      <c r="BSZ220" s="43"/>
      <c r="BTA220" s="43"/>
      <c r="BTB220" s="43"/>
      <c r="BTC220" s="43"/>
      <c r="BTD220" s="43"/>
      <c r="BTE220" s="43"/>
      <c r="BTF220" s="43"/>
      <c r="BTG220" s="43"/>
      <c r="BTH220" s="43"/>
      <c r="BTI220" s="43"/>
      <c r="BTJ220" s="43"/>
      <c r="BTK220" s="43"/>
      <c r="BTL220" s="43"/>
      <c r="BTM220" s="43"/>
      <c r="BTN220" s="43"/>
      <c r="BTO220" s="43"/>
      <c r="BTP220" s="43"/>
      <c r="BTQ220" s="43"/>
      <c r="BTR220" s="43"/>
      <c r="BTS220" s="43"/>
      <c r="BTT220" s="43"/>
      <c r="BTU220" s="43"/>
      <c r="BTV220" s="43"/>
      <c r="BTW220" s="43"/>
      <c r="BTX220" s="43"/>
      <c r="BTY220" s="43"/>
      <c r="BTZ220" s="43"/>
      <c r="BUA220" s="43"/>
      <c r="BUB220" s="43"/>
      <c r="BUC220" s="43"/>
      <c r="BUD220" s="43"/>
      <c r="BUE220" s="43"/>
      <c r="BUF220" s="43"/>
      <c r="BUG220" s="43"/>
      <c r="BUH220" s="43"/>
      <c r="BUI220" s="43"/>
      <c r="BUJ220" s="43"/>
      <c r="BUK220" s="43"/>
      <c r="BUL220" s="43"/>
      <c r="BUM220" s="43"/>
      <c r="BUN220" s="43"/>
      <c r="BUO220" s="43"/>
      <c r="BUP220" s="43"/>
      <c r="BUQ220" s="43"/>
      <c r="BUR220" s="43"/>
      <c r="BUS220" s="43"/>
      <c r="BUT220" s="43"/>
      <c r="BUU220" s="43"/>
      <c r="BUV220" s="43"/>
      <c r="BUW220" s="43"/>
      <c r="BUX220" s="43"/>
      <c r="BUY220" s="43"/>
      <c r="BUZ220" s="43"/>
      <c r="BVA220" s="43"/>
      <c r="BVB220" s="43"/>
      <c r="BVC220" s="43"/>
      <c r="BVD220" s="43"/>
      <c r="BVE220" s="43"/>
      <c r="BVF220" s="43"/>
      <c r="BVG220" s="43"/>
      <c r="BVH220" s="43"/>
      <c r="BVI220" s="43"/>
      <c r="BVJ220" s="43"/>
      <c r="BVK220" s="43"/>
      <c r="BVL220" s="43"/>
      <c r="BVM220" s="43"/>
      <c r="BVN220" s="43"/>
      <c r="BVO220" s="43"/>
      <c r="BVP220" s="43"/>
      <c r="BVQ220" s="43"/>
      <c r="BVR220" s="43"/>
      <c r="BVS220" s="43"/>
      <c r="BVT220" s="43"/>
      <c r="BVU220" s="43"/>
      <c r="BVV220" s="43"/>
      <c r="BVW220" s="43"/>
      <c r="BVX220" s="43"/>
      <c r="BVY220" s="43"/>
      <c r="BVZ220" s="43"/>
      <c r="BWA220" s="43"/>
      <c r="BWB220" s="43"/>
      <c r="BWC220" s="43"/>
      <c r="BWD220" s="43"/>
      <c r="BWE220" s="43"/>
      <c r="BWF220" s="43"/>
      <c r="BWG220" s="43"/>
      <c r="BWH220" s="43"/>
      <c r="BWI220" s="43"/>
      <c r="BWJ220" s="43"/>
      <c r="BWK220" s="43"/>
      <c r="BWL220" s="43"/>
      <c r="BWM220" s="43"/>
      <c r="BWN220" s="43"/>
      <c r="BWO220" s="43"/>
      <c r="BWP220" s="43"/>
      <c r="BWQ220" s="43"/>
      <c r="BWR220" s="43"/>
      <c r="BWS220" s="43"/>
      <c r="BWT220" s="43"/>
      <c r="BWU220" s="43"/>
      <c r="BWV220" s="43"/>
      <c r="BWW220" s="43"/>
      <c r="BWX220" s="43"/>
      <c r="BWY220" s="43"/>
      <c r="BWZ220" s="43"/>
      <c r="BXA220" s="43"/>
      <c r="BXB220" s="43"/>
      <c r="BXC220" s="43"/>
      <c r="BXD220" s="43"/>
      <c r="BXE220" s="43"/>
      <c r="BXF220" s="43"/>
      <c r="BXG220" s="43"/>
      <c r="BXH220" s="43"/>
      <c r="BXI220" s="43"/>
      <c r="BXJ220" s="43"/>
      <c r="BXK220" s="43"/>
      <c r="BXL220" s="43"/>
      <c r="BXM220" s="43"/>
      <c r="BXN220" s="43"/>
      <c r="BXO220" s="43"/>
      <c r="BXP220" s="43"/>
      <c r="BXQ220" s="43"/>
      <c r="BXR220" s="43"/>
      <c r="BXS220" s="43"/>
      <c r="BXT220" s="43"/>
      <c r="BXU220" s="43"/>
      <c r="BXV220" s="43"/>
      <c r="BXW220" s="43"/>
      <c r="BXX220" s="43"/>
      <c r="BXY220" s="43"/>
      <c r="BXZ220" s="43"/>
      <c r="BYA220" s="43"/>
      <c r="BYB220" s="43"/>
      <c r="BYC220" s="43"/>
      <c r="BYD220" s="43"/>
      <c r="BYE220" s="43"/>
      <c r="BYF220" s="43"/>
      <c r="BYG220" s="43"/>
      <c r="BYH220" s="43"/>
      <c r="BYI220" s="43"/>
      <c r="BYJ220" s="43"/>
      <c r="BYK220" s="43"/>
      <c r="BYL220" s="43"/>
      <c r="BYM220" s="43"/>
      <c r="BYN220" s="43"/>
      <c r="BYO220" s="43"/>
      <c r="BYP220" s="43"/>
      <c r="BYQ220" s="43"/>
      <c r="BYR220" s="43"/>
      <c r="BYS220" s="43"/>
      <c r="BYT220" s="43"/>
      <c r="BYU220" s="43"/>
      <c r="BYV220" s="43"/>
      <c r="BYW220" s="43"/>
      <c r="BYX220" s="43"/>
      <c r="BYY220" s="43"/>
      <c r="BYZ220" s="43"/>
      <c r="BZA220" s="43"/>
      <c r="BZB220" s="43"/>
      <c r="BZC220" s="43"/>
      <c r="BZD220" s="43"/>
      <c r="BZE220" s="43"/>
      <c r="BZF220" s="43"/>
      <c r="BZG220" s="43"/>
      <c r="BZH220" s="43"/>
      <c r="BZI220" s="43"/>
      <c r="BZJ220" s="43"/>
      <c r="BZK220" s="43"/>
      <c r="BZL220" s="43"/>
      <c r="BZM220" s="43"/>
      <c r="BZN220" s="43"/>
      <c r="BZO220" s="43"/>
      <c r="BZP220" s="43"/>
      <c r="BZQ220" s="43"/>
      <c r="BZR220" s="43"/>
      <c r="BZS220" s="43"/>
      <c r="BZT220" s="43"/>
      <c r="BZU220" s="43"/>
      <c r="BZV220" s="43"/>
      <c r="BZW220" s="43"/>
      <c r="BZX220" s="43"/>
      <c r="BZY220" s="43"/>
      <c r="BZZ220" s="43"/>
      <c r="CAA220" s="43"/>
      <c r="CAB220" s="43"/>
      <c r="CAC220" s="43"/>
      <c r="CAD220" s="43"/>
      <c r="CAE220" s="43"/>
      <c r="CAF220" s="43"/>
      <c r="CAG220" s="43"/>
      <c r="CAH220" s="43"/>
      <c r="CAI220" s="43"/>
      <c r="CAJ220" s="43"/>
      <c r="CAK220" s="43"/>
      <c r="CAL220" s="43"/>
      <c r="CAM220" s="43"/>
      <c r="CAN220" s="43"/>
      <c r="CAO220" s="43"/>
      <c r="CAP220" s="43"/>
      <c r="CAQ220" s="43"/>
      <c r="CAR220" s="43"/>
      <c r="CAS220" s="43"/>
      <c r="CAT220" s="43"/>
      <c r="CAU220" s="43"/>
      <c r="CAV220" s="43"/>
      <c r="CAW220" s="43"/>
      <c r="CAX220" s="43"/>
      <c r="CAY220" s="43"/>
      <c r="CAZ220" s="43"/>
      <c r="CBA220" s="43"/>
      <c r="CBB220" s="43"/>
      <c r="CBC220" s="43"/>
      <c r="CBD220" s="43"/>
      <c r="CBE220" s="43"/>
      <c r="CBF220" s="43"/>
      <c r="CBG220" s="43"/>
      <c r="CBH220" s="43"/>
      <c r="CBI220" s="43"/>
      <c r="CBJ220" s="43"/>
      <c r="CBK220" s="43"/>
      <c r="CBL220" s="43"/>
      <c r="CBM220" s="43"/>
      <c r="CBN220" s="43"/>
      <c r="CBO220" s="43"/>
      <c r="CBP220" s="43"/>
      <c r="CBQ220" s="43"/>
      <c r="CBR220" s="43"/>
      <c r="CBS220" s="43"/>
      <c r="CBT220" s="43"/>
      <c r="CBU220" s="43"/>
      <c r="CBV220" s="43"/>
      <c r="CBW220" s="43"/>
      <c r="CBX220" s="43"/>
      <c r="CBY220" s="43"/>
      <c r="CBZ220" s="43"/>
      <c r="CCA220" s="43"/>
      <c r="CCB220" s="43"/>
      <c r="CCC220" s="43"/>
      <c r="CCD220" s="43"/>
      <c r="CCE220" s="43"/>
      <c r="CCF220" s="43"/>
      <c r="CCG220" s="43"/>
      <c r="CCH220" s="43"/>
      <c r="CCI220" s="43"/>
      <c r="CCJ220" s="43"/>
      <c r="CCK220" s="43"/>
      <c r="CCL220" s="43"/>
      <c r="CCM220" s="43"/>
      <c r="CCN220" s="43"/>
      <c r="CCO220" s="43"/>
      <c r="CCP220" s="43"/>
      <c r="CCQ220" s="43"/>
      <c r="CCR220" s="43"/>
      <c r="CCS220" s="43"/>
      <c r="CCT220" s="43"/>
      <c r="CCU220" s="43"/>
      <c r="CCV220" s="43"/>
      <c r="CCW220" s="43"/>
      <c r="CCX220" s="43"/>
      <c r="CCY220" s="43"/>
      <c r="CCZ220" s="43"/>
      <c r="CDA220" s="43"/>
      <c r="CDB220" s="43"/>
      <c r="CDC220" s="43"/>
      <c r="CDD220" s="43"/>
      <c r="CDE220" s="43"/>
      <c r="CDF220" s="43"/>
      <c r="CDG220" s="43"/>
      <c r="CDH220" s="43"/>
      <c r="CDI220" s="43"/>
      <c r="CDJ220" s="43"/>
      <c r="CDK220" s="43"/>
      <c r="CDL220" s="43"/>
      <c r="CDM220" s="43"/>
      <c r="CDN220" s="43"/>
      <c r="CDO220" s="43"/>
      <c r="CDP220" s="43"/>
      <c r="CDQ220" s="43"/>
      <c r="CDR220" s="43"/>
      <c r="CDS220" s="43"/>
      <c r="CDT220" s="43"/>
      <c r="CDU220" s="43"/>
      <c r="CDV220" s="43"/>
      <c r="CDW220" s="43"/>
      <c r="CDX220" s="43"/>
      <c r="CDY220" s="43"/>
      <c r="CDZ220" s="43"/>
      <c r="CEA220" s="43"/>
      <c r="CEB220" s="43"/>
      <c r="CEC220" s="43"/>
      <c r="CED220" s="43"/>
      <c r="CEE220" s="43"/>
      <c r="CEF220" s="43"/>
      <c r="CEG220" s="43"/>
      <c r="CEH220" s="43"/>
      <c r="CEI220" s="43"/>
      <c r="CEJ220" s="43"/>
      <c r="CEK220" s="43"/>
      <c r="CEL220" s="43"/>
      <c r="CEM220" s="43"/>
      <c r="CEN220" s="43"/>
      <c r="CEO220" s="43"/>
      <c r="CEP220" s="43"/>
      <c r="CEQ220" s="43"/>
      <c r="CER220" s="43"/>
      <c r="CES220" s="43"/>
      <c r="CET220" s="43"/>
      <c r="CEU220" s="43"/>
      <c r="CEV220" s="43"/>
      <c r="CEW220" s="43"/>
      <c r="CEX220" s="43"/>
      <c r="CEY220" s="43"/>
      <c r="CEZ220" s="43"/>
      <c r="CFA220" s="43"/>
      <c r="CFB220" s="43"/>
      <c r="CFC220" s="43"/>
      <c r="CFD220" s="43"/>
      <c r="CFE220" s="43"/>
      <c r="CFF220" s="43"/>
      <c r="CFG220" s="43"/>
      <c r="CFH220" s="43"/>
      <c r="CFI220" s="43"/>
      <c r="CFJ220" s="43"/>
      <c r="CFK220" s="43"/>
      <c r="CFL220" s="43"/>
      <c r="CFM220" s="43"/>
      <c r="CFN220" s="43"/>
      <c r="CFO220" s="43"/>
      <c r="CFP220" s="43"/>
      <c r="CFQ220" s="43"/>
      <c r="CFR220" s="43"/>
      <c r="CFS220" s="43"/>
      <c r="CFT220" s="43"/>
      <c r="CFU220" s="43"/>
      <c r="CFV220" s="43"/>
      <c r="CFW220" s="43"/>
      <c r="CFX220" s="43"/>
      <c r="CFY220" s="43"/>
      <c r="CFZ220" s="43"/>
      <c r="CGA220" s="43"/>
      <c r="CGB220" s="43"/>
      <c r="CGC220" s="43"/>
      <c r="CGD220" s="43"/>
      <c r="CGE220" s="43"/>
      <c r="CGF220" s="43"/>
      <c r="CGG220" s="43"/>
      <c r="CGH220" s="43"/>
      <c r="CGI220" s="43"/>
      <c r="CGJ220" s="43"/>
      <c r="CGK220" s="43"/>
      <c r="CGL220" s="43"/>
      <c r="CGM220" s="43"/>
      <c r="CGN220" s="43"/>
      <c r="CGO220" s="43"/>
      <c r="CGP220" s="43"/>
      <c r="CGQ220" s="43"/>
      <c r="CGR220" s="43"/>
      <c r="CGS220" s="43"/>
      <c r="CGT220" s="43"/>
      <c r="CGU220" s="43"/>
      <c r="CGV220" s="43"/>
      <c r="CGW220" s="43"/>
      <c r="CGX220" s="43"/>
      <c r="CGY220" s="43"/>
      <c r="CGZ220" s="43"/>
      <c r="CHA220" s="43"/>
      <c r="CHB220" s="43"/>
      <c r="CHC220" s="43"/>
      <c r="CHD220" s="43"/>
      <c r="CHE220" s="43"/>
      <c r="CHF220" s="43"/>
      <c r="CHG220" s="43"/>
      <c r="CHH220" s="43"/>
      <c r="CHI220" s="43"/>
      <c r="CHJ220" s="43"/>
      <c r="CHK220" s="43"/>
      <c r="CHL220" s="43"/>
      <c r="CHM220" s="43"/>
      <c r="CHN220" s="43"/>
      <c r="CHO220" s="43"/>
      <c r="CHP220" s="43"/>
      <c r="CHQ220" s="43"/>
      <c r="CHR220" s="43"/>
      <c r="CHS220" s="43"/>
      <c r="CHT220" s="43"/>
      <c r="CHU220" s="43"/>
      <c r="CHV220" s="43"/>
      <c r="CHW220" s="43"/>
      <c r="CHX220" s="43"/>
      <c r="CHY220" s="43"/>
      <c r="CHZ220" s="43"/>
      <c r="CIA220" s="43"/>
      <c r="CIB220" s="43"/>
      <c r="CIC220" s="43"/>
      <c r="CID220" s="43"/>
      <c r="CIE220" s="43"/>
      <c r="CIF220" s="43"/>
      <c r="CIG220" s="43"/>
      <c r="CIH220" s="43"/>
      <c r="CII220" s="43"/>
      <c r="CIJ220" s="43"/>
      <c r="CIK220" s="43"/>
      <c r="CIL220" s="43"/>
      <c r="CIM220" s="43"/>
      <c r="CIN220" s="43"/>
      <c r="CIO220" s="43"/>
      <c r="CIP220" s="43"/>
      <c r="CIQ220" s="43"/>
      <c r="CIR220" s="43"/>
      <c r="CIS220" s="43"/>
      <c r="CIT220" s="43"/>
      <c r="CIU220" s="43"/>
      <c r="CIV220" s="43"/>
      <c r="CIW220" s="43"/>
      <c r="CIX220" s="43"/>
      <c r="CIY220" s="43"/>
      <c r="CIZ220" s="43"/>
      <c r="CJA220" s="43"/>
      <c r="CJB220" s="43"/>
      <c r="CJC220" s="43"/>
      <c r="CJD220" s="43"/>
      <c r="CJE220" s="43"/>
      <c r="CJF220" s="43"/>
      <c r="CJG220" s="43"/>
      <c r="CJH220" s="43"/>
      <c r="CJI220" s="43"/>
      <c r="CJJ220" s="43"/>
      <c r="CJK220" s="43"/>
      <c r="CJL220" s="43"/>
      <c r="CJM220" s="43"/>
      <c r="CJN220" s="43"/>
      <c r="CJO220" s="43"/>
      <c r="CJP220" s="43"/>
      <c r="CJQ220" s="43"/>
      <c r="CJR220" s="43"/>
      <c r="CJS220" s="43"/>
      <c r="CJT220" s="43"/>
      <c r="CJU220" s="43"/>
      <c r="CJV220" s="43"/>
      <c r="CJW220" s="43"/>
      <c r="CJX220" s="43"/>
      <c r="CJY220" s="43"/>
      <c r="CJZ220" s="43"/>
      <c r="CKA220" s="43"/>
      <c r="CKB220" s="43"/>
      <c r="CKC220" s="43"/>
      <c r="CKD220" s="43"/>
      <c r="CKE220" s="43"/>
      <c r="CKF220" s="43"/>
      <c r="CKG220" s="43"/>
      <c r="CKH220" s="43"/>
      <c r="CKI220" s="43"/>
      <c r="CKJ220" s="43"/>
      <c r="CKK220" s="43"/>
      <c r="CKL220" s="43"/>
      <c r="CKM220" s="43"/>
      <c r="CKN220" s="43"/>
      <c r="CKO220" s="43"/>
      <c r="CKP220" s="43"/>
      <c r="CKQ220" s="43"/>
      <c r="CKR220" s="43"/>
      <c r="CKS220" s="43"/>
      <c r="CKT220" s="43"/>
      <c r="CKU220" s="43"/>
      <c r="CKV220" s="43"/>
      <c r="CKW220" s="43"/>
      <c r="CKX220" s="43"/>
      <c r="CKY220" s="43"/>
      <c r="CKZ220" s="43"/>
      <c r="CLA220" s="43"/>
      <c r="CLB220" s="43"/>
      <c r="CLC220" s="43"/>
      <c r="CLD220" s="43"/>
      <c r="CLE220" s="43"/>
      <c r="CLF220" s="43"/>
      <c r="CLG220" s="43"/>
      <c r="CLH220" s="43"/>
      <c r="CLI220" s="43"/>
      <c r="CLJ220" s="43"/>
      <c r="CLK220" s="43"/>
      <c r="CLL220" s="43"/>
      <c r="CLM220" s="43"/>
      <c r="CLN220" s="43"/>
      <c r="CLO220" s="43"/>
      <c r="CLP220" s="43"/>
      <c r="CLQ220" s="43"/>
      <c r="CLR220" s="43"/>
      <c r="CLS220" s="43"/>
      <c r="CLT220" s="43"/>
      <c r="CLU220" s="43"/>
      <c r="CLV220" s="43"/>
      <c r="CLW220" s="43"/>
      <c r="CLX220" s="43"/>
      <c r="CLY220" s="43"/>
      <c r="CLZ220" s="43"/>
      <c r="CMA220" s="43"/>
      <c r="CMB220" s="43"/>
      <c r="CMC220" s="43"/>
      <c r="CMD220" s="43"/>
      <c r="CME220" s="43"/>
      <c r="CMF220" s="43"/>
      <c r="CMG220" s="43"/>
      <c r="CMH220" s="43"/>
      <c r="CMI220" s="43"/>
      <c r="CMJ220" s="43"/>
      <c r="CMK220" s="43"/>
      <c r="CML220" s="43"/>
      <c r="CMM220" s="43"/>
      <c r="CMN220" s="43"/>
      <c r="CMO220" s="43"/>
      <c r="CMP220" s="43"/>
      <c r="CMQ220" s="43"/>
      <c r="CMR220" s="43"/>
      <c r="CMS220" s="43"/>
      <c r="CMT220" s="43"/>
      <c r="CMU220" s="43"/>
      <c r="CMV220" s="43"/>
      <c r="CMW220" s="43"/>
      <c r="CMX220" s="43"/>
      <c r="CMY220" s="43"/>
      <c r="CMZ220" s="43"/>
      <c r="CNA220" s="43"/>
      <c r="CNB220" s="43"/>
      <c r="CNC220" s="43"/>
      <c r="CND220" s="43"/>
      <c r="CNE220" s="43"/>
      <c r="CNF220" s="43"/>
      <c r="CNG220" s="43"/>
      <c r="CNH220" s="43"/>
      <c r="CNI220" s="43"/>
      <c r="CNJ220" s="43"/>
      <c r="CNK220" s="43"/>
      <c r="CNL220" s="43"/>
      <c r="CNM220" s="43"/>
      <c r="CNN220" s="43"/>
      <c r="CNO220" s="43"/>
      <c r="CNP220" s="43"/>
      <c r="CNQ220" s="43"/>
      <c r="CNR220" s="43"/>
      <c r="CNS220" s="43"/>
      <c r="CNT220" s="43"/>
      <c r="CNU220" s="43"/>
      <c r="CNV220" s="43"/>
      <c r="CNW220" s="43"/>
      <c r="CNX220" s="43"/>
      <c r="CNY220" s="43"/>
      <c r="CNZ220" s="43"/>
      <c r="COA220" s="43"/>
      <c r="COB220" s="43"/>
      <c r="COC220" s="43"/>
      <c r="COD220" s="43"/>
      <c r="COE220" s="43"/>
      <c r="COF220" s="43"/>
      <c r="COG220" s="43"/>
      <c r="COH220" s="43"/>
      <c r="COI220" s="43"/>
      <c r="COJ220" s="43"/>
      <c r="COK220" s="43"/>
      <c r="COL220" s="43"/>
      <c r="COM220" s="43"/>
      <c r="CON220" s="43"/>
      <c r="COO220" s="43"/>
      <c r="COP220" s="43"/>
      <c r="COQ220" s="43"/>
      <c r="COR220" s="43"/>
      <c r="COS220" s="43"/>
      <c r="COT220" s="43"/>
      <c r="COU220" s="43"/>
      <c r="COV220" s="43"/>
      <c r="COW220" s="43"/>
      <c r="COX220" s="43"/>
      <c r="COY220" s="43"/>
      <c r="COZ220" s="43"/>
      <c r="CPA220" s="43"/>
      <c r="CPB220" s="43"/>
      <c r="CPC220" s="43"/>
      <c r="CPD220" s="43"/>
      <c r="CPE220" s="43"/>
      <c r="CPF220" s="43"/>
      <c r="CPG220" s="43"/>
      <c r="CPH220" s="43"/>
      <c r="CPI220" s="43"/>
      <c r="CPJ220" s="43"/>
      <c r="CPK220" s="43"/>
      <c r="CPL220" s="43"/>
      <c r="CPM220" s="43"/>
      <c r="CPN220" s="43"/>
      <c r="CPO220" s="43"/>
      <c r="CPP220" s="43"/>
      <c r="CPQ220" s="43"/>
      <c r="CPR220" s="43"/>
      <c r="CPS220" s="43"/>
      <c r="CPT220" s="43"/>
      <c r="CPU220" s="43"/>
      <c r="CPV220" s="43"/>
      <c r="CPW220" s="43"/>
      <c r="CPX220" s="43"/>
      <c r="CPY220" s="43"/>
      <c r="CPZ220" s="43"/>
      <c r="CQA220" s="43"/>
      <c r="CQB220" s="43"/>
      <c r="CQC220" s="43"/>
      <c r="CQD220" s="43"/>
      <c r="CQE220" s="43"/>
      <c r="CQF220" s="43"/>
      <c r="CQG220" s="43"/>
      <c r="CQH220" s="43"/>
      <c r="CQI220" s="43"/>
      <c r="CQJ220" s="43"/>
      <c r="CQK220" s="43"/>
      <c r="CQL220" s="43"/>
      <c r="CQM220" s="43"/>
      <c r="CQN220" s="43"/>
      <c r="CQO220" s="43"/>
      <c r="CQP220" s="43"/>
      <c r="CQQ220" s="43"/>
      <c r="CQR220" s="43"/>
      <c r="CQS220" s="43"/>
      <c r="CQT220" s="43"/>
      <c r="CQU220" s="43"/>
      <c r="CQV220" s="43"/>
      <c r="CQW220" s="43"/>
      <c r="CQX220" s="43"/>
      <c r="CQY220" s="43"/>
      <c r="CQZ220" s="43"/>
      <c r="CRA220" s="43"/>
      <c r="CRB220" s="43"/>
      <c r="CRC220" s="43"/>
      <c r="CRD220" s="43"/>
      <c r="CRE220" s="43"/>
      <c r="CRF220" s="43"/>
      <c r="CRG220" s="43"/>
      <c r="CRH220" s="43"/>
      <c r="CRI220" s="43"/>
      <c r="CRJ220" s="43"/>
      <c r="CRK220" s="43"/>
      <c r="CRL220" s="43"/>
      <c r="CRM220" s="43"/>
      <c r="CRN220" s="43"/>
      <c r="CRO220" s="43"/>
      <c r="CRP220" s="43"/>
      <c r="CRQ220" s="43"/>
      <c r="CRR220" s="43"/>
      <c r="CRS220" s="43"/>
      <c r="CRT220" s="43"/>
      <c r="CRU220" s="43"/>
      <c r="CRV220" s="43"/>
      <c r="CRW220" s="43"/>
      <c r="CRX220" s="43"/>
      <c r="CRY220" s="43"/>
      <c r="CRZ220" s="43"/>
      <c r="CSA220" s="43"/>
      <c r="CSB220" s="43"/>
      <c r="CSC220" s="43"/>
      <c r="CSD220" s="43"/>
      <c r="CSE220" s="43"/>
      <c r="CSF220" s="43"/>
      <c r="CSG220" s="43"/>
      <c r="CSH220" s="43"/>
      <c r="CSI220" s="43"/>
      <c r="CSJ220" s="43"/>
      <c r="CSK220" s="43"/>
      <c r="CSL220" s="43"/>
      <c r="CSM220" s="43"/>
      <c r="CSN220" s="43"/>
      <c r="CSO220" s="43"/>
      <c r="CSP220" s="43"/>
      <c r="CSQ220" s="43"/>
      <c r="CSR220" s="43"/>
      <c r="CSS220" s="43"/>
      <c r="CST220" s="43"/>
      <c r="CSU220" s="43"/>
      <c r="CSV220" s="43"/>
      <c r="CSW220" s="43"/>
      <c r="CSX220" s="43"/>
      <c r="CSY220" s="43"/>
      <c r="CSZ220" s="43"/>
      <c r="CTA220" s="43"/>
      <c r="CTB220" s="43"/>
      <c r="CTC220" s="43"/>
      <c r="CTD220" s="43"/>
      <c r="CTE220" s="43"/>
      <c r="CTF220" s="43"/>
      <c r="CTG220" s="43"/>
      <c r="CTH220" s="43"/>
      <c r="CTI220" s="43"/>
      <c r="CTJ220" s="43"/>
      <c r="CTK220" s="43"/>
      <c r="CTL220" s="43"/>
      <c r="CTM220" s="43"/>
      <c r="CTN220" s="43"/>
      <c r="CTO220" s="43"/>
      <c r="CTP220" s="43"/>
      <c r="CTQ220" s="43"/>
      <c r="CTR220" s="43"/>
      <c r="CTS220" s="43"/>
      <c r="CTT220" s="43"/>
      <c r="CTU220" s="43"/>
      <c r="CTV220" s="43"/>
      <c r="CTW220" s="43"/>
      <c r="CTX220" s="43"/>
      <c r="CTY220" s="43"/>
      <c r="CTZ220" s="43"/>
      <c r="CUA220" s="43"/>
      <c r="CUB220" s="43"/>
      <c r="CUC220" s="43"/>
      <c r="CUD220" s="43"/>
      <c r="CUE220" s="43"/>
      <c r="CUF220" s="43"/>
      <c r="CUG220" s="43"/>
      <c r="CUH220" s="43"/>
      <c r="CUI220" s="43"/>
      <c r="CUJ220" s="43"/>
      <c r="CUK220" s="43"/>
      <c r="CUL220" s="43"/>
      <c r="CUM220" s="43"/>
      <c r="CUN220" s="43"/>
      <c r="CUO220" s="43"/>
      <c r="CUP220" s="43"/>
      <c r="CUQ220" s="43"/>
      <c r="CUR220" s="43"/>
      <c r="CUS220" s="43"/>
      <c r="CUT220" s="43"/>
      <c r="CUU220" s="43"/>
      <c r="CUV220" s="43"/>
      <c r="CUW220" s="43"/>
      <c r="CUX220" s="43"/>
      <c r="CUY220" s="43"/>
      <c r="CUZ220" s="43"/>
      <c r="CVA220" s="43"/>
      <c r="CVB220" s="43"/>
      <c r="CVC220" s="43"/>
      <c r="CVD220" s="43"/>
      <c r="CVE220" s="43"/>
      <c r="CVF220" s="43"/>
      <c r="CVG220" s="43"/>
      <c r="CVH220" s="43"/>
      <c r="CVI220" s="43"/>
      <c r="CVJ220" s="43"/>
      <c r="CVK220" s="43"/>
      <c r="CVL220" s="43"/>
      <c r="CVM220" s="43"/>
      <c r="CVN220" s="43"/>
      <c r="CVO220" s="43"/>
      <c r="CVP220" s="43"/>
      <c r="CVQ220" s="43"/>
      <c r="CVR220" s="43"/>
      <c r="CVS220" s="43"/>
      <c r="CVT220" s="43"/>
      <c r="CVU220" s="43"/>
      <c r="CVV220" s="43"/>
      <c r="CVW220" s="43"/>
      <c r="CVX220" s="43"/>
      <c r="CVY220" s="43"/>
      <c r="CVZ220" s="43"/>
      <c r="CWA220" s="43"/>
      <c r="CWB220" s="43"/>
      <c r="CWC220" s="43"/>
      <c r="CWD220" s="43"/>
      <c r="CWE220" s="43"/>
      <c r="CWF220" s="43"/>
      <c r="CWG220" s="43"/>
      <c r="CWH220" s="43"/>
      <c r="CWI220" s="43"/>
      <c r="CWJ220" s="43"/>
      <c r="CWK220" s="43"/>
      <c r="CWL220" s="43"/>
      <c r="CWM220" s="43"/>
      <c r="CWN220" s="43"/>
      <c r="CWO220" s="43"/>
      <c r="CWP220" s="43"/>
      <c r="CWQ220" s="43"/>
      <c r="CWR220" s="43"/>
      <c r="CWS220" s="43"/>
      <c r="CWT220" s="43"/>
      <c r="CWU220" s="43"/>
      <c r="CWV220" s="43"/>
      <c r="CWW220" s="43"/>
      <c r="CWX220" s="43"/>
      <c r="CWY220" s="43"/>
      <c r="CWZ220" s="43"/>
      <c r="CXA220" s="43"/>
      <c r="CXB220" s="43"/>
      <c r="CXC220" s="43"/>
      <c r="CXD220" s="43"/>
      <c r="CXE220" s="43"/>
      <c r="CXF220" s="43"/>
      <c r="CXG220" s="43"/>
      <c r="CXH220" s="43"/>
      <c r="CXI220" s="43"/>
      <c r="CXJ220" s="43"/>
      <c r="CXK220" s="43"/>
      <c r="CXL220" s="43"/>
      <c r="CXM220" s="43"/>
      <c r="CXN220" s="43"/>
      <c r="CXO220" s="43"/>
      <c r="CXP220" s="43"/>
      <c r="CXQ220" s="43"/>
      <c r="CXR220" s="43"/>
      <c r="CXS220" s="43"/>
      <c r="CXT220" s="43"/>
      <c r="CXU220" s="43"/>
      <c r="CXV220" s="43"/>
      <c r="CXW220" s="43"/>
      <c r="CXX220" s="43"/>
      <c r="CXY220" s="43"/>
      <c r="CXZ220" s="43"/>
      <c r="CYA220" s="43"/>
      <c r="CYB220" s="43"/>
      <c r="CYC220" s="43"/>
      <c r="CYD220" s="43"/>
      <c r="CYE220" s="43"/>
      <c r="CYF220" s="43"/>
      <c r="CYG220" s="43"/>
      <c r="CYH220" s="43"/>
      <c r="CYI220" s="43"/>
      <c r="CYJ220" s="43"/>
      <c r="CYK220" s="43"/>
      <c r="CYL220" s="43"/>
      <c r="CYM220" s="43"/>
      <c r="CYN220" s="43"/>
      <c r="CYO220" s="43"/>
      <c r="CYP220" s="43"/>
      <c r="CYQ220" s="43"/>
      <c r="CYR220" s="43"/>
      <c r="CYS220" s="43"/>
      <c r="CYT220" s="43"/>
      <c r="CYU220" s="43"/>
      <c r="CYV220" s="43"/>
      <c r="CYW220" s="43"/>
      <c r="CYX220" s="43"/>
      <c r="CYY220" s="43"/>
      <c r="CYZ220" s="43"/>
      <c r="CZA220" s="43"/>
      <c r="CZB220" s="43"/>
      <c r="CZC220" s="43"/>
      <c r="CZD220" s="43"/>
      <c r="CZE220" s="43"/>
      <c r="CZF220" s="43"/>
      <c r="CZG220" s="43"/>
      <c r="CZH220" s="43"/>
      <c r="CZI220" s="43"/>
      <c r="CZJ220" s="43"/>
      <c r="CZK220" s="43"/>
      <c r="CZL220" s="43"/>
      <c r="CZM220" s="43"/>
      <c r="CZN220" s="43"/>
      <c r="CZO220" s="43"/>
      <c r="CZP220" s="43"/>
      <c r="CZQ220" s="43"/>
      <c r="CZR220" s="43"/>
      <c r="CZS220" s="43"/>
      <c r="CZT220" s="43"/>
      <c r="CZU220" s="43"/>
      <c r="CZV220" s="43"/>
      <c r="CZW220" s="43"/>
      <c r="CZX220" s="43"/>
      <c r="CZY220" s="43"/>
      <c r="CZZ220" s="43"/>
      <c r="DAA220" s="43"/>
      <c r="DAB220" s="43"/>
      <c r="DAC220" s="43"/>
      <c r="DAD220" s="43"/>
      <c r="DAE220" s="43"/>
      <c r="DAF220" s="43"/>
      <c r="DAG220" s="43"/>
      <c r="DAH220" s="43"/>
      <c r="DAI220" s="43"/>
      <c r="DAJ220" s="43"/>
      <c r="DAK220" s="43"/>
      <c r="DAL220" s="43"/>
      <c r="DAM220" s="43"/>
      <c r="DAN220" s="43"/>
      <c r="DAO220" s="43"/>
      <c r="DAP220" s="43"/>
      <c r="DAQ220" s="43"/>
      <c r="DAR220" s="43"/>
      <c r="DAS220" s="43"/>
      <c r="DAT220" s="43"/>
      <c r="DAU220" s="43"/>
      <c r="DAV220" s="43"/>
      <c r="DAW220" s="43"/>
      <c r="DAX220" s="43"/>
      <c r="DAY220" s="43"/>
      <c r="DAZ220" s="43"/>
      <c r="DBA220" s="43"/>
      <c r="DBB220" s="43"/>
      <c r="DBC220" s="43"/>
      <c r="DBD220" s="43"/>
      <c r="DBE220" s="43"/>
      <c r="DBF220" s="43"/>
      <c r="DBG220" s="43"/>
      <c r="DBH220" s="43"/>
      <c r="DBI220" s="43"/>
      <c r="DBJ220" s="43"/>
      <c r="DBK220" s="43"/>
      <c r="DBL220" s="43"/>
      <c r="DBM220" s="43"/>
      <c r="DBN220" s="43"/>
      <c r="DBO220" s="43"/>
      <c r="DBP220" s="43"/>
      <c r="DBQ220" s="43"/>
      <c r="DBR220" s="43"/>
      <c r="DBS220" s="43"/>
      <c r="DBT220" s="43"/>
      <c r="DBU220" s="43"/>
      <c r="DBV220" s="43"/>
      <c r="DBW220" s="43"/>
      <c r="DBX220" s="43"/>
      <c r="DBY220" s="43"/>
      <c r="DBZ220" s="43"/>
      <c r="DCA220" s="43"/>
      <c r="DCB220" s="43"/>
      <c r="DCC220" s="43"/>
      <c r="DCD220" s="43"/>
      <c r="DCE220" s="43"/>
      <c r="DCF220" s="43"/>
      <c r="DCG220" s="43"/>
      <c r="DCH220" s="43"/>
      <c r="DCI220" s="43"/>
      <c r="DCJ220" s="43"/>
      <c r="DCK220" s="43"/>
      <c r="DCL220" s="43"/>
      <c r="DCM220" s="43"/>
      <c r="DCN220" s="43"/>
      <c r="DCO220" s="43"/>
      <c r="DCP220" s="43"/>
      <c r="DCQ220" s="43"/>
      <c r="DCR220" s="43"/>
      <c r="DCS220" s="43"/>
      <c r="DCT220" s="43"/>
      <c r="DCU220" s="43"/>
      <c r="DCV220" s="43"/>
      <c r="DCW220" s="43"/>
      <c r="DCX220" s="43"/>
      <c r="DCY220" s="43"/>
      <c r="DCZ220" s="43"/>
      <c r="DDA220" s="43"/>
      <c r="DDB220" s="43"/>
      <c r="DDC220" s="43"/>
      <c r="DDD220" s="43"/>
      <c r="DDE220" s="43"/>
      <c r="DDF220" s="43"/>
      <c r="DDG220" s="43"/>
      <c r="DDH220" s="43"/>
      <c r="DDI220" s="43"/>
      <c r="DDJ220" s="43"/>
      <c r="DDK220" s="43"/>
      <c r="DDL220" s="43"/>
      <c r="DDM220" s="43"/>
      <c r="DDN220" s="43"/>
      <c r="DDO220" s="43"/>
      <c r="DDP220" s="43"/>
      <c r="DDQ220" s="43"/>
      <c r="DDR220" s="43"/>
      <c r="DDS220" s="43"/>
      <c r="DDT220" s="43"/>
      <c r="DDU220" s="43"/>
      <c r="DDV220" s="43"/>
      <c r="DDW220" s="43"/>
      <c r="DDX220" s="43"/>
      <c r="DDY220" s="43"/>
      <c r="DDZ220" s="43"/>
      <c r="DEA220" s="43"/>
      <c r="DEB220" s="43"/>
      <c r="DEC220" s="43"/>
      <c r="DED220" s="43"/>
      <c r="DEE220" s="43"/>
      <c r="DEF220" s="43"/>
      <c r="DEG220" s="43"/>
      <c r="DEH220" s="43"/>
      <c r="DEI220" s="43"/>
      <c r="DEJ220" s="43"/>
      <c r="DEK220" s="43"/>
      <c r="DEL220" s="43"/>
      <c r="DEM220" s="43"/>
      <c r="DEN220" s="43"/>
      <c r="DEO220" s="43"/>
      <c r="DEP220" s="43"/>
      <c r="DEQ220" s="43"/>
      <c r="DER220" s="43"/>
      <c r="DES220" s="43"/>
      <c r="DET220" s="43"/>
      <c r="DEU220" s="43"/>
      <c r="DEV220" s="43"/>
      <c r="DEW220" s="43"/>
      <c r="DEX220" s="43"/>
      <c r="DEY220" s="43"/>
      <c r="DEZ220" s="43"/>
      <c r="DFA220" s="43"/>
      <c r="DFB220" s="43"/>
      <c r="DFC220" s="43"/>
      <c r="DFD220" s="43"/>
      <c r="DFE220" s="43"/>
      <c r="DFF220" s="43"/>
      <c r="DFG220" s="43"/>
      <c r="DFH220" s="43"/>
      <c r="DFI220" s="43"/>
      <c r="DFJ220" s="43"/>
      <c r="DFK220" s="43"/>
      <c r="DFL220" s="43"/>
      <c r="DFM220" s="43"/>
      <c r="DFN220" s="43"/>
      <c r="DFO220" s="43"/>
      <c r="DFP220" s="43"/>
      <c r="DFQ220" s="43"/>
      <c r="DFR220" s="43"/>
      <c r="DFS220" s="43"/>
      <c r="DFT220" s="43"/>
      <c r="DFU220" s="43"/>
      <c r="DFV220" s="43"/>
      <c r="DFW220" s="43"/>
      <c r="DFX220" s="43"/>
      <c r="DFY220" s="43"/>
      <c r="DFZ220" s="43"/>
      <c r="DGA220" s="43"/>
      <c r="DGB220" s="43"/>
      <c r="DGC220" s="43"/>
      <c r="DGD220" s="43"/>
      <c r="DGE220" s="43"/>
      <c r="DGF220" s="43"/>
      <c r="DGG220" s="43"/>
      <c r="DGH220" s="43"/>
      <c r="DGI220" s="43"/>
      <c r="DGJ220" s="43"/>
      <c r="DGK220" s="43"/>
      <c r="DGL220" s="43"/>
      <c r="DGM220" s="43"/>
      <c r="DGN220" s="43"/>
      <c r="DGO220" s="43"/>
      <c r="DGP220" s="43"/>
      <c r="DGQ220" s="43"/>
      <c r="DGR220" s="43"/>
      <c r="DGS220" s="43"/>
      <c r="DGT220" s="43"/>
      <c r="DGU220" s="43"/>
      <c r="DGV220" s="43"/>
      <c r="DGW220" s="43"/>
      <c r="DGX220" s="43"/>
      <c r="DGY220" s="43"/>
      <c r="DGZ220" s="43"/>
      <c r="DHA220" s="43"/>
      <c r="DHB220" s="43"/>
      <c r="DHC220" s="43"/>
      <c r="DHD220" s="43"/>
      <c r="DHE220" s="43"/>
      <c r="DHF220" s="43"/>
      <c r="DHG220" s="43"/>
      <c r="DHH220" s="43"/>
      <c r="DHI220" s="43"/>
      <c r="DHJ220" s="43"/>
      <c r="DHK220" s="43"/>
      <c r="DHL220" s="43"/>
      <c r="DHM220" s="43"/>
      <c r="DHN220" s="43"/>
      <c r="DHO220" s="43"/>
      <c r="DHP220" s="43"/>
      <c r="DHQ220" s="43"/>
      <c r="DHR220" s="43"/>
      <c r="DHS220" s="43"/>
      <c r="DHT220" s="43"/>
      <c r="DHU220" s="43"/>
      <c r="DHV220" s="43"/>
      <c r="DHW220" s="43"/>
      <c r="DHX220" s="43"/>
      <c r="DHY220" s="43"/>
      <c r="DHZ220" s="43"/>
      <c r="DIA220" s="43"/>
      <c r="DIB220" s="43"/>
      <c r="DIC220" s="43"/>
      <c r="DID220" s="43"/>
      <c r="DIE220" s="43"/>
      <c r="DIF220" s="43"/>
      <c r="DIG220" s="43"/>
      <c r="DIH220" s="43"/>
      <c r="DII220" s="43"/>
      <c r="DIJ220" s="43"/>
      <c r="DIK220" s="43"/>
      <c r="DIL220" s="43"/>
      <c r="DIM220" s="43"/>
      <c r="DIN220" s="43"/>
      <c r="DIO220" s="43"/>
      <c r="DIP220" s="43"/>
      <c r="DIQ220" s="43"/>
      <c r="DIR220" s="43"/>
      <c r="DIS220" s="43"/>
      <c r="DIT220" s="43"/>
      <c r="DIU220" s="43"/>
      <c r="DIV220" s="43"/>
      <c r="DIW220" s="43"/>
      <c r="DIX220" s="43"/>
      <c r="DIY220" s="43"/>
      <c r="DIZ220" s="43"/>
      <c r="DJA220" s="43"/>
      <c r="DJB220" s="43"/>
      <c r="DJC220" s="43"/>
      <c r="DJD220" s="43"/>
      <c r="DJE220" s="43"/>
      <c r="DJF220" s="43"/>
      <c r="DJG220" s="43"/>
      <c r="DJH220" s="43"/>
      <c r="DJI220" s="43"/>
      <c r="DJJ220" s="43"/>
      <c r="DJK220" s="43"/>
      <c r="DJL220" s="43"/>
      <c r="DJM220" s="43"/>
      <c r="DJN220" s="43"/>
      <c r="DJO220" s="43"/>
      <c r="DJP220" s="43"/>
      <c r="DJQ220" s="43"/>
      <c r="DJR220" s="43"/>
      <c r="DJS220" s="43"/>
      <c r="DJT220" s="43"/>
      <c r="DJU220" s="43"/>
      <c r="DJV220" s="43"/>
      <c r="DJW220" s="43"/>
      <c r="DJX220" s="43"/>
      <c r="DJY220" s="43"/>
      <c r="DJZ220" s="43"/>
      <c r="DKA220" s="43"/>
      <c r="DKB220" s="43"/>
      <c r="DKC220" s="43"/>
      <c r="DKD220" s="43"/>
      <c r="DKE220" s="43"/>
      <c r="DKF220" s="43"/>
      <c r="DKG220" s="43"/>
      <c r="DKH220" s="43"/>
      <c r="DKI220" s="43"/>
      <c r="DKJ220" s="43"/>
      <c r="DKK220" s="43"/>
      <c r="DKL220" s="43"/>
      <c r="DKM220" s="43"/>
      <c r="DKN220" s="43"/>
      <c r="DKO220" s="43"/>
      <c r="DKP220" s="43"/>
      <c r="DKQ220" s="43"/>
      <c r="DKR220" s="43"/>
      <c r="DKS220" s="43"/>
      <c r="DKT220" s="43"/>
      <c r="DKU220" s="43"/>
      <c r="DKV220" s="43"/>
      <c r="DKW220" s="43"/>
      <c r="DKX220" s="43"/>
      <c r="DKY220" s="43"/>
      <c r="DKZ220" s="43"/>
      <c r="DLA220" s="43"/>
      <c r="DLB220" s="43"/>
      <c r="DLC220" s="43"/>
      <c r="DLD220" s="43"/>
      <c r="DLE220" s="43"/>
      <c r="DLF220" s="43"/>
      <c r="DLG220" s="43"/>
      <c r="DLH220" s="43"/>
      <c r="DLI220" s="43"/>
      <c r="DLJ220" s="43"/>
      <c r="DLK220" s="43"/>
      <c r="DLL220" s="43"/>
      <c r="DLM220" s="43"/>
      <c r="DLN220" s="43"/>
      <c r="DLO220" s="43"/>
      <c r="DLP220" s="43"/>
      <c r="DLQ220" s="43"/>
      <c r="DLR220" s="43"/>
      <c r="DLS220" s="43"/>
      <c r="DLT220" s="43"/>
      <c r="DLU220" s="43"/>
      <c r="DLV220" s="43"/>
      <c r="DLW220" s="43"/>
      <c r="DLX220" s="43"/>
      <c r="DLY220" s="43"/>
      <c r="DLZ220" s="43"/>
      <c r="DMA220" s="43"/>
      <c r="DMB220" s="43"/>
      <c r="DMC220" s="43"/>
      <c r="DMD220" s="43"/>
      <c r="DME220" s="43"/>
      <c r="DMF220" s="43"/>
      <c r="DMG220" s="43"/>
      <c r="DMH220" s="43"/>
      <c r="DMI220" s="43"/>
      <c r="DMJ220" s="43"/>
      <c r="DMK220" s="43"/>
      <c r="DML220" s="43"/>
      <c r="DMM220" s="43"/>
      <c r="DMN220" s="43"/>
      <c r="DMO220" s="43"/>
      <c r="DMP220" s="43"/>
      <c r="DMQ220" s="43"/>
      <c r="DMR220" s="43"/>
      <c r="DMS220" s="43"/>
      <c r="DMT220" s="43"/>
      <c r="DMU220" s="43"/>
      <c r="DMV220" s="43"/>
      <c r="DMW220" s="43"/>
      <c r="DMX220" s="43"/>
      <c r="DMY220" s="43"/>
      <c r="DMZ220" s="43"/>
      <c r="DNA220" s="43"/>
      <c r="DNB220" s="43"/>
      <c r="DNC220" s="43"/>
      <c r="DND220" s="43"/>
      <c r="DNE220" s="43"/>
      <c r="DNF220" s="43"/>
      <c r="DNG220" s="43"/>
      <c r="DNH220" s="43"/>
      <c r="DNI220" s="43"/>
      <c r="DNJ220" s="43"/>
      <c r="DNK220" s="43"/>
      <c r="DNL220" s="43"/>
      <c r="DNM220" s="43"/>
      <c r="DNN220" s="43"/>
      <c r="DNO220" s="43"/>
      <c r="DNP220" s="43"/>
      <c r="DNQ220" s="43"/>
      <c r="DNR220" s="43"/>
      <c r="DNS220" s="43"/>
      <c r="DNT220" s="43"/>
      <c r="DNU220" s="43"/>
      <c r="DNV220" s="43"/>
      <c r="DNW220" s="43"/>
      <c r="DNX220" s="43"/>
      <c r="DNY220" s="43"/>
      <c r="DNZ220" s="43"/>
      <c r="DOA220" s="43"/>
      <c r="DOB220" s="43"/>
      <c r="DOC220" s="43"/>
      <c r="DOD220" s="43"/>
      <c r="DOE220" s="43"/>
      <c r="DOF220" s="43"/>
      <c r="DOG220" s="43"/>
      <c r="DOH220" s="43"/>
      <c r="DOI220" s="43"/>
      <c r="DOJ220" s="43"/>
      <c r="DOK220" s="43"/>
      <c r="DOL220" s="43"/>
      <c r="DOM220" s="43"/>
      <c r="DON220" s="43"/>
      <c r="DOO220" s="43"/>
      <c r="DOP220" s="43"/>
      <c r="DOQ220" s="43"/>
      <c r="DOR220" s="43"/>
      <c r="DOS220" s="43"/>
      <c r="DOT220" s="43"/>
      <c r="DOU220" s="43"/>
      <c r="DOV220" s="43"/>
      <c r="DOW220" s="43"/>
      <c r="DOX220" s="43"/>
      <c r="DOY220" s="43"/>
      <c r="DOZ220" s="43"/>
      <c r="DPA220" s="43"/>
      <c r="DPB220" s="43"/>
      <c r="DPC220" s="43"/>
      <c r="DPD220" s="43"/>
      <c r="DPE220" s="43"/>
      <c r="DPF220" s="43"/>
      <c r="DPG220" s="43"/>
      <c r="DPH220" s="43"/>
      <c r="DPI220" s="43"/>
      <c r="DPJ220" s="43"/>
      <c r="DPK220" s="43"/>
      <c r="DPL220" s="43"/>
      <c r="DPM220" s="43"/>
      <c r="DPN220" s="43"/>
      <c r="DPO220" s="43"/>
      <c r="DPP220" s="43"/>
      <c r="DPQ220" s="43"/>
      <c r="DPR220" s="43"/>
      <c r="DPS220" s="43"/>
      <c r="DPT220" s="43"/>
      <c r="DPU220" s="43"/>
      <c r="DPV220" s="43"/>
      <c r="DPW220" s="43"/>
      <c r="DPX220" s="43"/>
      <c r="DPY220" s="43"/>
      <c r="DPZ220" s="43"/>
      <c r="DQA220" s="43"/>
      <c r="DQB220" s="43"/>
      <c r="DQC220" s="43"/>
      <c r="DQD220" s="43"/>
      <c r="DQE220" s="43"/>
      <c r="DQF220" s="43"/>
      <c r="DQG220" s="43"/>
      <c r="DQH220" s="43"/>
      <c r="DQI220" s="43"/>
      <c r="DQJ220" s="43"/>
      <c r="DQK220" s="43"/>
      <c r="DQL220" s="43"/>
      <c r="DQM220" s="43"/>
      <c r="DQN220" s="43"/>
      <c r="DQO220" s="43"/>
      <c r="DQP220" s="43"/>
      <c r="DQQ220" s="43"/>
      <c r="DQR220" s="43"/>
      <c r="DQS220" s="43"/>
      <c r="DQT220" s="43"/>
      <c r="DQU220" s="43"/>
      <c r="DQV220" s="43"/>
      <c r="DQW220" s="43"/>
      <c r="DQX220" s="43"/>
      <c r="DQY220" s="43"/>
      <c r="DQZ220" s="43"/>
      <c r="DRA220" s="43"/>
      <c r="DRB220" s="43"/>
      <c r="DRC220" s="43"/>
      <c r="DRD220" s="43"/>
      <c r="DRE220" s="43"/>
      <c r="DRF220" s="43"/>
      <c r="DRG220" s="43"/>
      <c r="DRH220" s="43"/>
      <c r="DRI220" s="43"/>
      <c r="DRJ220" s="43"/>
      <c r="DRK220" s="43"/>
      <c r="DRL220" s="43"/>
      <c r="DRM220" s="43"/>
      <c r="DRN220" s="43"/>
      <c r="DRO220" s="43"/>
      <c r="DRP220" s="43"/>
      <c r="DRQ220" s="43"/>
      <c r="DRR220" s="43"/>
      <c r="DRS220" s="43"/>
      <c r="DRT220" s="43"/>
      <c r="DRU220" s="43"/>
      <c r="DRV220" s="43"/>
      <c r="DRW220" s="43"/>
      <c r="DRX220" s="43"/>
      <c r="DRY220" s="43"/>
      <c r="DRZ220" s="43"/>
      <c r="DSA220" s="43"/>
      <c r="DSB220" s="43"/>
      <c r="DSC220" s="43"/>
      <c r="DSD220" s="43"/>
      <c r="DSE220" s="43"/>
      <c r="DSF220" s="43"/>
      <c r="DSG220" s="43"/>
      <c r="DSH220" s="43"/>
      <c r="DSI220" s="43"/>
      <c r="DSJ220" s="43"/>
      <c r="DSK220" s="43"/>
      <c r="DSL220" s="43"/>
      <c r="DSM220" s="43"/>
      <c r="DSN220" s="43"/>
      <c r="DSO220" s="43"/>
      <c r="DSP220" s="43"/>
      <c r="DSQ220" s="43"/>
      <c r="DSR220" s="43"/>
      <c r="DSS220" s="43"/>
      <c r="DST220" s="43"/>
      <c r="DSU220" s="43"/>
      <c r="DSV220" s="43"/>
      <c r="DSW220" s="43"/>
      <c r="DSX220" s="43"/>
      <c r="DSY220" s="43"/>
      <c r="DSZ220" s="43"/>
      <c r="DTA220" s="43"/>
      <c r="DTB220" s="43"/>
      <c r="DTC220" s="43"/>
      <c r="DTD220" s="43"/>
      <c r="DTE220" s="43"/>
      <c r="DTF220" s="43"/>
      <c r="DTG220" s="43"/>
      <c r="DTH220" s="43"/>
      <c r="DTI220" s="43"/>
      <c r="DTJ220" s="43"/>
      <c r="DTK220" s="43"/>
      <c r="DTL220" s="43"/>
      <c r="DTM220" s="43"/>
      <c r="DTN220" s="43"/>
      <c r="DTO220" s="43"/>
      <c r="DTP220" s="43"/>
      <c r="DTQ220" s="43"/>
      <c r="DTR220" s="43"/>
      <c r="DTS220" s="43"/>
      <c r="DTT220" s="43"/>
      <c r="DTU220" s="43"/>
      <c r="DTV220" s="43"/>
      <c r="DTW220" s="43"/>
      <c r="DTX220" s="43"/>
      <c r="DTY220" s="43"/>
      <c r="DTZ220" s="43"/>
      <c r="DUA220" s="43"/>
      <c r="DUB220" s="43"/>
      <c r="DUC220" s="43"/>
      <c r="DUD220" s="43"/>
      <c r="DUE220" s="43"/>
      <c r="DUF220" s="43"/>
      <c r="DUG220" s="43"/>
      <c r="DUH220" s="43"/>
      <c r="DUI220" s="43"/>
      <c r="DUJ220" s="43"/>
      <c r="DUK220" s="43"/>
      <c r="DUL220" s="43"/>
      <c r="DUM220" s="43"/>
      <c r="DUN220" s="43"/>
      <c r="DUO220" s="43"/>
      <c r="DUP220" s="43"/>
      <c r="DUQ220" s="43"/>
      <c r="DUR220" s="43"/>
      <c r="DUS220" s="43"/>
      <c r="DUT220" s="43"/>
      <c r="DUU220" s="43"/>
      <c r="DUV220" s="43"/>
      <c r="DUW220" s="43"/>
      <c r="DUX220" s="43"/>
      <c r="DUY220" s="43"/>
      <c r="DUZ220" s="43"/>
      <c r="DVA220" s="43"/>
      <c r="DVB220" s="43"/>
      <c r="DVC220" s="43"/>
      <c r="DVD220" s="43"/>
      <c r="DVE220" s="43"/>
      <c r="DVF220" s="43"/>
      <c r="DVG220" s="43"/>
      <c r="DVH220" s="43"/>
      <c r="DVI220" s="43"/>
      <c r="DVJ220" s="43"/>
      <c r="DVK220" s="43"/>
      <c r="DVL220" s="43"/>
      <c r="DVM220" s="43"/>
      <c r="DVN220" s="43"/>
      <c r="DVO220" s="43"/>
      <c r="DVP220" s="43"/>
      <c r="DVQ220" s="43"/>
      <c r="DVR220" s="43"/>
      <c r="DVS220" s="43"/>
      <c r="DVT220" s="43"/>
      <c r="DVU220" s="43"/>
      <c r="DVV220" s="43"/>
      <c r="DVW220" s="43"/>
      <c r="DVX220" s="43"/>
      <c r="DVY220" s="43"/>
      <c r="DVZ220" s="43"/>
      <c r="DWA220" s="43"/>
      <c r="DWB220" s="43"/>
      <c r="DWC220" s="43"/>
      <c r="DWD220" s="43"/>
      <c r="DWE220" s="43"/>
      <c r="DWF220" s="43"/>
      <c r="DWG220" s="43"/>
      <c r="DWH220" s="43"/>
      <c r="DWI220" s="43"/>
      <c r="DWJ220" s="43"/>
      <c r="DWK220" s="43"/>
      <c r="DWL220" s="43"/>
      <c r="DWM220" s="43"/>
      <c r="DWN220" s="43"/>
      <c r="DWO220" s="43"/>
      <c r="DWP220" s="43"/>
      <c r="DWQ220" s="43"/>
      <c r="DWR220" s="43"/>
      <c r="DWS220" s="43"/>
      <c r="DWT220" s="43"/>
      <c r="DWU220" s="43"/>
      <c r="DWV220" s="43"/>
      <c r="DWW220" s="43"/>
      <c r="DWX220" s="43"/>
      <c r="DWY220" s="43"/>
      <c r="DWZ220" s="43"/>
      <c r="DXA220" s="43"/>
      <c r="DXB220" s="43"/>
      <c r="DXC220" s="43"/>
      <c r="DXD220" s="43"/>
      <c r="DXE220" s="43"/>
      <c r="DXF220" s="43"/>
      <c r="DXG220" s="43"/>
      <c r="DXH220" s="43"/>
      <c r="DXI220" s="43"/>
      <c r="DXJ220" s="43"/>
      <c r="DXK220" s="43"/>
      <c r="DXL220" s="43"/>
      <c r="DXM220" s="43"/>
      <c r="DXN220" s="43"/>
      <c r="DXO220" s="43"/>
      <c r="DXP220" s="43"/>
      <c r="DXQ220" s="43"/>
      <c r="DXR220" s="43"/>
      <c r="DXS220" s="43"/>
      <c r="DXT220" s="43"/>
      <c r="DXU220" s="43"/>
      <c r="DXV220" s="43"/>
      <c r="DXW220" s="43"/>
      <c r="DXX220" s="43"/>
      <c r="DXY220" s="43"/>
      <c r="DXZ220" s="43"/>
      <c r="DYA220" s="43"/>
      <c r="DYB220" s="43"/>
      <c r="DYC220" s="43"/>
      <c r="DYD220" s="43"/>
      <c r="DYE220" s="43"/>
      <c r="DYF220" s="43"/>
      <c r="DYG220" s="43"/>
      <c r="DYH220" s="43"/>
      <c r="DYI220" s="43"/>
      <c r="DYJ220" s="43"/>
      <c r="DYK220" s="43"/>
      <c r="DYL220" s="43"/>
      <c r="DYM220" s="43"/>
      <c r="DYN220" s="43"/>
      <c r="DYO220" s="43"/>
      <c r="DYP220" s="43"/>
      <c r="DYQ220" s="43"/>
      <c r="DYR220" s="43"/>
      <c r="DYS220" s="43"/>
      <c r="DYT220" s="43"/>
      <c r="DYU220" s="43"/>
      <c r="DYV220" s="43"/>
      <c r="DYW220" s="43"/>
      <c r="DYX220" s="43"/>
      <c r="DYY220" s="43"/>
      <c r="DYZ220" s="43"/>
      <c r="DZA220" s="43"/>
      <c r="DZB220" s="43"/>
      <c r="DZC220" s="43"/>
      <c r="DZD220" s="43"/>
      <c r="DZE220" s="43"/>
      <c r="DZF220" s="43"/>
      <c r="DZG220" s="43"/>
      <c r="DZH220" s="43"/>
      <c r="DZI220" s="43"/>
      <c r="DZJ220" s="43"/>
      <c r="DZK220" s="43"/>
      <c r="DZL220" s="43"/>
      <c r="DZM220" s="43"/>
      <c r="DZN220" s="43"/>
      <c r="DZO220" s="43"/>
      <c r="DZP220" s="43"/>
      <c r="DZQ220" s="43"/>
      <c r="DZR220" s="43"/>
      <c r="DZS220" s="43"/>
      <c r="DZT220" s="43"/>
      <c r="DZU220" s="43"/>
      <c r="DZV220" s="43"/>
      <c r="DZW220" s="43"/>
      <c r="DZX220" s="43"/>
      <c r="DZY220" s="43"/>
      <c r="DZZ220" s="43"/>
      <c r="EAA220" s="43"/>
      <c r="EAB220" s="43"/>
      <c r="EAC220" s="43"/>
      <c r="EAD220" s="43"/>
      <c r="EAE220" s="43"/>
      <c r="EAF220" s="43"/>
      <c r="EAG220" s="43"/>
      <c r="EAH220" s="43"/>
      <c r="EAI220" s="43"/>
      <c r="EAJ220" s="43"/>
      <c r="EAK220" s="43"/>
      <c r="EAL220" s="43"/>
      <c r="EAM220" s="43"/>
      <c r="EAN220" s="43"/>
      <c r="EAO220" s="43"/>
      <c r="EAP220" s="43"/>
      <c r="EAQ220" s="43"/>
      <c r="EAR220" s="43"/>
      <c r="EAS220" s="43"/>
      <c r="EAT220" s="43"/>
      <c r="EAU220" s="43"/>
      <c r="EAV220" s="43"/>
      <c r="EAW220" s="43"/>
      <c r="EAX220" s="43"/>
      <c r="EAY220" s="43"/>
      <c r="EAZ220" s="43"/>
      <c r="EBA220" s="43"/>
      <c r="EBB220" s="43"/>
      <c r="EBC220" s="43"/>
      <c r="EBD220" s="43"/>
      <c r="EBE220" s="43"/>
      <c r="EBF220" s="43"/>
      <c r="EBG220" s="43"/>
      <c r="EBH220" s="43"/>
      <c r="EBI220" s="43"/>
      <c r="EBJ220" s="43"/>
      <c r="EBK220" s="43"/>
      <c r="EBL220" s="43"/>
      <c r="EBM220" s="43"/>
      <c r="EBN220" s="43"/>
      <c r="EBO220" s="43"/>
      <c r="EBP220" s="43"/>
      <c r="EBQ220" s="43"/>
      <c r="EBR220" s="43"/>
      <c r="EBS220" s="43"/>
      <c r="EBT220" s="43"/>
      <c r="EBU220" s="43"/>
      <c r="EBV220" s="43"/>
      <c r="EBW220" s="43"/>
      <c r="EBX220" s="43"/>
      <c r="EBY220" s="43"/>
      <c r="EBZ220" s="43"/>
      <c r="ECA220" s="43"/>
      <c r="ECB220" s="43"/>
      <c r="ECC220" s="43"/>
      <c r="ECD220" s="43"/>
      <c r="ECE220" s="43"/>
      <c r="ECF220" s="43"/>
      <c r="ECG220" s="43"/>
      <c r="ECH220" s="43"/>
      <c r="ECI220" s="43"/>
      <c r="ECJ220" s="43"/>
      <c r="ECK220" s="43"/>
      <c r="ECL220" s="43"/>
      <c r="ECM220" s="43"/>
      <c r="ECN220" s="43"/>
      <c r="ECO220" s="43"/>
      <c r="ECP220" s="43"/>
      <c r="ECQ220" s="43"/>
      <c r="ECR220" s="43"/>
      <c r="ECS220" s="43"/>
      <c r="ECT220" s="43"/>
      <c r="ECU220" s="43"/>
      <c r="ECV220" s="43"/>
      <c r="ECW220" s="43"/>
      <c r="ECX220" s="43"/>
      <c r="ECY220" s="43"/>
      <c r="ECZ220" s="43"/>
      <c r="EDA220" s="43"/>
      <c r="EDB220" s="43"/>
      <c r="EDC220" s="43"/>
      <c r="EDD220" s="43"/>
      <c r="EDE220" s="43"/>
      <c r="EDF220" s="43"/>
      <c r="EDG220" s="43"/>
      <c r="EDH220" s="43"/>
      <c r="EDI220" s="43"/>
      <c r="EDJ220" s="43"/>
      <c r="EDK220" s="43"/>
      <c r="EDL220" s="43"/>
      <c r="EDM220" s="43"/>
      <c r="EDN220" s="43"/>
      <c r="EDO220" s="43"/>
      <c r="EDP220" s="43"/>
      <c r="EDQ220" s="43"/>
      <c r="EDR220" s="43"/>
      <c r="EDS220" s="43"/>
      <c r="EDT220" s="43"/>
      <c r="EDU220" s="43"/>
      <c r="EDV220" s="43"/>
      <c r="EDW220" s="43"/>
      <c r="EDX220" s="43"/>
      <c r="EDY220" s="43"/>
      <c r="EDZ220" s="43"/>
      <c r="EEA220" s="43"/>
      <c r="EEB220" s="43"/>
      <c r="EEC220" s="43"/>
      <c r="EED220" s="43"/>
      <c r="EEE220" s="43"/>
      <c r="EEF220" s="43"/>
      <c r="EEG220" s="43"/>
      <c r="EEH220" s="43"/>
      <c r="EEI220" s="43"/>
      <c r="EEJ220" s="43"/>
      <c r="EEK220" s="43"/>
      <c r="EEL220" s="43"/>
      <c r="EEM220" s="43"/>
      <c r="EEN220" s="43"/>
      <c r="EEO220" s="43"/>
      <c r="EEP220" s="43"/>
      <c r="EEQ220" s="43"/>
      <c r="EER220" s="43"/>
      <c r="EES220" s="43"/>
      <c r="EET220" s="43"/>
      <c r="EEU220" s="43"/>
      <c r="EEV220" s="43"/>
      <c r="EEW220" s="43"/>
      <c r="EEX220" s="43"/>
      <c r="EEY220" s="43"/>
      <c r="EEZ220" s="43"/>
      <c r="EFA220" s="43"/>
      <c r="EFB220" s="43"/>
      <c r="EFC220" s="43"/>
      <c r="EFD220" s="43"/>
      <c r="EFE220" s="43"/>
      <c r="EFF220" s="43"/>
      <c r="EFG220" s="43"/>
      <c r="EFH220" s="43"/>
      <c r="EFI220" s="43"/>
      <c r="EFJ220" s="43"/>
      <c r="EFK220" s="43"/>
      <c r="EFL220" s="43"/>
      <c r="EFM220" s="43"/>
      <c r="EFN220" s="43"/>
      <c r="EFO220" s="43"/>
      <c r="EFP220" s="43"/>
      <c r="EFQ220" s="43"/>
      <c r="EFR220" s="43"/>
      <c r="EFS220" s="43"/>
      <c r="EFT220" s="43"/>
      <c r="EFU220" s="43"/>
      <c r="EFV220" s="43"/>
      <c r="EFW220" s="43"/>
      <c r="EFX220" s="43"/>
      <c r="EFY220" s="43"/>
      <c r="EFZ220" s="43"/>
      <c r="EGA220" s="43"/>
      <c r="EGB220" s="43"/>
      <c r="EGC220" s="43"/>
      <c r="EGD220" s="43"/>
      <c r="EGE220" s="43"/>
      <c r="EGF220" s="43"/>
      <c r="EGG220" s="43"/>
      <c r="EGH220" s="43"/>
      <c r="EGI220" s="43"/>
      <c r="EGJ220" s="43"/>
      <c r="EGK220" s="43"/>
      <c r="EGL220" s="43"/>
      <c r="EGM220" s="43"/>
      <c r="EGN220" s="43"/>
      <c r="EGO220" s="43"/>
      <c r="EGP220" s="43"/>
      <c r="EGQ220" s="43"/>
      <c r="EGR220" s="43"/>
      <c r="EGS220" s="43"/>
      <c r="EGT220" s="43"/>
      <c r="EGU220" s="43"/>
      <c r="EGV220" s="43"/>
      <c r="EGW220" s="43"/>
      <c r="EGX220" s="43"/>
      <c r="EGY220" s="43"/>
      <c r="EGZ220" s="43"/>
      <c r="EHA220" s="43"/>
      <c r="EHB220" s="43"/>
      <c r="EHC220" s="43"/>
      <c r="EHD220" s="43"/>
      <c r="EHE220" s="43"/>
      <c r="EHF220" s="43"/>
      <c r="EHG220" s="43"/>
      <c r="EHH220" s="43"/>
      <c r="EHI220" s="43"/>
      <c r="EHJ220" s="43"/>
      <c r="EHK220" s="43"/>
      <c r="EHL220" s="43"/>
      <c r="EHM220" s="43"/>
      <c r="EHN220" s="43"/>
      <c r="EHO220" s="43"/>
      <c r="EHP220" s="43"/>
      <c r="EHQ220" s="43"/>
      <c r="EHR220" s="43"/>
      <c r="EHS220" s="43"/>
      <c r="EHT220" s="43"/>
      <c r="EHU220" s="43"/>
      <c r="EHV220" s="43"/>
      <c r="EHW220" s="43"/>
      <c r="EHX220" s="43"/>
      <c r="EHY220" s="43"/>
      <c r="EHZ220" s="43"/>
      <c r="EIA220" s="43"/>
      <c r="EIB220" s="43"/>
      <c r="EIC220" s="43"/>
      <c r="EID220" s="43"/>
      <c r="EIE220" s="43"/>
      <c r="EIF220" s="43"/>
      <c r="EIG220" s="43"/>
      <c r="EIH220" s="43"/>
      <c r="EII220" s="43"/>
      <c r="EIJ220" s="43"/>
      <c r="EIK220" s="43"/>
      <c r="EIL220" s="43"/>
      <c r="EIM220" s="43"/>
      <c r="EIN220" s="43"/>
      <c r="EIO220" s="43"/>
      <c r="EIP220" s="43"/>
      <c r="EIQ220" s="43"/>
      <c r="EIR220" s="43"/>
      <c r="EIS220" s="43"/>
      <c r="EIT220" s="43"/>
      <c r="EIU220" s="43"/>
      <c r="EIV220" s="43"/>
      <c r="EIW220" s="43"/>
      <c r="EIX220" s="43"/>
      <c r="EIY220" s="43"/>
      <c r="EIZ220" s="43"/>
      <c r="EJA220" s="43"/>
      <c r="EJB220" s="43"/>
      <c r="EJC220" s="43"/>
      <c r="EJD220" s="43"/>
      <c r="EJE220" s="43"/>
      <c r="EJF220" s="43"/>
      <c r="EJG220" s="43"/>
      <c r="EJH220" s="43"/>
      <c r="EJI220" s="43"/>
      <c r="EJJ220" s="43"/>
      <c r="EJK220" s="43"/>
      <c r="EJL220" s="43"/>
      <c r="EJM220" s="43"/>
      <c r="EJN220" s="43"/>
      <c r="EJO220" s="43"/>
      <c r="EJP220" s="43"/>
      <c r="EJQ220" s="43"/>
      <c r="EJR220" s="43"/>
      <c r="EJS220" s="43"/>
      <c r="EJT220" s="43"/>
      <c r="EJU220" s="43"/>
      <c r="EJV220" s="43"/>
      <c r="EJW220" s="43"/>
      <c r="EJX220" s="43"/>
      <c r="EJY220" s="43"/>
      <c r="EJZ220" s="43"/>
      <c r="EKA220" s="43"/>
      <c r="EKB220" s="43"/>
      <c r="EKC220" s="43"/>
      <c r="EKD220" s="43"/>
      <c r="EKE220" s="43"/>
      <c r="EKF220" s="43"/>
      <c r="EKG220" s="43"/>
      <c r="EKH220" s="43"/>
      <c r="EKI220" s="43"/>
      <c r="EKJ220" s="43"/>
      <c r="EKK220" s="43"/>
      <c r="EKL220" s="43"/>
      <c r="EKM220" s="43"/>
      <c r="EKN220" s="43"/>
      <c r="EKO220" s="43"/>
      <c r="EKP220" s="43"/>
      <c r="EKQ220" s="43"/>
      <c r="EKR220" s="43"/>
      <c r="EKS220" s="43"/>
      <c r="EKT220" s="43"/>
      <c r="EKU220" s="43"/>
      <c r="EKV220" s="43"/>
      <c r="EKW220" s="43"/>
      <c r="EKX220" s="43"/>
      <c r="EKY220" s="43"/>
      <c r="EKZ220" s="43"/>
      <c r="ELA220" s="43"/>
      <c r="ELB220" s="43"/>
      <c r="ELC220" s="43"/>
      <c r="ELD220" s="43"/>
      <c r="ELE220" s="43"/>
      <c r="ELF220" s="43"/>
      <c r="ELG220" s="43"/>
      <c r="ELH220" s="43"/>
      <c r="ELI220" s="43"/>
      <c r="ELJ220" s="43"/>
      <c r="ELK220" s="43"/>
      <c r="ELL220" s="43"/>
      <c r="ELM220" s="43"/>
      <c r="ELN220" s="43"/>
      <c r="ELO220" s="43"/>
      <c r="ELP220" s="43"/>
      <c r="ELQ220" s="43"/>
      <c r="ELR220" s="43"/>
      <c r="ELS220" s="43"/>
      <c r="ELT220" s="43"/>
      <c r="ELU220" s="43"/>
      <c r="ELV220" s="43"/>
      <c r="ELW220" s="43"/>
      <c r="ELX220" s="43"/>
      <c r="ELY220" s="43"/>
      <c r="ELZ220" s="43"/>
      <c r="EMA220" s="43"/>
      <c r="EMB220" s="43"/>
      <c r="EMC220" s="43"/>
      <c r="EMD220" s="43"/>
      <c r="EME220" s="43"/>
      <c r="EMF220" s="43"/>
      <c r="EMG220" s="43"/>
      <c r="EMH220" s="43"/>
      <c r="EMI220" s="43"/>
      <c r="EMJ220" s="43"/>
      <c r="EMK220" s="43"/>
      <c r="EML220" s="43"/>
      <c r="EMM220" s="43"/>
      <c r="EMN220" s="43"/>
      <c r="EMO220" s="43"/>
      <c r="EMP220" s="43"/>
      <c r="EMQ220" s="43"/>
      <c r="EMR220" s="43"/>
      <c r="EMS220" s="43"/>
      <c r="EMT220" s="43"/>
      <c r="EMU220" s="43"/>
      <c r="EMV220" s="43"/>
      <c r="EMW220" s="43"/>
      <c r="EMX220" s="43"/>
      <c r="EMY220" s="43"/>
      <c r="EMZ220" s="43"/>
      <c r="ENA220" s="43"/>
      <c r="ENB220" s="43"/>
      <c r="ENC220" s="43"/>
      <c r="END220" s="43"/>
      <c r="ENE220" s="43"/>
      <c r="ENF220" s="43"/>
      <c r="ENG220" s="43"/>
      <c r="ENH220" s="43"/>
      <c r="ENI220" s="43"/>
      <c r="ENJ220" s="43"/>
      <c r="ENK220" s="43"/>
      <c r="ENL220" s="43"/>
      <c r="ENM220" s="43"/>
      <c r="ENN220" s="43"/>
      <c r="ENO220" s="43"/>
      <c r="ENP220" s="43"/>
      <c r="ENQ220" s="43"/>
      <c r="ENR220" s="43"/>
      <c r="ENS220" s="43"/>
      <c r="ENT220" s="43"/>
      <c r="ENU220" s="43"/>
      <c r="ENV220" s="43"/>
      <c r="ENW220" s="43"/>
      <c r="ENX220" s="43"/>
      <c r="ENY220" s="43"/>
      <c r="ENZ220" s="43"/>
      <c r="EOA220" s="43"/>
      <c r="EOB220" s="43"/>
      <c r="EOC220" s="43"/>
      <c r="EOD220" s="43"/>
      <c r="EOE220" s="43"/>
      <c r="EOF220" s="43"/>
      <c r="EOG220" s="43"/>
      <c r="EOH220" s="43"/>
      <c r="EOI220" s="43"/>
      <c r="EOJ220" s="43"/>
      <c r="EOK220" s="43"/>
      <c r="EOL220" s="43"/>
      <c r="EOM220" s="43"/>
      <c r="EON220" s="43"/>
      <c r="EOO220" s="43"/>
      <c r="EOP220" s="43"/>
      <c r="EOQ220" s="43"/>
      <c r="EOR220" s="43"/>
      <c r="EOS220" s="43"/>
      <c r="EOT220" s="43"/>
      <c r="EOU220" s="43"/>
      <c r="EOV220" s="43"/>
      <c r="EOW220" s="43"/>
      <c r="EOX220" s="43"/>
      <c r="EOY220" s="43"/>
      <c r="EOZ220" s="43"/>
      <c r="EPA220" s="43"/>
      <c r="EPB220" s="43"/>
      <c r="EPC220" s="43"/>
      <c r="EPD220" s="43"/>
      <c r="EPE220" s="43"/>
      <c r="EPF220" s="43"/>
      <c r="EPG220" s="43"/>
      <c r="EPH220" s="43"/>
      <c r="EPI220" s="43"/>
      <c r="EPJ220" s="43"/>
      <c r="EPK220" s="43"/>
      <c r="EPL220" s="43"/>
      <c r="EPM220" s="43"/>
      <c r="EPN220" s="43"/>
      <c r="EPO220" s="43"/>
      <c r="EPP220" s="43"/>
      <c r="EPQ220" s="43"/>
      <c r="EPR220" s="43"/>
      <c r="EPS220" s="43"/>
      <c r="EPT220" s="43"/>
      <c r="EPU220" s="43"/>
      <c r="EPV220" s="43"/>
      <c r="EPW220" s="43"/>
      <c r="EPX220" s="43"/>
      <c r="EPY220" s="43"/>
      <c r="EPZ220" s="43"/>
      <c r="EQA220" s="43"/>
      <c r="EQB220" s="43"/>
      <c r="EQC220" s="43"/>
      <c r="EQD220" s="43"/>
      <c r="EQE220" s="43"/>
      <c r="EQF220" s="43"/>
      <c r="EQG220" s="43"/>
      <c r="EQH220" s="43"/>
      <c r="EQI220" s="43"/>
      <c r="EQJ220" s="43"/>
      <c r="EQK220" s="43"/>
      <c r="EQL220" s="43"/>
      <c r="EQM220" s="43"/>
      <c r="EQN220" s="43"/>
      <c r="EQO220" s="43"/>
      <c r="EQP220" s="43"/>
      <c r="EQQ220" s="43"/>
      <c r="EQR220" s="43"/>
      <c r="EQS220" s="43"/>
      <c r="EQT220" s="43"/>
      <c r="EQU220" s="43"/>
      <c r="EQV220" s="43"/>
      <c r="EQW220" s="43"/>
      <c r="EQX220" s="43"/>
      <c r="EQY220" s="43"/>
      <c r="EQZ220" s="43"/>
      <c r="ERA220" s="43"/>
      <c r="ERB220" s="43"/>
      <c r="ERC220" s="43"/>
      <c r="ERD220" s="43"/>
      <c r="ERE220" s="43"/>
      <c r="ERF220" s="43"/>
      <c r="ERG220" s="43"/>
      <c r="ERH220" s="43"/>
      <c r="ERI220" s="43"/>
      <c r="ERJ220" s="43"/>
      <c r="ERK220" s="43"/>
      <c r="ERL220" s="43"/>
      <c r="ERM220" s="43"/>
      <c r="ERN220" s="43"/>
      <c r="ERO220" s="43"/>
      <c r="ERP220" s="43"/>
      <c r="ERQ220" s="43"/>
      <c r="ERR220" s="43"/>
      <c r="ERS220" s="43"/>
      <c r="ERT220" s="43"/>
      <c r="ERU220" s="43"/>
      <c r="ERV220" s="43"/>
      <c r="ERW220" s="43"/>
      <c r="ERX220" s="43"/>
      <c r="ERY220" s="43"/>
      <c r="ERZ220" s="43"/>
      <c r="ESA220" s="43"/>
      <c r="ESB220" s="43"/>
      <c r="ESC220" s="43"/>
      <c r="ESD220" s="43"/>
      <c r="ESE220" s="43"/>
      <c r="ESF220" s="43"/>
      <c r="ESG220" s="43"/>
      <c r="ESH220" s="43"/>
      <c r="ESI220" s="43"/>
      <c r="ESJ220" s="43"/>
      <c r="ESK220" s="43"/>
      <c r="ESL220" s="43"/>
      <c r="ESM220" s="43"/>
      <c r="ESN220" s="43"/>
      <c r="ESO220" s="43"/>
      <c r="ESP220" s="43"/>
      <c r="ESQ220" s="43"/>
      <c r="ESR220" s="43"/>
      <c r="ESS220" s="43"/>
      <c r="EST220" s="43"/>
      <c r="ESU220" s="43"/>
      <c r="ESV220" s="43"/>
      <c r="ESW220" s="43"/>
      <c r="ESX220" s="43"/>
      <c r="ESY220" s="43"/>
      <c r="ESZ220" s="43"/>
      <c r="ETA220" s="43"/>
      <c r="ETB220" s="43"/>
      <c r="ETC220" s="43"/>
      <c r="ETD220" s="43"/>
      <c r="ETE220" s="43"/>
      <c r="ETF220" s="43"/>
      <c r="ETG220" s="43"/>
      <c r="ETH220" s="43"/>
      <c r="ETI220" s="43"/>
      <c r="ETJ220" s="43"/>
      <c r="ETK220" s="43"/>
      <c r="ETL220" s="43"/>
      <c r="ETM220" s="43"/>
      <c r="ETN220" s="43"/>
      <c r="ETO220" s="43"/>
      <c r="ETP220" s="43"/>
      <c r="ETQ220" s="43"/>
      <c r="ETR220" s="43"/>
      <c r="ETS220" s="43"/>
      <c r="ETT220" s="43"/>
      <c r="ETU220" s="43"/>
      <c r="ETV220" s="43"/>
      <c r="ETW220" s="43"/>
      <c r="ETX220" s="43"/>
      <c r="ETY220" s="43"/>
      <c r="ETZ220" s="43"/>
      <c r="EUA220" s="43"/>
      <c r="EUB220" s="43"/>
      <c r="EUC220" s="43"/>
      <c r="EUD220" s="43"/>
      <c r="EUE220" s="43"/>
      <c r="EUF220" s="43"/>
      <c r="EUG220" s="43"/>
      <c r="EUH220" s="43"/>
      <c r="EUI220" s="43"/>
      <c r="EUJ220" s="43"/>
      <c r="EUK220" s="43"/>
      <c r="EUL220" s="43"/>
      <c r="EUM220" s="43"/>
      <c r="EUN220" s="43"/>
      <c r="EUO220" s="43"/>
      <c r="EUP220" s="43"/>
      <c r="EUQ220" s="43"/>
      <c r="EUR220" s="43"/>
      <c r="EUS220" s="43"/>
      <c r="EUT220" s="43"/>
      <c r="EUU220" s="43"/>
      <c r="EUV220" s="43"/>
      <c r="EUW220" s="43"/>
      <c r="EUX220" s="43"/>
      <c r="EUY220" s="43"/>
      <c r="EUZ220" s="43"/>
      <c r="EVA220" s="43"/>
      <c r="EVB220" s="43"/>
      <c r="EVC220" s="43"/>
      <c r="EVD220" s="43"/>
      <c r="EVE220" s="43"/>
      <c r="EVF220" s="43"/>
      <c r="EVG220" s="43"/>
      <c r="EVH220" s="43"/>
      <c r="EVI220" s="43"/>
      <c r="EVJ220" s="43"/>
      <c r="EVK220" s="43"/>
      <c r="EVL220" s="43"/>
      <c r="EVM220" s="43"/>
      <c r="EVN220" s="43"/>
      <c r="EVO220" s="43"/>
      <c r="EVP220" s="43"/>
      <c r="EVQ220" s="43"/>
      <c r="EVR220" s="43"/>
      <c r="EVS220" s="43"/>
      <c r="EVT220" s="43"/>
      <c r="EVU220" s="43"/>
      <c r="EVV220" s="43"/>
      <c r="EVW220" s="43"/>
      <c r="EVX220" s="43"/>
      <c r="EVY220" s="43"/>
      <c r="EVZ220" s="43"/>
      <c r="EWA220" s="43"/>
      <c r="EWB220" s="43"/>
      <c r="EWC220" s="43"/>
      <c r="EWD220" s="43"/>
      <c r="EWE220" s="43"/>
      <c r="EWF220" s="43"/>
      <c r="EWG220" s="43"/>
      <c r="EWH220" s="43"/>
      <c r="EWI220" s="43"/>
      <c r="EWJ220" s="43"/>
      <c r="EWK220" s="43"/>
      <c r="EWL220" s="43"/>
      <c r="EWM220" s="43"/>
      <c r="EWN220" s="43"/>
      <c r="EWO220" s="43"/>
      <c r="EWP220" s="43"/>
      <c r="EWQ220" s="43"/>
      <c r="EWR220" s="43"/>
      <c r="EWS220" s="43"/>
      <c r="EWT220" s="43"/>
      <c r="EWU220" s="43"/>
      <c r="EWV220" s="43"/>
      <c r="EWW220" s="43"/>
      <c r="EWX220" s="43"/>
      <c r="EWY220" s="43"/>
      <c r="EWZ220" s="43"/>
      <c r="EXA220" s="43"/>
      <c r="EXB220" s="43"/>
      <c r="EXC220" s="43"/>
      <c r="EXD220" s="43"/>
      <c r="EXE220" s="43"/>
      <c r="EXF220" s="43"/>
      <c r="EXG220" s="43"/>
      <c r="EXH220" s="43"/>
      <c r="EXI220" s="43"/>
      <c r="EXJ220" s="43"/>
      <c r="EXK220" s="43"/>
      <c r="EXL220" s="43"/>
      <c r="EXM220" s="43"/>
      <c r="EXN220" s="43"/>
      <c r="EXO220" s="43"/>
      <c r="EXP220" s="43"/>
      <c r="EXQ220" s="43"/>
      <c r="EXR220" s="43"/>
      <c r="EXS220" s="43"/>
      <c r="EXT220" s="43"/>
      <c r="EXU220" s="43"/>
      <c r="EXV220" s="43"/>
      <c r="EXW220" s="43"/>
      <c r="EXX220" s="43"/>
      <c r="EXY220" s="43"/>
      <c r="EXZ220" s="43"/>
      <c r="EYA220" s="43"/>
      <c r="EYB220" s="43"/>
      <c r="EYC220" s="43"/>
      <c r="EYD220" s="43"/>
      <c r="EYE220" s="43"/>
      <c r="EYF220" s="43"/>
      <c r="EYG220" s="43"/>
      <c r="EYH220" s="43"/>
      <c r="EYI220" s="43"/>
      <c r="EYJ220" s="43"/>
      <c r="EYK220" s="43"/>
      <c r="EYL220" s="43"/>
      <c r="EYM220" s="43"/>
      <c r="EYN220" s="43"/>
      <c r="EYO220" s="43"/>
      <c r="EYP220" s="43"/>
      <c r="EYQ220" s="43"/>
      <c r="EYR220" s="43"/>
      <c r="EYS220" s="43"/>
      <c r="EYT220" s="43"/>
      <c r="EYU220" s="43"/>
      <c r="EYV220" s="43"/>
      <c r="EYW220" s="43"/>
      <c r="EYX220" s="43"/>
      <c r="EYY220" s="43"/>
      <c r="EYZ220" s="43"/>
      <c r="EZA220" s="43"/>
      <c r="EZB220" s="43"/>
      <c r="EZC220" s="43"/>
      <c r="EZD220" s="43"/>
      <c r="EZE220" s="43"/>
      <c r="EZF220" s="43"/>
      <c r="EZG220" s="43"/>
      <c r="EZH220" s="43"/>
      <c r="EZI220" s="43"/>
      <c r="EZJ220" s="43"/>
      <c r="EZK220" s="43"/>
      <c r="EZL220" s="43"/>
      <c r="EZM220" s="43"/>
      <c r="EZN220" s="43"/>
      <c r="EZO220" s="43"/>
      <c r="EZP220" s="43"/>
      <c r="EZQ220" s="43"/>
      <c r="EZR220" s="43"/>
      <c r="EZS220" s="43"/>
      <c r="EZT220" s="43"/>
      <c r="EZU220" s="43"/>
      <c r="EZV220" s="43"/>
      <c r="EZW220" s="43"/>
      <c r="EZX220" s="43"/>
      <c r="EZY220" s="43"/>
      <c r="EZZ220" s="43"/>
      <c r="FAA220" s="43"/>
      <c r="FAB220" s="43"/>
      <c r="FAC220" s="43"/>
      <c r="FAD220" s="43"/>
      <c r="FAE220" s="43"/>
      <c r="FAF220" s="43"/>
      <c r="FAG220" s="43"/>
      <c r="FAH220" s="43"/>
      <c r="FAI220" s="43"/>
      <c r="FAJ220" s="43"/>
      <c r="FAK220" s="43"/>
      <c r="FAL220" s="43"/>
      <c r="FAM220" s="43"/>
      <c r="FAN220" s="43"/>
      <c r="FAO220" s="43"/>
      <c r="FAP220" s="43"/>
      <c r="FAQ220" s="43"/>
      <c r="FAR220" s="43"/>
      <c r="FAS220" s="43"/>
      <c r="FAT220" s="43"/>
      <c r="FAU220" s="43"/>
      <c r="FAV220" s="43"/>
      <c r="FAW220" s="43"/>
      <c r="FAX220" s="43"/>
      <c r="FAY220" s="43"/>
      <c r="FAZ220" s="43"/>
      <c r="FBA220" s="43"/>
      <c r="FBB220" s="43"/>
      <c r="FBC220" s="43"/>
      <c r="FBD220" s="43"/>
      <c r="FBE220" s="43"/>
      <c r="FBF220" s="43"/>
      <c r="FBG220" s="43"/>
      <c r="FBH220" s="43"/>
      <c r="FBI220" s="43"/>
      <c r="FBJ220" s="43"/>
      <c r="FBK220" s="43"/>
      <c r="FBL220" s="43"/>
      <c r="FBM220" s="43"/>
      <c r="FBN220" s="43"/>
      <c r="FBO220" s="43"/>
      <c r="FBP220" s="43"/>
      <c r="FBQ220" s="43"/>
      <c r="FBR220" s="43"/>
      <c r="FBS220" s="43"/>
      <c r="FBT220" s="43"/>
      <c r="FBU220" s="43"/>
      <c r="FBV220" s="43"/>
      <c r="FBW220" s="43"/>
      <c r="FBX220" s="43"/>
      <c r="FBY220" s="43"/>
      <c r="FBZ220" s="43"/>
      <c r="FCA220" s="43"/>
      <c r="FCB220" s="43"/>
      <c r="FCC220" s="43"/>
      <c r="FCD220" s="43"/>
      <c r="FCE220" s="43"/>
      <c r="FCF220" s="43"/>
      <c r="FCG220" s="43"/>
      <c r="FCH220" s="43"/>
      <c r="FCI220" s="43"/>
      <c r="FCJ220" s="43"/>
      <c r="FCK220" s="43"/>
      <c r="FCL220" s="43"/>
      <c r="FCM220" s="43"/>
      <c r="FCN220" s="43"/>
      <c r="FCO220" s="43"/>
      <c r="FCP220" s="43"/>
      <c r="FCQ220" s="43"/>
      <c r="FCR220" s="43"/>
      <c r="FCS220" s="43"/>
      <c r="FCT220" s="43"/>
      <c r="FCU220" s="43"/>
      <c r="FCV220" s="43"/>
      <c r="FCW220" s="43"/>
      <c r="FCX220" s="43"/>
      <c r="FCY220" s="43"/>
      <c r="FCZ220" s="43"/>
      <c r="FDA220" s="43"/>
      <c r="FDB220" s="43"/>
      <c r="FDC220" s="43"/>
      <c r="FDD220" s="43"/>
      <c r="FDE220" s="43"/>
      <c r="FDF220" s="43"/>
      <c r="FDG220" s="43"/>
      <c r="FDH220" s="43"/>
      <c r="FDI220" s="43"/>
      <c r="FDJ220" s="43"/>
      <c r="FDK220" s="43"/>
      <c r="FDL220" s="43"/>
      <c r="FDM220" s="43"/>
      <c r="FDN220" s="43"/>
      <c r="FDO220" s="43"/>
      <c r="FDP220" s="43"/>
      <c r="FDQ220" s="43"/>
      <c r="FDR220" s="43"/>
      <c r="FDS220" s="43"/>
      <c r="FDT220" s="43"/>
      <c r="FDU220" s="43"/>
      <c r="FDV220" s="43"/>
      <c r="FDW220" s="43"/>
      <c r="FDX220" s="43"/>
      <c r="FDY220" s="43"/>
      <c r="FDZ220" s="43"/>
      <c r="FEA220" s="43"/>
      <c r="FEB220" s="43"/>
      <c r="FEC220" s="43"/>
      <c r="FED220" s="43"/>
      <c r="FEE220" s="43"/>
      <c r="FEF220" s="43"/>
      <c r="FEG220" s="43"/>
      <c r="FEH220" s="43"/>
      <c r="FEI220" s="43"/>
      <c r="FEJ220" s="43"/>
      <c r="FEK220" s="43"/>
      <c r="FEL220" s="43"/>
      <c r="FEM220" s="43"/>
      <c r="FEN220" s="43"/>
      <c r="FEO220" s="43"/>
      <c r="FEP220" s="43"/>
      <c r="FEQ220" s="43"/>
      <c r="FER220" s="43"/>
      <c r="FES220" s="43"/>
      <c r="FET220" s="43"/>
      <c r="FEU220" s="43"/>
      <c r="FEV220" s="43"/>
      <c r="FEW220" s="43"/>
      <c r="FEX220" s="43"/>
      <c r="FEY220" s="43"/>
      <c r="FEZ220" s="43"/>
      <c r="FFA220" s="43"/>
      <c r="FFB220" s="43"/>
      <c r="FFC220" s="43"/>
      <c r="FFD220" s="43"/>
      <c r="FFE220" s="43"/>
      <c r="FFF220" s="43"/>
      <c r="FFG220" s="43"/>
      <c r="FFH220" s="43"/>
      <c r="FFI220" s="43"/>
      <c r="FFJ220" s="43"/>
      <c r="FFK220" s="43"/>
      <c r="FFL220" s="43"/>
      <c r="FFM220" s="43"/>
      <c r="FFN220" s="43"/>
      <c r="FFO220" s="43"/>
      <c r="FFP220" s="43"/>
      <c r="FFQ220" s="43"/>
      <c r="FFR220" s="43"/>
      <c r="FFS220" s="43"/>
      <c r="FFT220" s="43"/>
      <c r="FFU220" s="43"/>
      <c r="FFV220" s="43"/>
      <c r="FFW220" s="43"/>
      <c r="FFX220" s="43"/>
      <c r="FFY220" s="43"/>
      <c r="FFZ220" s="43"/>
      <c r="FGA220" s="43"/>
      <c r="FGB220" s="43"/>
      <c r="FGC220" s="43"/>
      <c r="FGD220" s="43"/>
      <c r="FGE220" s="43"/>
      <c r="FGF220" s="43"/>
      <c r="FGG220" s="43"/>
      <c r="FGH220" s="43"/>
      <c r="FGI220" s="43"/>
      <c r="FGJ220" s="43"/>
      <c r="FGK220" s="43"/>
      <c r="FGL220" s="43"/>
      <c r="FGM220" s="43"/>
      <c r="FGN220" s="43"/>
      <c r="FGO220" s="43"/>
      <c r="FGP220" s="43"/>
      <c r="FGQ220" s="43"/>
      <c r="FGR220" s="43"/>
      <c r="FGS220" s="43"/>
      <c r="FGT220" s="43"/>
      <c r="FGU220" s="43"/>
      <c r="FGV220" s="43"/>
      <c r="FGW220" s="43"/>
      <c r="FGX220" s="43"/>
      <c r="FGY220" s="43"/>
      <c r="FGZ220" s="43"/>
      <c r="FHA220" s="43"/>
      <c r="FHB220" s="43"/>
      <c r="FHC220" s="43"/>
      <c r="FHD220" s="43"/>
      <c r="FHE220" s="43"/>
      <c r="FHF220" s="43"/>
      <c r="FHG220" s="43"/>
      <c r="FHH220" s="43"/>
      <c r="FHI220" s="43"/>
      <c r="FHJ220" s="43"/>
      <c r="FHK220" s="43"/>
      <c r="FHL220" s="43"/>
      <c r="FHM220" s="43"/>
      <c r="FHN220" s="43"/>
      <c r="FHO220" s="43"/>
      <c r="FHP220" s="43"/>
      <c r="FHQ220" s="43"/>
      <c r="FHR220" s="43"/>
      <c r="FHS220" s="43"/>
      <c r="FHT220" s="43"/>
      <c r="FHU220" s="43"/>
      <c r="FHV220" s="43"/>
      <c r="FHW220" s="43"/>
      <c r="FHX220" s="43"/>
      <c r="FHY220" s="43"/>
      <c r="FHZ220" s="43"/>
      <c r="FIA220" s="43"/>
      <c r="FIB220" s="43"/>
      <c r="FIC220" s="43"/>
      <c r="FID220" s="43"/>
      <c r="FIE220" s="43"/>
      <c r="FIF220" s="43"/>
      <c r="FIG220" s="43"/>
      <c r="FIH220" s="43"/>
      <c r="FII220" s="43"/>
      <c r="FIJ220" s="43"/>
      <c r="FIK220" s="43"/>
      <c r="FIL220" s="43"/>
      <c r="FIM220" s="43"/>
      <c r="FIN220" s="43"/>
      <c r="FIO220" s="43"/>
      <c r="FIP220" s="43"/>
      <c r="FIQ220" s="43"/>
      <c r="FIR220" s="43"/>
      <c r="FIS220" s="43"/>
      <c r="FIT220" s="43"/>
      <c r="FIU220" s="43"/>
      <c r="FIV220" s="43"/>
      <c r="FIW220" s="43"/>
      <c r="FIX220" s="43"/>
      <c r="FIY220" s="43"/>
      <c r="FIZ220" s="43"/>
      <c r="FJA220" s="43"/>
      <c r="FJB220" s="43"/>
      <c r="FJC220" s="43"/>
      <c r="FJD220" s="43"/>
      <c r="FJE220" s="43"/>
      <c r="FJF220" s="43"/>
      <c r="FJG220" s="43"/>
      <c r="FJH220" s="43"/>
      <c r="FJI220" s="43"/>
      <c r="FJJ220" s="43"/>
      <c r="FJK220" s="43"/>
      <c r="FJL220" s="43"/>
      <c r="FJM220" s="43"/>
      <c r="FJN220" s="43"/>
      <c r="FJO220" s="43"/>
      <c r="FJP220" s="43"/>
      <c r="FJQ220" s="43"/>
      <c r="FJR220" s="43"/>
      <c r="FJS220" s="43"/>
      <c r="FJT220" s="43"/>
      <c r="FJU220" s="43"/>
      <c r="FJV220" s="43"/>
      <c r="FJW220" s="43"/>
      <c r="FJX220" s="43"/>
      <c r="FJY220" s="43"/>
      <c r="FJZ220" s="43"/>
      <c r="FKA220" s="43"/>
      <c r="FKB220" s="43"/>
      <c r="FKC220" s="43"/>
      <c r="FKD220" s="43"/>
      <c r="FKE220" s="43"/>
      <c r="FKF220" s="43"/>
      <c r="FKG220" s="43"/>
      <c r="FKH220" s="43"/>
      <c r="FKI220" s="43"/>
      <c r="FKJ220" s="43"/>
      <c r="FKK220" s="43"/>
      <c r="FKL220" s="43"/>
      <c r="FKM220" s="43"/>
      <c r="FKN220" s="43"/>
      <c r="FKO220" s="43"/>
      <c r="FKP220" s="43"/>
      <c r="FKQ220" s="43"/>
      <c r="FKR220" s="43"/>
      <c r="FKS220" s="43"/>
      <c r="FKT220" s="43"/>
      <c r="FKU220" s="43"/>
      <c r="FKV220" s="43"/>
      <c r="FKW220" s="43"/>
      <c r="FKX220" s="43"/>
      <c r="FKY220" s="43"/>
      <c r="FKZ220" s="43"/>
      <c r="FLA220" s="43"/>
      <c r="FLB220" s="43"/>
      <c r="FLC220" s="43"/>
      <c r="FLD220" s="43"/>
      <c r="FLE220" s="43"/>
      <c r="FLF220" s="43"/>
      <c r="FLG220" s="43"/>
      <c r="FLH220" s="43"/>
      <c r="FLI220" s="43"/>
      <c r="FLJ220" s="43"/>
      <c r="FLK220" s="43"/>
      <c r="FLL220" s="43"/>
      <c r="FLM220" s="43"/>
      <c r="FLN220" s="43"/>
      <c r="FLO220" s="43"/>
      <c r="FLP220" s="43"/>
      <c r="FLQ220" s="43"/>
      <c r="FLR220" s="43"/>
      <c r="FLS220" s="43"/>
      <c r="FLT220" s="43"/>
      <c r="FLU220" s="43"/>
      <c r="FLV220" s="43"/>
      <c r="FLW220" s="43"/>
      <c r="FLX220" s="43"/>
      <c r="FLY220" s="43"/>
      <c r="FLZ220" s="43"/>
      <c r="FMA220" s="43"/>
      <c r="FMB220" s="43"/>
      <c r="FMC220" s="43"/>
      <c r="FMD220" s="43"/>
      <c r="FME220" s="43"/>
      <c r="FMF220" s="43"/>
      <c r="FMG220" s="43"/>
      <c r="FMH220" s="43"/>
      <c r="FMI220" s="43"/>
      <c r="FMJ220" s="43"/>
      <c r="FMK220" s="43"/>
      <c r="FML220" s="43"/>
      <c r="FMM220" s="43"/>
      <c r="FMN220" s="43"/>
      <c r="FMO220" s="43"/>
      <c r="FMP220" s="43"/>
      <c r="FMQ220" s="43"/>
      <c r="FMR220" s="43"/>
      <c r="FMS220" s="43"/>
      <c r="FMT220" s="43"/>
      <c r="FMU220" s="43"/>
      <c r="FMV220" s="43"/>
      <c r="FMW220" s="43"/>
      <c r="FMX220" s="43"/>
      <c r="FMY220" s="43"/>
      <c r="FMZ220" s="43"/>
      <c r="FNA220" s="43"/>
      <c r="FNB220" s="43"/>
      <c r="FNC220" s="43"/>
      <c r="FND220" s="43"/>
      <c r="FNE220" s="43"/>
      <c r="FNF220" s="43"/>
      <c r="FNG220" s="43"/>
      <c r="FNH220" s="43"/>
      <c r="FNI220" s="43"/>
      <c r="FNJ220" s="43"/>
      <c r="FNK220" s="43"/>
      <c r="FNL220" s="43"/>
      <c r="FNM220" s="43"/>
      <c r="FNN220" s="43"/>
      <c r="FNO220" s="43"/>
      <c r="FNP220" s="43"/>
      <c r="FNQ220" s="43"/>
      <c r="FNR220" s="43"/>
      <c r="FNS220" s="43"/>
      <c r="FNT220" s="43"/>
      <c r="FNU220" s="43"/>
      <c r="FNV220" s="43"/>
      <c r="FNW220" s="43"/>
      <c r="FNX220" s="43"/>
      <c r="FNY220" s="43"/>
      <c r="FNZ220" s="43"/>
      <c r="FOA220" s="43"/>
      <c r="FOB220" s="43"/>
      <c r="FOC220" s="43"/>
      <c r="FOD220" s="43"/>
      <c r="FOE220" s="43"/>
      <c r="FOF220" s="43"/>
      <c r="FOG220" s="43"/>
      <c r="FOH220" s="43"/>
      <c r="FOI220" s="43"/>
      <c r="FOJ220" s="43"/>
      <c r="FOK220" s="43"/>
      <c r="FOL220" s="43"/>
      <c r="FOM220" s="43"/>
      <c r="FON220" s="43"/>
      <c r="FOO220" s="43"/>
      <c r="FOP220" s="43"/>
      <c r="FOQ220" s="43"/>
      <c r="FOR220" s="43"/>
      <c r="FOS220" s="43"/>
      <c r="FOT220" s="43"/>
      <c r="FOU220" s="43"/>
      <c r="FOV220" s="43"/>
      <c r="FOW220" s="43"/>
      <c r="FOX220" s="43"/>
      <c r="FOY220" s="43"/>
      <c r="FOZ220" s="43"/>
      <c r="FPA220" s="43"/>
      <c r="FPB220" s="43"/>
      <c r="FPC220" s="43"/>
      <c r="FPD220" s="43"/>
      <c r="FPE220" s="43"/>
      <c r="FPF220" s="43"/>
      <c r="FPG220" s="43"/>
      <c r="FPH220" s="43"/>
      <c r="FPI220" s="43"/>
      <c r="FPJ220" s="43"/>
      <c r="FPK220" s="43"/>
      <c r="FPL220" s="43"/>
      <c r="FPM220" s="43"/>
      <c r="FPN220" s="43"/>
      <c r="FPO220" s="43"/>
      <c r="FPP220" s="43"/>
      <c r="FPQ220" s="43"/>
      <c r="FPR220" s="43"/>
      <c r="FPS220" s="43"/>
      <c r="FPT220" s="43"/>
      <c r="FPU220" s="43"/>
      <c r="FPV220" s="43"/>
      <c r="FPW220" s="43"/>
      <c r="FPX220" s="43"/>
      <c r="FPY220" s="43"/>
      <c r="FPZ220" s="43"/>
      <c r="FQA220" s="43"/>
      <c r="FQB220" s="43"/>
      <c r="FQC220" s="43"/>
      <c r="FQD220" s="43"/>
      <c r="FQE220" s="43"/>
      <c r="FQF220" s="43"/>
      <c r="FQG220" s="43"/>
      <c r="FQH220" s="43"/>
      <c r="FQI220" s="43"/>
      <c r="FQJ220" s="43"/>
      <c r="FQK220" s="43"/>
      <c r="FQL220" s="43"/>
      <c r="FQM220" s="43"/>
      <c r="FQN220" s="43"/>
      <c r="FQO220" s="43"/>
      <c r="FQP220" s="43"/>
      <c r="FQQ220" s="43"/>
      <c r="FQR220" s="43"/>
      <c r="FQS220" s="43"/>
      <c r="FQT220" s="43"/>
      <c r="FQU220" s="43"/>
      <c r="FQV220" s="43"/>
      <c r="FQW220" s="43"/>
      <c r="FQX220" s="43"/>
      <c r="FQY220" s="43"/>
      <c r="FQZ220" s="43"/>
      <c r="FRA220" s="43"/>
      <c r="FRB220" s="43"/>
      <c r="FRC220" s="43"/>
      <c r="FRD220" s="43"/>
      <c r="FRE220" s="43"/>
      <c r="FRF220" s="43"/>
      <c r="FRG220" s="43"/>
      <c r="FRH220" s="43"/>
      <c r="FRI220" s="43"/>
      <c r="FRJ220" s="43"/>
      <c r="FRK220" s="43"/>
      <c r="FRL220" s="43"/>
      <c r="FRM220" s="43"/>
      <c r="FRN220" s="43"/>
      <c r="FRO220" s="43"/>
      <c r="FRP220" s="43"/>
      <c r="FRQ220" s="43"/>
      <c r="FRR220" s="43"/>
      <c r="FRS220" s="43"/>
      <c r="FRT220" s="43"/>
      <c r="FRU220" s="43"/>
      <c r="FRV220" s="43"/>
      <c r="FRW220" s="43"/>
      <c r="FRX220" s="43"/>
      <c r="FRY220" s="43"/>
      <c r="FRZ220" s="43"/>
      <c r="FSA220" s="43"/>
      <c r="FSB220" s="43"/>
      <c r="FSC220" s="43"/>
      <c r="FSD220" s="43"/>
      <c r="FSE220" s="43"/>
      <c r="FSF220" s="43"/>
      <c r="FSG220" s="43"/>
      <c r="FSH220" s="43"/>
      <c r="FSI220" s="43"/>
      <c r="FSJ220" s="43"/>
      <c r="FSK220" s="43"/>
      <c r="FSL220" s="43"/>
      <c r="FSM220" s="43"/>
      <c r="FSN220" s="43"/>
      <c r="FSO220" s="43"/>
      <c r="FSP220" s="43"/>
      <c r="FSQ220" s="43"/>
      <c r="FSR220" s="43"/>
      <c r="FSS220" s="43"/>
      <c r="FST220" s="43"/>
      <c r="FSU220" s="43"/>
      <c r="FSV220" s="43"/>
      <c r="FSW220" s="43"/>
      <c r="FSX220" s="43"/>
      <c r="FSY220" s="43"/>
      <c r="FSZ220" s="43"/>
      <c r="FTA220" s="43"/>
      <c r="FTB220" s="43"/>
      <c r="FTC220" s="43"/>
      <c r="FTD220" s="43"/>
      <c r="FTE220" s="43"/>
      <c r="FTF220" s="43"/>
      <c r="FTG220" s="43"/>
      <c r="FTH220" s="43"/>
      <c r="FTI220" s="43"/>
      <c r="FTJ220" s="43"/>
      <c r="FTK220" s="43"/>
      <c r="FTL220" s="43"/>
      <c r="FTM220" s="43"/>
      <c r="FTN220" s="43"/>
      <c r="FTO220" s="43"/>
      <c r="FTP220" s="43"/>
      <c r="FTQ220" s="43"/>
      <c r="FTR220" s="43"/>
      <c r="FTS220" s="43"/>
      <c r="FTT220" s="43"/>
      <c r="FTU220" s="43"/>
      <c r="FTV220" s="43"/>
      <c r="FTW220" s="43"/>
      <c r="FTX220" s="43"/>
      <c r="FTY220" s="43"/>
      <c r="FTZ220" s="43"/>
      <c r="FUA220" s="43"/>
      <c r="FUB220" s="43"/>
      <c r="FUC220" s="43"/>
      <c r="FUD220" s="43"/>
      <c r="FUE220" s="43"/>
      <c r="FUF220" s="43"/>
      <c r="FUG220" s="43"/>
      <c r="FUH220" s="43"/>
      <c r="FUI220" s="43"/>
      <c r="FUJ220" s="43"/>
      <c r="FUK220" s="43"/>
      <c r="FUL220" s="43"/>
      <c r="FUM220" s="43"/>
      <c r="FUN220" s="43"/>
      <c r="FUO220" s="43"/>
      <c r="FUP220" s="43"/>
      <c r="FUQ220" s="43"/>
      <c r="FUR220" s="43"/>
      <c r="FUS220" s="43"/>
      <c r="FUT220" s="43"/>
      <c r="FUU220" s="43"/>
      <c r="FUV220" s="43"/>
      <c r="FUW220" s="43"/>
      <c r="FUX220" s="43"/>
      <c r="FUY220" s="43"/>
      <c r="FUZ220" s="43"/>
      <c r="FVA220" s="43"/>
      <c r="FVB220" s="43"/>
      <c r="FVC220" s="43"/>
      <c r="FVD220" s="43"/>
      <c r="FVE220" s="43"/>
      <c r="FVF220" s="43"/>
      <c r="FVG220" s="43"/>
      <c r="FVH220" s="43"/>
      <c r="FVI220" s="43"/>
      <c r="FVJ220" s="43"/>
      <c r="FVK220" s="43"/>
      <c r="FVL220" s="43"/>
      <c r="FVM220" s="43"/>
      <c r="FVN220" s="43"/>
      <c r="FVO220" s="43"/>
      <c r="FVP220" s="43"/>
      <c r="FVQ220" s="43"/>
      <c r="FVR220" s="43"/>
      <c r="FVS220" s="43"/>
      <c r="FVT220" s="43"/>
      <c r="FVU220" s="43"/>
      <c r="FVV220" s="43"/>
      <c r="FVW220" s="43"/>
      <c r="FVX220" s="43"/>
      <c r="FVY220" s="43"/>
      <c r="FVZ220" s="43"/>
      <c r="FWA220" s="43"/>
      <c r="FWB220" s="43"/>
      <c r="FWC220" s="43"/>
      <c r="FWD220" s="43"/>
      <c r="FWE220" s="43"/>
      <c r="FWF220" s="43"/>
      <c r="FWG220" s="43"/>
      <c r="FWH220" s="43"/>
      <c r="FWI220" s="43"/>
      <c r="FWJ220" s="43"/>
      <c r="FWK220" s="43"/>
      <c r="FWL220" s="43"/>
      <c r="FWM220" s="43"/>
      <c r="FWN220" s="43"/>
      <c r="FWO220" s="43"/>
      <c r="FWP220" s="43"/>
      <c r="FWQ220" s="43"/>
      <c r="FWR220" s="43"/>
      <c r="FWS220" s="43"/>
      <c r="FWT220" s="43"/>
      <c r="FWU220" s="43"/>
      <c r="FWV220" s="43"/>
      <c r="FWW220" s="43"/>
      <c r="FWX220" s="43"/>
      <c r="FWY220" s="43"/>
      <c r="FWZ220" s="43"/>
      <c r="FXA220" s="43"/>
      <c r="FXB220" s="43"/>
      <c r="FXC220" s="43"/>
      <c r="FXD220" s="43"/>
      <c r="FXE220" s="43"/>
      <c r="FXF220" s="43"/>
      <c r="FXG220" s="43"/>
      <c r="FXH220" s="43"/>
      <c r="FXI220" s="43"/>
      <c r="FXJ220" s="43"/>
      <c r="FXK220" s="43"/>
      <c r="FXL220" s="43"/>
      <c r="FXM220" s="43"/>
      <c r="FXN220" s="43"/>
      <c r="FXO220" s="43"/>
      <c r="FXP220" s="43"/>
      <c r="FXQ220" s="43"/>
      <c r="FXR220" s="43"/>
      <c r="FXS220" s="43"/>
      <c r="FXT220" s="43"/>
      <c r="FXU220" s="43"/>
      <c r="FXV220" s="43"/>
      <c r="FXW220" s="43"/>
      <c r="FXX220" s="43"/>
      <c r="FXY220" s="43"/>
      <c r="FXZ220" s="43"/>
      <c r="FYA220" s="43"/>
      <c r="FYB220" s="43"/>
      <c r="FYC220" s="43"/>
      <c r="FYD220" s="43"/>
      <c r="FYE220" s="43"/>
      <c r="FYF220" s="43"/>
      <c r="FYG220" s="43"/>
      <c r="FYH220" s="43"/>
      <c r="FYI220" s="43"/>
      <c r="FYJ220" s="43"/>
      <c r="FYK220" s="43"/>
      <c r="FYL220" s="43"/>
      <c r="FYM220" s="43"/>
      <c r="FYN220" s="43"/>
      <c r="FYO220" s="43"/>
      <c r="FYP220" s="43"/>
      <c r="FYQ220" s="43"/>
      <c r="FYR220" s="43"/>
      <c r="FYS220" s="43"/>
      <c r="FYT220" s="43"/>
      <c r="FYU220" s="43"/>
      <c r="FYV220" s="43"/>
      <c r="FYW220" s="43"/>
      <c r="FYX220" s="43"/>
      <c r="FYY220" s="43"/>
      <c r="FYZ220" s="43"/>
      <c r="FZA220" s="43"/>
      <c r="FZB220" s="43"/>
      <c r="FZC220" s="43"/>
      <c r="FZD220" s="43"/>
      <c r="FZE220" s="43"/>
      <c r="FZF220" s="43"/>
      <c r="FZG220" s="43"/>
      <c r="FZH220" s="43"/>
      <c r="FZI220" s="43"/>
      <c r="FZJ220" s="43"/>
      <c r="FZK220" s="43"/>
      <c r="FZL220" s="43"/>
      <c r="FZM220" s="43"/>
      <c r="FZN220" s="43"/>
      <c r="FZO220" s="43"/>
      <c r="FZP220" s="43"/>
      <c r="FZQ220" s="43"/>
      <c r="FZR220" s="43"/>
      <c r="FZS220" s="43"/>
      <c r="FZT220" s="43"/>
      <c r="FZU220" s="43"/>
      <c r="FZV220" s="43"/>
      <c r="FZW220" s="43"/>
      <c r="FZX220" s="43"/>
      <c r="FZY220" s="43"/>
      <c r="FZZ220" s="43"/>
      <c r="GAA220" s="43"/>
      <c r="GAB220" s="43"/>
      <c r="GAC220" s="43"/>
      <c r="GAD220" s="43"/>
      <c r="GAE220" s="43"/>
      <c r="GAF220" s="43"/>
      <c r="GAG220" s="43"/>
      <c r="GAH220" s="43"/>
      <c r="GAI220" s="43"/>
      <c r="GAJ220" s="43"/>
      <c r="GAK220" s="43"/>
      <c r="GAL220" s="43"/>
      <c r="GAM220" s="43"/>
      <c r="GAN220" s="43"/>
      <c r="GAO220" s="43"/>
      <c r="GAP220" s="43"/>
      <c r="GAQ220" s="43"/>
      <c r="GAR220" s="43"/>
      <c r="GAS220" s="43"/>
      <c r="GAT220" s="43"/>
      <c r="GAU220" s="43"/>
      <c r="GAV220" s="43"/>
      <c r="GAW220" s="43"/>
      <c r="GAX220" s="43"/>
      <c r="GAY220" s="43"/>
      <c r="GAZ220" s="43"/>
      <c r="GBA220" s="43"/>
      <c r="GBB220" s="43"/>
      <c r="GBC220" s="43"/>
      <c r="GBD220" s="43"/>
      <c r="GBE220" s="43"/>
      <c r="GBF220" s="43"/>
      <c r="GBG220" s="43"/>
      <c r="GBH220" s="43"/>
      <c r="GBI220" s="43"/>
      <c r="GBJ220" s="43"/>
      <c r="GBK220" s="43"/>
      <c r="GBL220" s="43"/>
      <c r="GBM220" s="43"/>
      <c r="GBN220" s="43"/>
      <c r="GBO220" s="43"/>
      <c r="GBP220" s="43"/>
      <c r="GBQ220" s="43"/>
      <c r="GBR220" s="43"/>
      <c r="GBS220" s="43"/>
      <c r="GBT220" s="43"/>
      <c r="GBU220" s="43"/>
      <c r="GBV220" s="43"/>
      <c r="GBW220" s="43"/>
      <c r="GBX220" s="43"/>
      <c r="GBY220" s="43"/>
      <c r="GBZ220" s="43"/>
      <c r="GCA220" s="43"/>
      <c r="GCB220" s="43"/>
      <c r="GCC220" s="43"/>
      <c r="GCD220" s="43"/>
      <c r="GCE220" s="43"/>
      <c r="GCF220" s="43"/>
      <c r="GCG220" s="43"/>
      <c r="GCH220" s="43"/>
      <c r="GCI220" s="43"/>
      <c r="GCJ220" s="43"/>
      <c r="GCK220" s="43"/>
      <c r="GCL220" s="43"/>
      <c r="GCM220" s="43"/>
      <c r="GCN220" s="43"/>
      <c r="GCO220" s="43"/>
      <c r="GCP220" s="43"/>
      <c r="GCQ220" s="43"/>
      <c r="GCR220" s="43"/>
      <c r="GCS220" s="43"/>
      <c r="GCT220" s="43"/>
      <c r="GCU220" s="43"/>
      <c r="GCV220" s="43"/>
      <c r="GCW220" s="43"/>
      <c r="GCX220" s="43"/>
      <c r="GCY220" s="43"/>
      <c r="GCZ220" s="43"/>
      <c r="GDA220" s="43"/>
      <c r="GDB220" s="43"/>
      <c r="GDC220" s="43"/>
      <c r="GDD220" s="43"/>
      <c r="GDE220" s="43"/>
      <c r="GDF220" s="43"/>
      <c r="GDG220" s="43"/>
      <c r="GDH220" s="43"/>
      <c r="GDI220" s="43"/>
      <c r="GDJ220" s="43"/>
      <c r="GDK220" s="43"/>
      <c r="GDL220" s="43"/>
      <c r="GDM220" s="43"/>
      <c r="GDN220" s="43"/>
      <c r="GDO220" s="43"/>
      <c r="GDP220" s="43"/>
      <c r="GDQ220" s="43"/>
      <c r="GDR220" s="43"/>
      <c r="GDS220" s="43"/>
      <c r="GDT220" s="43"/>
      <c r="GDU220" s="43"/>
      <c r="GDV220" s="43"/>
      <c r="GDW220" s="43"/>
      <c r="GDX220" s="43"/>
      <c r="GDY220" s="43"/>
      <c r="GDZ220" s="43"/>
      <c r="GEA220" s="43"/>
      <c r="GEB220" s="43"/>
      <c r="GEC220" s="43"/>
      <c r="GED220" s="43"/>
      <c r="GEE220" s="43"/>
      <c r="GEF220" s="43"/>
      <c r="GEG220" s="43"/>
      <c r="GEH220" s="43"/>
      <c r="GEI220" s="43"/>
      <c r="GEJ220" s="43"/>
      <c r="GEK220" s="43"/>
      <c r="GEL220" s="43"/>
      <c r="GEM220" s="43"/>
      <c r="GEN220" s="43"/>
      <c r="GEO220" s="43"/>
      <c r="GEP220" s="43"/>
      <c r="GEQ220" s="43"/>
      <c r="GER220" s="43"/>
      <c r="GES220" s="43"/>
      <c r="GET220" s="43"/>
      <c r="GEU220" s="43"/>
      <c r="GEV220" s="43"/>
      <c r="GEW220" s="43"/>
      <c r="GEX220" s="43"/>
      <c r="GEY220" s="43"/>
      <c r="GEZ220" s="43"/>
      <c r="GFA220" s="43"/>
      <c r="GFB220" s="43"/>
      <c r="GFC220" s="43"/>
      <c r="GFD220" s="43"/>
      <c r="GFE220" s="43"/>
      <c r="GFF220" s="43"/>
      <c r="GFG220" s="43"/>
      <c r="GFH220" s="43"/>
      <c r="GFI220" s="43"/>
      <c r="GFJ220" s="43"/>
      <c r="GFK220" s="43"/>
      <c r="GFL220" s="43"/>
      <c r="GFM220" s="43"/>
      <c r="GFN220" s="43"/>
      <c r="GFO220" s="43"/>
      <c r="GFP220" s="43"/>
      <c r="GFQ220" s="43"/>
      <c r="GFR220" s="43"/>
      <c r="GFS220" s="43"/>
      <c r="GFT220" s="43"/>
      <c r="GFU220" s="43"/>
      <c r="GFV220" s="43"/>
      <c r="GFW220" s="43"/>
      <c r="GFX220" s="43"/>
      <c r="GFY220" s="43"/>
      <c r="GFZ220" s="43"/>
      <c r="GGA220" s="43"/>
      <c r="GGB220" s="43"/>
      <c r="GGC220" s="43"/>
      <c r="GGD220" s="43"/>
      <c r="GGE220" s="43"/>
      <c r="GGF220" s="43"/>
      <c r="GGG220" s="43"/>
      <c r="GGH220" s="43"/>
      <c r="GGI220" s="43"/>
      <c r="GGJ220" s="43"/>
      <c r="GGK220" s="43"/>
      <c r="GGL220" s="43"/>
      <c r="GGM220" s="43"/>
      <c r="GGN220" s="43"/>
      <c r="GGO220" s="43"/>
      <c r="GGP220" s="43"/>
      <c r="GGQ220" s="43"/>
      <c r="GGR220" s="43"/>
      <c r="GGS220" s="43"/>
      <c r="GGT220" s="43"/>
      <c r="GGU220" s="43"/>
      <c r="GGV220" s="43"/>
      <c r="GGW220" s="43"/>
      <c r="GGX220" s="43"/>
      <c r="GGY220" s="43"/>
      <c r="GGZ220" s="43"/>
      <c r="GHA220" s="43"/>
      <c r="GHB220" s="43"/>
      <c r="GHC220" s="43"/>
      <c r="GHD220" s="43"/>
      <c r="GHE220" s="43"/>
      <c r="GHF220" s="43"/>
      <c r="GHG220" s="43"/>
      <c r="GHH220" s="43"/>
      <c r="GHI220" s="43"/>
      <c r="GHJ220" s="43"/>
      <c r="GHK220" s="43"/>
      <c r="GHL220" s="43"/>
      <c r="GHM220" s="43"/>
      <c r="GHN220" s="43"/>
      <c r="GHO220" s="43"/>
      <c r="GHP220" s="43"/>
      <c r="GHQ220" s="43"/>
      <c r="GHR220" s="43"/>
      <c r="GHS220" s="43"/>
      <c r="GHT220" s="43"/>
      <c r="GHU220" s="43"/>
      <c r="GHV220" s="43"/>
      <c r="GHW220" s="43"/>
      <c r="GHX220" s="43"/>
      <c r="GHY220" s="43"/>
      <c r="GHZ220" s="43"/>
      <c r="GIA220" s="43"/>
      <c r="GIB220" s="43"/>
      <c r="GIC220" s="43"/>
      <c r="GID220" s="43"/>
      <c r="GIE220" s="43"/>
      <c r="GIF220" s="43"/>
      <c r="GIG220" s="43"/>
      <c r="GIH220" s="43"/>
      <c r="GII220" s="43"/>
      <c r="GIJ220" s="43"/>
      <c r="GIK220" s="43"/>
      <c r="GIL220" s="43"/>
      <c r="GIM220" s="43"/>
      <c r="GIN220" s="43"/>
      <c r="GIO220" s="43"/>
      <c r="GIP220" s="43"/>
      <c r="GIQ220" s="43"/>
      <c r="GIR220" s="43"/>
      <c r="GIS220" s="43"/>
      <c r="GIT220" s="43"/>
      <c r="GIU220" s="43"/>
      <c r="GIV220" s="43"/>
      <c r="GIW220" s="43"/>
      <c r="GIX220" s="43"/>
      <c r="GIY220" s="43"/>
      <c r="GIZ220" s="43"/>
      <c r="GJA220" s="43"/>
      <c r="GJB220" s="43"/>
      <c r="GJC220" s="43"/>
      <c r="GJD220" s="43"/>
      <c r="GJE220" s="43"/>
      <c r="GJF220" s="43"/>
      <c r="GJG220" s="43"/>
      <c r="GJH220" s="43"/>
      <c r="GJI220" s="43"/>
      <c r="GJJ220" s="43"/>
      <c r="GJK220" s="43"/>
      <c r="GJL220" s="43"/>
      <c r="GJM220" s="43"/>
      <c r="GJN220" s="43"/>
      <c r="GJO220" s="43"/>
      <c r="GJP220" s="43"/>
      <c r="GJQ220" s="43"/>
      <c r="GJR220" s="43"/>
      <c r="GJS220" s="43"/>
      <c r="GJT220" s="43"/>
      <c r="GJU220" s="43"/>
      <c r="GJV220" s="43"/>
      <c r="GJW220" s="43"/>
      <c r="GJX220" s="43"/>
      <c r="GJY220" s="43"/>
      <c r="GJZ220" s="43"/>
      <c r="GKA220" s="43"/>
      <c r="GKB220" s="43"/>
      <c r="GKC220" s="43"/>
      <c r="GKD220" s="43"/>
      <c r="GKE220" s="43"/>
      <c r="GKF220" s="43"/>
      <c r="GKG220" s="43"/>
      <c r="GKH220" s="43"/>
      <c r="GKI220" s="43"/>
      <c r="GKJ220" s="43"/>
      <c r="GKK220" s="43"/>
      <c r="GKL220" s="43"/>
      <c r="GKM220" s="43"/>
      <c r="GKN220" s="43"/>
      <c r="GKO220" s="43"/>
      <c r="GKP220" s="43"/>
      <c r="GKQ220" s="43"/>
      <c r="GKR220" s="43"/>
      <c r="GKS220" s="43"/>
      <c r="GKT220" s="43"/>
      <c r="GKU220" s="43"/>
      <c r="GKV220" s="43"/>
      <c r="GKW220" s="43"/>
      <c r="GKX220" s="43"/>
      <c r="GKY220" s="43"/>
      <c r="GKZ220" s="43"/>
      <c r="GLA220" s="43"/>
      <c r="GLB220" s="43"/>
      <c r="GLC220" s="43"/>
      <c r="GLD220" s="43"/>
      <c r="GLE220" s="43"/>
      <c r="GLF220" s="43"/>
      <c r="GLG220" s="43"/>
      <c r="GLH220" s="43"/>
      <c r="GLI220" s="43"/>
      <c r="GLJ220" s="43"/>
      <c r="GLK220" s="43"/>
      <c r="GLL220" s="43"/>
      <c r="GLM220" s="43"/>
      <c r="GLN220" s="43"/>
      <c r="GLO220" s="43"/>
      <c r="GLP220" s="43"/>
      <c r="GLQ220" s="43"/>
      <c r="GLR220" s="43"/>
      <c r="GLS220" s="43"/>
      <c r="GLT220" s="43"/>
      <c r="GLU220" s="43"/>
      <c r="GLV220" s="43"/>
      <c r="GLW220" s="43"/>
      <c r="GLX220" s="43"/>
      <c r="GLY220" s="43"/>
      <c r="GLZ220" s="43"/>
      <c r="GMA220" s="43"/>
      <c r="GMB220" s="43"/>
      <c r="GMC220" s="43"/>
      <c r="GMD220" s="43"/>
      <c r="GME220" s="43"/>
      <c r="GMF220" s="43"/>
      <c r="GMG220" s="43"/>
      <c r="GMH220" s="43"/>
      <c r="GMI220" s="43"/>
      <c r="GMJ220" s="43"/>
      <c r="GMK220" s="43"/>
      <c r="GML220" s="43"/>
      <c r="GMM220" s="43"/>
      <c r="GMN220" s="43"/>
      <c r="GMO220" s="43"/>
      <c r="GMP220" s="43"/>
      <c r="GMQ220" s="43"/>
      <c r="GMR220" s="43"/>
      <c r="GMS220" s="43"/>
      <c r="GMT220" s="43"/>
      <c r="GMU220" s="43"/>
      <c r="GMV220" s="43"/>
      <c r="GMW220" s="43"/>
      <c r="GMX220" s="43"/>
      <c r="GMY220" s="43"/>
      <c r="GMZ220" s="43"/>
      <c r="GNA220" s="43"/>
      <c r="GNB220" s="43"/>
      <c r="GNC220" s="43"/>
      <c r="GND220" s="43"/>
      <c r="GNE220" s="43"/>
      <c r="GNF220" s="43"/>
      <c r="GNG220" s="43"/>
      <c r="GNH220" s="43"/>
      <c r="GNI220" s="43"/>
      <c r="GNJ220" s="43"/>
      <c r="GNK220" s="43"/>
      <c r="GNL220" s="43"/>
      <c r="GNM220" s="43"/>
      <c r="GNN220" s="43"/>
      <c r="GNO220" s="43"/>
      <c r="GNP220" s="43"/>
      <c r="GNQ220" s="43"/>
      <c r="GNR220" s="43"/>
      <c r="GNS220" s="43"/>
      <c r="GNT220" s="43"/>
      <c r="GNU220" s="43"/>
      <c r="GNV220" s="43"/>
      <c r="GNW220" s="43"/>
      <c r="GNX220" s="43"/>
      <c r="GNY220" s="43"/>
      <c r="GNZ220" s="43"/>
      <c r="GOA220" s="43"/>
      <c r="GOB220" s="43"/>
      <c r="GOC220" s="43"/>
      <c r="GOD220" s="43"/>
      <c r="GOE220" s="43"/>
      <c r="GOF220" s="43"/>
      <c r="GOG220" s="43"/>
      <c r="GOH220" s="43"/>
      <c r="GOI220" s="43"/>
      <c r="GOJ220" s="43"/>
      <c r="GOK220" s="43"/>
      <c r="GOL220" s="43"/>
      <c r="GOM220" s="43"/>
      <c r="GON220" s="43"/>
      <c r="GOO220" s="43"/>
      <c r="GOP220" s="43"/>
      <c r="GOQ220" s="43"/>
      <c r="GOR220" s="43"/>
      <c r="GOS220" s="43"/>
      <c r="GOT220" s="43"/>
      <c r="GOU220" s="43"/>
      <c r="GOV220" s="43"/>
      <c r="GOW220" s="43"/>
      <c r="GOX220" s="43"/>
      <c r="GOY220" s="43"/>
      <c r="GOZ220" s="43"/>
      <c r="GPA220" s="43"/>
      <c r="GPB220" s="43"/>
      <c r="GPC220" s="43"/>
      <c r="GPD220" s="43"/>
      <c r="GPE220" s="43"/>
      <c r="GPF220" s="43"/>
      <c r="GPG220" s="43"/>
      <c r="GPH220" s="43"/>
      <c r="GPI220" s="43"/>
      <c r="GPJ220" s="43"/>
      <c r="GPK220" s="43"/>
      <c r="GPL220" s="43"/>
      <c r="GPM220" s="43"/>
      <c r="GPN220" s="43"/>
      <c r="GPO220" s="43"/>
      <c r="GPP220" s="43"/>
      <c r="GPQ220" s="43"/>
      <c r="GPR220" s="43"/>
      <c r="GPS220" s="43"/>
      <c r="GPT220" s="43"/>
      <c r="GPU220" s="43"/>
      <c r="GPV220" s="43"/>
      <c r="GPW220" s="43"/>
      <c r="GPX220" s="43"/>
      <c r="GPY220" s="43"/>
      <c r="GPZ220" s="43"/>
      <c r="GQA220" s="43"/>
      <c r="GQB220" s="43"/>
      <c r="GQC220" s="43"/>
      <c r="GQD220" s="43"/>
      <c r="GQE220" s="43"/>
      <c r="GQF220" s="43"/>
      <c r="GQG220" s="43"/>
      <c r="GQH220" s="43"/>
      <c r="GQI220" s="43"/>
      <c r="GQJ220" s="43"/>
      <c r="GQK220" s="43"/>
      <c r="GQL220" s="43"/>
      <c r="GQM220" s="43"/>
      <c r="GQN220" s="43"/>
      <c r="GQO220" s="43"/>
      <c r="GQP220" s="43"/>
      <c r="GQQ220" s="43"/>
      <c r="GQR220" s="43"/>
      <c r="GQS220" s="43"/>
      <c r="GQT220" s="43"/>
      <c r="GQU220" s="43"/>
      <c r="GQV220" s="43"/>
      <c r="GQW220" s="43"/>
      <c r="GQX220" s="43"/>
      <c r="GQY220" s="43"/>
      <c r="GQZ220" s="43"/>
      <c r="GRA220" s="43"/>
      <c r="GRB220" s="43"/>
      <c r="GRC220" s="43"/>
      <c r="GRD220" s="43"/>
      <c r="GRE220" s="43"/>
      <c r="GRF220" s="43"/>
      <c r="GRG220" s="43"/>
      <c r="GRH220" s="43"/>
      <c r="GRI220" s="43"/>
      <c r="GRJ220" s="43"/>
      <c r="GRK220" s="43"/>
      <c r="GRL220" s="43"/>
      <c r="GRM220" s="43"/>
      <c r="GRN220" s="43"/>
      <c r="GRO220" s="43"/>
      <c r="GRP220" s="43"/>
      <c r="GRQ220" s="43"/>
      <c r="GRR220" s="43"/>
      <c r="GRS220" s="43"/>
      <c r="GRT220" s="43"/>
      <c r="GRU220" s="43"/>
      <c r="GRV220" s="43"/>
      <c r="GRW220" s="43"/>
      <c r="GRX220" s="43"/>
      <c r="GRY220" s="43"/>
      <c r="GRZ220" s="43"/>
      <c r="GSA220" s="43"/>
      <c r="GSB220" s="43"/>
      <c r="GSC220" s="43"/>
      <c r="GSD220" s="43"/>
      <c r="GSE220" s="43"/>
      <c r="GSF220" s="43"/>
      <c r="GSG220" s="43"/>
      <c r="GSH220" s="43"/>
      <c r="GSI220" s="43"/>
      <c r="GSJ220" s="43"/>
      <c r="GSK220" s="43"/>
      <c r="GSL220" s="43"/>
      <c r="GSM220" s="43"/>
      <c r="GSN220" s="43"/>
      <c r="GSO220" s="43"/>
      <c r="GSP220" s="43"/>
      <c r="GSQ220" s="43"/>
      <c r="GSR220" s="43"/>
      <c r="GSS220" s="43"/>
      <c r="GST220" s="43"/>
      <c r="GSU220" s="43"/>
      <c r="GSV220" s="43"/>
      <c r="GSW220" s="43"/>
      <c r="GSX220" s="43"/>
      <c r="GSY220" s="43"/>
      <c r="GSZ220" s="43"/>
      <c r="GTA220" s="43"/>
      <c r="GTB220" s="43"/>
      <c r="GTC220" s="43"/>
      <c r="GTD220" s="43"/>
      <c r="GTE220" s="43"/>
      <c r="GTF220" s="43"/>
      <c r="GTG220" s="43"/>
      <c r="GTH220" s="43"/>
      <c r="GTI220" s="43"/>
      <c r="GTJ220" s="43"/>
      <c r="GTK220" s="43"/>
      <c r="GTL220" s="43"/>
      <c r="GTM220" s="43"/>
      <c r="GTN220" s="43"/>
      <c r="GTO220" s="43"/>
      <c r="GTP220" s="43"/>
      <c r="GTQ220" s="43"/>
      <c r="GTR220" s="43"/>
      <c r="GTS220" s="43"/>
      <c r="GTT220" s="43"/>
      <c r="GTU220" s="43"/>
      <c r="GTV220" s="43"/>
      <c r="GTW220" s="43"/>
      <c r="GTX220" s="43"/>
      <c r="GTY220" s="43"/>
      <c r="GTZ220" s="43"/>
      <c r="GUA220" s="43"/>
      <c r="GUB220" s="43"/>
      <c r="GUC220" s="43"/>
      <c r="GUD220" s="43"/>
      <c r="GUE220" s="43"/>
      <c r="GUF220" s="43"/>
      <c r="GUG220" s="43"/>
      <c r="GUH220" s="43"/>
      <c r="GUI220" s="43"/>
      <c r="GUJ220" s="43"/>
      <c r="GUK220" s="43"/>
      <c r="GUL220" s="43"/>
      <c r="GUM220" s="43"/>
      <c r="GUN220" s="43"/>
      <c r="GUO220" s="43"/>
      <c r="GUP220" s="43"/>
      <c r="GUQ220" s="43"/>
      <c r="GUR220" s="43"/>
      <c r="GUS220" s="43"/>
      <c r="GUT220" s="43"/>
      <c r="GUU220" s="43"/>
      <c r="GUV220" s="43"/>
      <c r="GUW220" s="43"/>
      <c r="GUX220" s="43"/>
      <c r="GUY220" s="43"/>
      <c r="GUZ220" s="43"/>
      <c r="GVA220" s="43"/>
      <c r="GVB220" s="43"/>
      <c r="GVC220" s="43"/>
      <c r="GVD220" s="43"/>
      <c r="GVE220" s="43"/>
      <c r="GVF220" s="43"/>
      <c r="GVG220" s="43"/>
      <c r="GVH220" s="43"/>
      <c r="GVI220" s="43"/>
      <c r="GVJ220" s="43"/>
      <c r="GVK220" s="43"/>
      <c r="GVL220" s="43"/>
      <c r="GVM220" s="43"/>
      <c r="GVN220" s="43"/>
      <c r="GVO220" s="43"/>
      <c r="GVP220" s="43"/>
      <c r="GVQ220" s="43"/>
      <c r="GVR220" s="43"/>
      <c r="GVS220" s="43"/>
      <c r="GVT220" s="43"/>
      <c r="GVU220" s="43"/>
      <c r="GVV220" s="43"/>
      <c r="GVW220" s="43"/>
      <c r="GVX220" s="43"/>
      <c r="GVY220" s="43"/>
      <c r="GVZ220" s="43"/>
      <c r="GWA220" s="43"/>
      <c r="GWB220" s="43"/>
      <c r="GWC220" s="43"/>
      <c r="GWD220" s="43"/>
      <c r="GWE220" s="43"/>
      <c r="GWF220" s="43"/>
      <c r="GWG220" s="43"/>
      <c r="GWH220" s="43"/>
      <c r="GWI220" s="43"/>
      <c r="GWJ220" s="43"/>
      <c r="GWK220" s="43"/>
      <c r="GWL220" s="43"/>
      <c r="GWM220" s="43"/>
      <c r="GWN220" s="43"/>
      <c r="GWO220" s="43"/>
      <c r="GWP220" s="43"/>
      <c r="GWQ220" s="43"/>
      <c r="GWR220" s="43"/>
      <c r="GWS220" s="43"/>
      <c r="GWT220" s="43"/>
      <c r="GWU220" s="43"/>
      <c r="GWV220" s="43"/>
      <c r="GWW220" s="43"/>
      <c r="GWX220" s="43"/>
      <c r="GWY220" s="43"/>
      <c r="GWZ220" s="43"/>
      <c r="GXA220" s="43"/>
      <c r="GXB220" s="43"/>
      <c r="GXC220" s="43"/>
      <c r="GXD220" s="43"/>
      <c r="GXE220" s="43"/>
      <c r="GXF220" s="43"/>
      <c r="GXG220" s="43"/>
      <c r="GXH220" s="43"/>
      <c r="GXI220" s="43"/>
      <c r="GXJ220" s="43"/>
      <c r="GXK220" s="43"/>
      <c r="GXL220" s="43"/>
      <c r="GXM220" s="43"/>
      <c r="GXN220" s="43"/>
      <c r="GXO220" s="43"/>
      <c r="GXP220" s="43"/>
      <c r="GXQ220" s="43"/>
      <c r="GXR220" s="43"/>
      <c r="GXS220" s="43"/>
      <c r="GXT220" s="43"/>
      <c r="GXU220" s="43"/>
      <c r="GXV220" s="43"/>
      <c r="GXW220" s="43"/>
      <c r="GXX220" s="43"/>
      <c r="GXY220" s="43"/>
      <c r="GXZ220" s="43"/>
      <c r="GYA220" s="43"/>
      <c r="GYB220" s="43"/>
      <c r="GYC220" s="43"/>
      <c r="GYD220" s="43"/>
      <c r="GYE220" s="43"/>
      <c r="GYF220" s="43"/>
      <c r="GYG220" s="43"/>
      <c r="GYH220" s="43"/>
      <c r="GYI220" s="43"/>
      <c r="GYJ220" s="43"/>
      <c r="GYK220" s="43"/>
      <c r="GYL220" s="43"/>
      <c r="GYM220" s="43"/>
      <c r="GYN220" s="43"/>
      <c r="GYO220" s="43"/>
      <c r="GYP220" s="43"/>
      <c r="GYQ220" s="43"/>
      <c r="GYR220" s="43"/>
      <c r="GYS220" s="43"/>
      <c r="GYT220" s="43"/>
      <c r="GYU220" s="43"/>
      <c r="GYV220" s="43"/>
      <c r="GYW220" s="43"/>
      <c r="GYX220" s="43"/>
      <c r="GYY220" s="43"/>
      <c r="GYZ220" s="43"/>
      <c r="GZA220" s="43"/>
      <c r="GZB220" s="43"/>
      <c r="GZC220" s="43"/>
      <c r="GZD220" s="43"/>
      <c r="GZE220" s="43"/>
      <c r="GZF220" s="43"/>
      <c r="GZG220" s="43"/>
      <c r="GZH220" s="43"/>
      <c r="GZI220" s="43"/>
      <c r="GZJ220" s="43"/>
      <c r="GZK220" s="43"/>
      <c r="GZL220" s="43"/>
      <c r="GZM220" s="43"/>
      <c r="GZN220" s="43"/>
      <c r="GZO220" s="43"/>
      <c r="GZP220" s="43"/>
      <c r="GZQ220" s="43"/>
      <c r="GZR220" s="43"/>
      <c r="GZS220" s="43"/>
      <c r="GZT220" s="43"/>
      <c r="GZU220" s="43"/>
      <c r="GZV220" s="43"/>
      <c r="GZW220" s="43"/>
      <c r="GZX220" s="43"/>
      <c r="GZY220" s="43"/>
      <c r="GZZ220" s="43"/>
      <c r="HAA220" s="43"/>
      <c r="HAB220" s="43"/>
      <c r="HAC220" s="43"/>
      <c r="HAD220" s="43"/>
      <c r="HAE220" s="43"/>
      <c r="HAF220" s="43"/>
      <c r="HAG220" s="43"/>
      <c r="HAH220" s="43"/>
      <c r="HAI220" s="43"/>
      <c r="HAJ220" s="43"/>
      <c r="HAK220" s="43"/>
      <c r="HAL220" s="43"/>
      <c r="HAM220" s="43"/>
      <c r="HAN220" s="43"/>
      <c r="HAO220" s="43"/>
      <c r="HAP220" s="43"/>
      <c r="HAQ220" s="43"/>
      <c r="HAR220" s="43"/>
      <c r="HAS220" s="43"/>
      <c r="HAT220" s="43"/>
      <c r="HAU220" s="43"/>
      <c r="HAV220" s="43"/>
      <c r="HAW220" s="43"/>
      <c r="HAX220" s="43"/>
      <c r="HAY220" s="43"/>
      <c r="HAZ220" s="43"/>
      <c r="HBA220" s="43"/>
      <c r="HBB220" s="43"/>
      <c r="HBC220" s="43"/>
      <c r="HBD220" s="43"/>
      <c r="HBE220" s="43"/>
      <c r="HBF220" s="43"/>
      <c r="HBG220" s="43"/>
      <c r="HBH220" s="43"/>
      <c r="HBI220" s="43"/>
      <c r="HBJ220" s="43"/>
      <c r="HBK220" s="43"/>
      <c r="HBL220" s="43"/>
      <c r="HBM220" s="43"/>
      <c r="HBN220" s="43"/>
      <c r="HBO220" s="43"/>
      <c r="HBP220" s="43"/>
      <c r="HBQ220" s="43"/>
      <c r="HBR220" s="43"/>
      <c r="HBS220" s="43"/>
      <c r="HBT220" s="43"/>
      <c r="HBU220" s="43"/>
      <c r="HBV220" s="43"/>
      <c r="HBW220" s="43"/>
      <c r="HBX220" s="43"/>
      <c r="HBY220" s="43"/>
      <c r="HBZ220" s="43"/>
      <c r="HCA220" s="43"/>
      <c r="HCB220" s="43"/>
      <c r="HCC220" s="43"/>
      <c r="HCD220" s="43"/>
      <c r="HCE220" s="43"/>
      <c r="HCF220" s="43"/>
      <c r="HCG220" s="43"/>
      <c r="HCH220" s="43"/>
      <c r="HCI220" s="43"/>
      <c r="HCJ220" s="43"/>
      <c r="HCK220" s="43"/>
      <c r="HCL220" s="43"/>
      <c r="HCM220" s="43"/>
      <c r="HCN220" s="43"/>
      <c r="HCO220" s="43"/>
      <c r="HCP220" s="43"/>
      <c r="HCQ220" s="43"/>
      <c r="HCR220" s="43"/>
      <c r="HCS220" s="43"/>
      <c r="HCT220" s="43"/>
      <c r="HCU220" s="43"/>
      <c r="HCV220" s="43"/>
      <c r="HCW220" s="43"/>
      <c r="HCX220" s="43"/>
      <c r="HCY220" s="43"/>
      <c r="HCZ220" s="43"/>
      <c r="HDA220" s="43"/>
      <c r="HDB220" s="43"/>
      <c r="HDC220" s="43"/>
      <c r="HDD220" s="43"/>
      <c r="HDE220" s="43"/>
      <c r="HDF220" s="43"/>
      <c r="HDG220" s="43"/>
      <c r="HDH220" s="43"/>
      <c r="HDI220" s="43"/>
      <c r="HDJ220" s="43"/>
      <c r="HDK220" s="43"/>
      <c r="HDL220" s="43"/>
      <c r="HDM220" s="43"/>
      <c r="HDN220" s="43"/>
      <c r="HDO220" s="43"/>
      <c r="HDP220" s="43"/>
      <c r="HDQ220" s="43"/>
      <c r="HDR220" s="43"/>
      <c r="HDS220" s="43"/>
      <c r="HDT220" s="43"/>
      <c r="HDU220" s="43"/>
      <c r="HDV220" s="43"/>
      <c r="HDW220" s="43"/>
      <c r="HDX220" s="43"/>
      <c r="HDY220" s="43"/>
      <c r="HDZ220" s="43"/>
      <c r="HEA220" s="43"/>
      <c r="HEB220" s="43"/>
      <c r="HEC220" s="43"/>
      <c r="HED220" s="43"/>
      <c r="HEE220" s="43"/>
      <c r="HEF220" s="43"/>
      <c r="HEG220" s="43"/>
      <c r="HEH220" s="43"/>
      <c r="HEI220" s="43"/>
      <c r="HEJ220" s="43"/>
      <c r="HEK220" s="43"/>
      <c r="HEL220" s="43"/>
      <c r="HEM220" s="43"/>
      <c r="HEN220" s="43"/>
      <c r="HEO220" s="43"/>
      <c r="HEP220" s="43"/>
      <c r="HEQ220" s="43"/>
      <c r="HER220" s="43"/>
      <c r="HES220" s="43"/>
      <c r="HET220" s="43"/>
      <c r="HEU220" s="43"/>
      <c r="HEV220" s="43"/>
      <c r="HEW220" s="43"/>
      <c r="HEX220" s="43"/>
      <c r="HEY220" s="43"/>
      <c r="HEZ220" s="43"/>
      <c r="HFA220" s="43"/>
      <c r="HFB220" s="43"/>
      <c r="HFC220" s="43"/>
      <c r="HFD220" s="43"/>
      <c r="HFE220" s="43"/>
      <c r="HFF220" s="43"/>
      <c r="HFG220" s="43"/>
      <c r="HFH220" s="43"/>
      <c r="HFI220" s="43"/>
      <c r="HFJ220" s="43"/>
      <c r="HFK220" s="43"/>
      <c r="HFL220" s="43"/>
      <c r="HFM220" s="43"/>
      <c r="HFN220" s="43"/>
      <c r="HFO220" s="43"/>
      <c r="HFP220" s="43"/>
      <c r="HFQ220" s="43"/>
      <c r="HFR220" s="43"/>
      <c r="HFS220" s="43"/>
      <c r="HFT220" s="43"/>
      <c r="HFU220" s="43"/>
      <c r="HFV220" s="43"/>
      <c r="HFW220" s="43"/>
      <c r="HFX220" s="43"/>
      <c r="HFY220" s="43"/>
      <c r="HFZ220" s="43"/>
      <c r="HGA220" s="43"/>
      <c r="HGB220" s="43"/>
      <c r="HGC220" s="43"/>
      <c r="HGD220" s="43"/>
      <c r="HGE220" s="43"/>
      <c r="HGF220" s="43"/>
      <c r="HGG220" s="43"/>
      <c r="HGH220" s="43"/>
      <c r="HGI220" s="43"/>
      <c r="HGJ220" s="43"/>
      <c r="HGK220" s="43"/>
      <c r="HGL220" s="43"/>
      <c r="HGM220" s="43"/>
      <c r="HGN220" s="43"/>
      <c r="HGO220" s="43"/>
      <c r="HGP220" s="43"/>
      <c r="HGQ220" s="43"/>
      <c r="HGR220" s="43"/>
      <c r="HGS220" s="43"/>
      <c r="HGT220" s="43"/>
      <c r="HGU220" s="43"/>
      <c r="HGV220" s="43"/>
      <c r="HGW220" s="43"/>
      <c r="HGX220" s="43"/>
      <c r="HGY220" s="43"/>
      <c r="HGZ220" s="43"/>
      <c r="HHA220" s="43"/>
      <c r="HHB220" s="43"/>
      <c r="HHC220" s="43"/>
      <c r="HHD220" s="43"/>
      <c r="HHE220" s="43"/>
      <c r="HHF220" s="43"/>
      <c r="HHG220" s="43"/>
      <c r="HHH220" s="43"/>
      <c r="HHI220" s="43"/>
      <c r="HHJ220" s="43"/>
      <c r="HHK220" s="43"/>
      <c r="HHL220" s="43"/>
      <c r="HHM220" s="43"/>
      <c r="HHN220" s="43"/>
      <c r="HHO220" s="43"/>
      <c r="HHP220" s="43"/>
      <c r="HHQ220" s="43"/>
      <c r="HHR220" s="43"/>
      <c r="HHS220" s="43"/>
      <c r="HHT220" s="43"/>
      <c r="HHU220" s="43"/>
      <c r="HHV220" s="43"/>
      <c r="HHW220" s="43"/>
      <c r="HHX220" s="43"/>
      <c r="HHY220" s="43"/>
      <c r="HHZ220" s="43"/>
      <c r="HIA220" s="43"/>
      <c r="HIB220" s="43"/>
      <c r="HIC220" s="43"/>
      <c r="HID220" s="43"/>
      <c r="HIE220" s="43"/>
      <c r="HIF220" s="43"/>
      <c r="HIG220" s="43"/>
      <c r="HIH220" s="43"/>
      <c r="HII220" s="43"/>
      <c r="HIJ220" s="43"/>
      <c r="HIK220" s="43"/>
      <c r="HIL220" s="43"/>
      <c r="HIM220" s="43"/>
      <c r="HIN220" s="43"/>
      <c r="HIO220" s="43"/>
      <c r="HIP220" s="43"/>
      <c r="HIQ220" s="43"/>
      <c r="HIR220" s="43"/>
      <c r="HIS220" s="43"/>
      <c r="HIT220" s="43"/>
      <c r="HIU220" s="43"/>
      <c r="HIV220" s="43"/>
      <c r="HIW220" s="43"/>
      <c r="HIX220" s="43"/>
      <c r="HIY220" s="43"/>
      <c r="HIZ220" s="43"/>
      <c r="HJA220" s="43"/>
      <c r="HJB220" s="43"/>
      <c r="HJC220" s="43"/>
      <c r="HJD220" s="43"/>
      <c r="HJE220" s="43"/>
      <c r="HJF220" s="43"/>
      <c r="HJG220" s="43"/>
      <c r="HJH220" s="43"/>
      <c r="HJI220" s="43"/>
      <c r="HJJ220" s="43"/>
      <c r="HJK220" s="43"/>
      <c r="HJL220" s="43"/>
      <c r="HJM220" s="43"/>
      <c r="HJN220" s="43"/>
      <c r="HJO220" s="43"/>
      <c r="HJP220" s="43"/>
      <c r="HJQ220" s="43"/>
      <c r="HJR220" s="43"/>
      <c r="HJS220" s="43"/>
      <c r="HJT220" s="43"/>
      <c r="HJU220" s="43"/>
      <c r="HJV220" s="43"/>
      <c r="HJW220" s="43"/>
      <c r="HJX220" s="43"/>
      <c r="HJY220" s="43"/>
      <c r="HJZ220" s="43"/>
      <c r="HKA220" s="43"/>
      <c r="HKB220" s="43"/>
      <c r="HKC220" s="43"/>
      <c r="HKD220" s="43"/>
      <c r="HKE220" s="43"/>
      <c r="HKF220" s="43"/>
      <c r="HKG220" s="43"/>
      <c r="HKH220" s="43"/>
      <c r="HKI220" s="43"/>
      <c r="HKJ220" s="43"/>
      <c r="HKK220" s="43"/>
      <c r="HKL220" s="43"/>
      <c r="HKM220" s="43"/>
      <c r="HKN220" s="43"/>
      <c r="HKO220" s="43"/>
      <c r="HKP220" s="43"/>
      <c r="HKQ220" s="43"/>
      <c r="HKR220" s="43"/>
      <c r="HKS220" s="43"/>
      <c r="HKT220" s="43"/>
      <c r="HKU220" s="43"/>
      <c r="HKV220" s="43"/>
      <c r="HKW220" s="43"/>
      <c r="HKX220" s="43"/>
      <c r="HKY220" s="43"/>
      <c r="HKZ220" s="43"/>
      <c r="HLA220" s="43"/>
      <c r="HLB220" s="43"/>
      <c r="HLC220" s="43"/>
      <c r="HLD220" s="43"/>
      <c r="HLE220" s="43"/>
      <c r="HLF220" s="43"/>
      <c r="HLG220" s="43"/>
      <c r="HLH220" s="43"/>
      <c r="HLI220" s="43"/>
      <c r="HLJ220" s="43"/>
      <c r="HLK220" s="43"/>
      <c r="HLL220" s="43"/>
      <c r="HLM220" s="43"/>
      <c r="HLN220" s="43"/>
      <c r="HLO220" s="43"/>
      <c r="HLP220" s="43"/>
      <c r="HLQ220" s="43"/>
      <c r="HLR220" s="43"/>
      <c r="HLS220" s="43"/>
      <c r="HLT220" s="43"/>
      <c r="HLU220" s="43"/>
      <c r="HLV220" s="43"/>
      <c r="HLW220" s="43"/>
      <c r="HLX220" s="43"/>
      <c r="HLY220" s="43"/>
      <c r="HLZ220" s="43"/>
      <c r="HMA220" s="43"/>
      <c r="HMB220" s="43"/>
      <c r="HMC220" s="43"/>
      <c r="HMD220" s="43"/>
      <c r="HME220" s="43"/>
      <c r="HMF220" s="43"/>
      <c r="HMG220" s="43"/>
      <c r="HMH220" s="43"/>
      <c r="HMI220" s="43"/>
      <c r="HMJ220" s="43"/>
      <c r="HMK220" s="43"/>
      <c r="HML220" s="43"/>
      <c r="HMM220" s="43"/>
      <c r="HMN220" s="43"/>
      <c r="HMO220" s="43"/>
      <c r="HMP220" s="43"/>
      <c r="HMQ220" s="43"/>
      <c r="HMR220" s="43"/>
      <c r="HMS220" s="43"/>
      <c r="HMT220" s="43"/>
      <c r="HMU220" s="43"/>
      <c r="HMV220" s="43"/>
      <c r="HMW220" s="43"/>
      <c r="HMX220" s="43"/>
      <c r="HMY220" s="43"/>
      <c r="HMZ220" s="43"/>
      <c r="HNA220" s="43"/>
      <c r="HNB220" s="43"/>
      <c r="HNC220" s="43"/>
      <c r="HND220" s="43"/>
      <c r="HNE220" s="43"/>
      <c r="HNF220" s="43"/>
      <c r="HNG220" s="43"/>
      <c r="HNH220" s="43"/>
      <c r="HNI220" s="43"/>
      <c r="HNJ220" s="43"/>
      <c r="HNK220" s="43"/>
      <c r="HNL220" s="43"/>
      <c r="HNM220" s="43"/>
      <c r="HNN220" s="43"/>
      <c r="HNO220" s="43"/>
      <c r="HNP220" s="43"/>
      <c r="HNQ220" s="43"/>
      <c r="HNR220" s="43"/>
      <c r="HNS220" s="43"/>
      <c r="HNT220" s="43"/>
      <c r="HNU220" s="43"/>
      <c r="HNV220" s="43"/>
      <c r="HNW220" s="43"/>
      <c r="HNX220" s="43"/>
      <c r="HNY220" s="43"/>
      <c r="HNZ220" s="43"/>
      <c r="HOA220" s="43"/>
      <c r="HOB220" s="43"/>
      <c r="HOC220" s="43"/>
      <c r="HOD220" s="43"/>
      <c r="HOE220" s="43"/>
      <c r="HOF220" s="43"/>
      <c r="HOG220" s="43"/>
      <c r="HOH220" s="43"/>
      <c r="HOI220" s="43"/>
      <c r="HOJ220" s="43"/>
      <c r="HOK220" s="43"/>
      <c r="HOL220" s="43"/>
      <c r="HOM220" s="43"/>
      <c r="HON220" s="43"/>
      <c r="HOO220" s="43"/>
      <c r="HOP220" s="43"/>
      <c r="HOQ220" s="43"/>
      <c r="HOR220" s="43"/>
      <c r="HOS220" s="43"/>
      <c r="HOT220" s="43"/>
      <c r="HOU220" s="43"/>
      <c r="HOV220" s="43"/>
      <c r="HOW220" s="43"/>
      <c r="HOX220" s="43"/>
      <c r="HOY220" s="43"/>
      <c r="HOZ220" s="43"/>
      <c r="HPA220" s="43"/>
      <c r="HPB220" s="43"/>
      <c r="HPC220" s="43"/>
      <c r="HPD220" s="43"/>
      <c r="HPE220" s="43"/>
      <c r="HPF220" s="43"/>
      <c r="HPG220" s="43"/>
      <c r="HPH220" s="43"/>
      <c r="HPI220" s="43"/>
      <c r="HPJ220" s="43"/>
      <c r="HPK220" s="43"/>
      <c r="HPL220" s="43"/>
      <c r="HPM220" s="43"/>
      <c r="HPN220" s="43"/>
      <c r="HPO220" s="43"/>
      <c r="HPP220" s="43"/>
      <c r="HPQ220" s="43"/>
      <c r="HPR220" s="43"/>
      <c r="HPS220" s="43"/>
      <c r="HPT220" s="43"/>
      <c r="HPU220" s="43"/>
      <c r="HPV220" s="43"/>
      <c r="HPW220" s="43"/>
      <c r="HPX220" s="43"/>
      <c r="HPY220" s="43"/>
      <c r="HPZ220" s="43"/>
      <c r="HQA220" s="43"/>
      <c r="HQB220" s="43"/>
      <c r="HQC220" s="43"/>
      <c r="HQD220" s="43"/>
      <c r="HQE220" s="43"/>
      <c r="HQF220" s="43"/>
      <c r="HQG220" s="43"/>
      <c r="HQH220" s="43"/>
      <c r="HQI220" s="43"/>
      <c r="HQJ220" s="43"/>
      <c r="HQK220" s="43"/>
      <c r="HQL220" s="43"/>
      <c r="HQM220" s="43"/>
      <c r="HQN220" s="43"/>
      <c r="HQO220" s="43"/>
      <c r="HQP220" s="43"/>
      <c r="HQQ220" s="43"/>
      <c r="HQR220" s="43"/>
      <c r="HQS220" s="43"/>
      <c r="HQT220" s="43"/>
      <c r="HQU220" s="43"/>
      <c r="HQV220" s="43"/>
      <c r="HQW220" s="43"/>
      <c r="HQX220" s="43"/>
      <c r="HQY220" s="43"/>
      <c r="HQZ220" s="43"/>
      <c r="HRA220" s="43"/>
      <c r="HRB220" s="43"/>
      <c r="HRC220" s="43"/>
      <c r="HRD220" s="43"/>
      <c r="HRE220" s="43"/>
      <c r="HRF220" s="43"/>
      <c r="HRG220" s="43"/>
      <c r="HRH220" s="43"/>
      <c r="HRI220" s="43"/>
      <c r="HRJ220" s="43"/>
      <c r="HRK220" s="43"/>
      <c r="HRL220" s="43"/>
      <c r="HRM220" s="43"/>
      <c r="HRN220" s="43"/>
      <c r="HRO220" s="43"/>
      <c r="HRP220" s="43"/>
      <c r="HRQ220" s="43"/>
      <c r="HRR220" s="43"/>
      <c r="HRS220" s="43"/>
      <c r="HRT220" s="43"/>
      <c r="HRU220" s="43"/>
      <c r="HRV220" s="43"/>
      <c r="HRW220" s="43"/>
      <c r="HRX220" s="43"/>
      <c r="HRY220" s="43"/>
      <c r="HRZ220" s="43"/>
      <c r="HSA220" s="43"/>
      <c r="HSB220" s="43"/>
      <c r="HSC220" s="43"/>
      <c r="HSD220" s="43"/>
      <c r="HSE220" s="43"/>
      <c r="HSF220" s="43"/>
      <c r="HSG220" s="43"/>
      <c r="HSH220" s="43"/>
      <c r="HSI220" s="43"/>
      <c r="HSJ220" s="43"/>
      <c r="HSK220" s="43"/>
      <c r="HSL220" s="43"/>
      <c r="HSM220" s="43"/>
      <c r="HSN220" s="43"/>
      <c r="HSO220" s="43"/>
      <c r="HSP220" s="43"/>
      <c r="HSQ220" s="43"/>
      <c r="HSR220" s="43"/>
      <c r="HSS220" s="43"/>
      <c r="HST220" s="43"/>
      <c r="HSU220" s="43"/>
      <c r="HSV220" s="43"/>
      <c r="HSW220" s="43"/>
      <c r="HSX220" s="43"/>
      <c r="HSY220" s="43"/>
      <c r="HSZ220" s="43"/>
      <c r="HTA220" s="43"/>
      <c r="HTB220" s="43"/>
      <c r="HTC220" s="43"/>
      <c r="HTD220" s="43"/>
      <c r="HTE220" s="43"/>
      <c r="HTF220" s="43"/>
      <c r="HTG220" s="43"/>
      <c r="HTH220" s="43"/>
      <c r="HTI220" s="43"/>
      <c r="HTJ220" s="43"/>
      <c r="HTK220" s="43"/>
      <c r="HTL220" s="43"/>
      <c r="HTM220" s="43"/>
      <c r="HTN220" s="43"/>
      <c r="HTO220" s="43"/>
      <c r="HTP220" s="43"/>
      <c r="HTQ220" s="43"/>
      <c r="HTR220" s="43"/>
      <c r="HTS220" s="43"/>
      <c r="HTT220" s="43"/>
      <c r="HTU220" s="43"/>
      <c r="HTV220" s="43"/>
      <c r="HTW220" s="43"/>
      <c r="HTX220" s="43"/>
      <c r="HTY220" s="43"/>
      <c r="HTZ220" s="43"/>
      <c r="HUA220" s="43"/>
      <c r="HUB220" s="43"/>
      <c r="HUC220" s="43"/>
      <c r="HUD220" s="43"/>
      <c r="HUE220" s="43"/>
      <c r="HUF220" s="43"/>
      <c r="HUG220" s="43"/>
      <c r="HUH220" s="43"/>
      <c r="HUI220" s="43"/>
      <c r="HUJ220" s="43"/>
      <c r="HUK220" s="43"/>
      <c r="HUL220" s="43"/>
      <c r="HUM220" s="43"/>
      <c r="HUN220" s="43"/>
      <c r="HUO220" s="43"/>
      <c r="HUP220" s="43"/>
      <c r="HUQ220" s="43"/>
      <c r="HUR220" s="43"/>
      <c r="HUS220" s="43"/>
      <c r="HUT220" s="43"/>
      <c r="HUU220" s="43"/>
      <c r="HUV220" s="43"/>
      <c r="HUW220" s="43"/>
      <c r="HUX220" s="43"/>
      <c r="HUY220" s="43"/>
      <c r="HUZ220" s="43"/>
      <c r="HVA220" s="43"/>
      <c r="HVB220" s="43"/>
      <c r="HVC220" s="43"/>
      <c r="HVD220" s="43"/>
      <c r="HVE220" s="43"/>
      <c r="HVF220" s="43"/>
      <c r="HVG220" s="43"/>
      <c r="HVH220" s="43"/>
      <c r="HVI220" s="43"/>
      <c r="HVJ220" s="43"/>
      <c r="HVK220" s="43"/>
      <c r="HVL220" s="43"/>
      <c r="HVM220" s="43"/>
      <c r="HVN220" s="43"/>
      <c r="HVO220" s="43"/>
      <c r="HVP220" s="43"/>
      <c r="HVQ220" s="43"/>
      <c r="HVR220" s="43"/>
      <c r="HVS220" s="43"/>
      <c r="HVT220" s="43"/>
      <c r="HVU220" s="43"/>
      <c r="HVV220" s="43"/>
      <c r="HVW220" s="43"/>
      <c r="HVX220" s="43"/>
      <c r="HVY220" s="43"/>
      <c r="HVZ220" s="43"/>
      <c r="HWA220" s="43"/>
      <c r="HWB220" s="43"/>
      <c r="HWC220" s="43"/>
      <c r="HWD220" s="43"/>
      <c r="HWE220" s="43"/>
      <c r="HWF220" s="43"/>
      <c r="HWG220" s="43"/>
      <c r="HWH220" s="43"/>
      <c r="HWI220" s="43"/>
      <c r="HWJ220" s="43"/>
      <c r="HWK220" s="43"/>
      <c r="HWL220" s="43"/>
      <c r="HWM220" s="43"/>
      <c r="HWN220" s="43"/>
      <c r="HWO220" s="43"/>
      <c r="HWP220" s="43"/>
      <c r="HWQ220" s="43"/>
      <c r="HWR220" s="43"/>
      <c r="HWS220" s="43"/>
      <c r="HWT220" s="43"/>
      <c r="HWU220" s="43"/>
      <c r="HWV220" s="43"/>
      <c r="HWW220" s="43"/>
      <c r="HWX220" s="43"/>
      <c r="HWY220" s="43"/>
      <c r="HWZ220" s="43"/>
      <c r="HXA220" s="43"/>
      <c r="HXB220" s="43"/>
      <c r="HXC220" s="43"/>
      <c r="HXD220" s="43"/>
      <c r="HXE220" s="43"/>
      <c r="HXF220" s="43"/>
      <c r="HXG220" s="43"/>
      <c r="HXH220" s="43"/>
      <c r="HXI220" s="43"/>
      <c r="HXJ220" s="43"/>
      <c r="HXK220" s="43"/>
      <c r="HXL220" s="43"/>
      <c r="HXM220" s="43"/>
      <c r="HXN220" s="43"/>
      <c r="HXO220" s="43"/>
      <c r="HXP220" s="43"/>
      <c r="HXQ220" s="43"/>
      <c r="HXR220" s="43"/>
      <c r="HXS220" s="43"/>
      <c r="HXT220" s="43"/>
      <c r="HXU220" s="43"/>
      <c r="HXV220" s="43"/>
      <c r="HXW220" s="43"/>
      <c r="HXX220" s="43"/>
      <c r="HXY220" s="43"/>
      <c r="HXZ220" s="43"/>
      <c r="HYA220" s="43"/>
      <c r="HYB220" s="43"/>
      <c r="HYC220" s="43"/>
      <c r="HYD220" s="43"/>
      <c r="HYE220" s="43"/>
      <c r="HYF220" s="43"/>
      <c r="HYG220" s="43"/>
      <c r="HYH220" s="43"/>
      <c r="HYI220" s="43"/>
      <c r="HYJ220" s="43"/>
      <c r="HYK220" s="43"/>
      <c r="HYL220" s="43"/>
      <c r="HYM220" s="43"/>
      <c r="HYN220" s="43"/>
      <c r="HYO220" s="43"/>
      <c r="HYP220" s="43"/>
      <c r="HYQ220" s="43"/>
      <c r="HYR220" s="43"/>
      <c r="HYS220" s="43"/>
      <c r="HYT220" s="43"/>
      <c r="HYU220" s="43"/>
      <c r="HYV220" s="43"/>
      <c r="HYW220" s="43"/>
      <c r="HYX220" s="43"/>
      <c r="HYY220" s="43"/>
      <c r="HYZ220" s="43"/>
      <c r="HZA220" s="43"/>
      <c r="HZB220" s="43"/>
      <c r="HZC220" s="43"/>
      <c r="HZD220" s="43"/>
      <c r="HZE220" s="43"/>
      <c r="HZF220" s="43"/>
      <c r="HZG220" s="43"/>
      <c r="HZH220" s="43"/>
      <c r="HZI220" s="43"/>
      <c r="HZJ220" s="43"/>
      <c r="HZK220" s="43"/>
      <c r="HZL220" s="43"/>
      <c r="HZM220" s="43"/>
      <c r="HZN220" s="43"/>
      <c r="HZO220" s="43"/>
      <c r="HZP220" s="43"/>
      <c r="HZQ220" s="43"/>
      <c r="HZR220" s="43"/>
      <c r="HZS220" s="43"/>
      <c r="HZT220" s="43"/>
      <c r="HZU220" s="43"/>
      <c r="HZV220" s="43"/>
      <c r="HZW220" s="43"/>
      <c r="HZX220" s="43"/>
      <c r="HZY220" s="43"/>
      <c r="HZZ220" s="43"/>
      <c r="IAA220" s="43"/>
      <c r="IAB220" s="43"/>
      <c r="IAC220" s="43"/>
      <c r="IAD220" s="43"/>
      <c r="IAE220" s="43"/>
      <c r="IAF220" s="43"/>
      <c r="IAG220" s="43"/>
      <c r="IAH220" s="43"/>
      <c r="IAI220" s="43"/>
      <c r="IAJ220" s="43"/>
      <c r="IAK220" s="43"/>
      <c r="IAL220" s="43"/>
      <c r="IAM220" s="43"/>
      <c r="IAN220" s="43"/>
      <c r="IAO220" s="43"/>
      <c r="IAP220" s="43"/>
      <c r="IAQ220" s="43"/>
      <c r="IAR220" s="43"/>
      <c r="IAS220" s="43"/>
      <c r="IAT220" s="43"/>
      <c r="IAU220" s="43"/>
      <c r="IAV220" s="43"/>
      <c r="IAW220" s="43"/>
      <c r="IAX220" s="43"/>
      <c r="IAY220" s="43"/>
      <c r="IAZ220" s="43"/>
      <c r="IBA220" s="43"/>
      <c r="IBB220" s="43"/>
      <c r="IBC220" s="43"/>
      <c r="IBD220" s="43"/>
      <c r="IBE220" s="43"/>
      <c r="IBF220" s="43"/>
      <c r="IBG220" s="43"/>
      <c r="IBH220" s="43"/>
      <c r="IBI220" s="43"/>
      <c r="IBJ220" s="43"/>
      <c r="IBK220" s="43"/>
      <c r="IBL220" s="43"/>
      <c r="IBM220" s="43"/>
      <c r="IBN220" s="43"/>
      <c r="IBO220" s="43"/>
      <c r="IBP220" s="43"/>
      <c r="IBQ220" s="43"/>
      <c r="IBR220" s="43"/>
      <c r="IBS220" s="43"/>
      <c r="IBT220" s="43"/>
      <c r="IBU220" s="43"/>
      <c r="IBV220" s="43"/>
      <c r="IBW220" s="43"/>
      <c r="IBX220" s="43"/>
      <c r="IBY220" s="43"/>
      <c r="IBZ220" s="43"/>
      <c r="ICA220" s="43"/>
      <c r="ICB220" s="43"/>
      <c r="ICC220" s="43"/>
      <c r="ICD220" s="43"/>
      <c r="ICE220" s="43"/>
      <c r="ICF220" s="43"/>
      <c r="ICG220" s="43"/>
      <c r="ICH220" s="43"/>
      <c r="ICI220" s="43"/>
      <c r="ICJ220" s="43"/>
      <c r="ICK220" s="43"/>
      <c r="ICL220" s="43"/>
      <c r="ICM220" s="43"/>
      <c r="ICN220" s="43"/>
      <c r="ICO220" s="43"/>
      <c r="ICP220" s="43"/>
      <c r="ICQ220" s="43"/>
      <c r="ICR220" s="43"/>
      <c r="ICS220" s="43"/>
      <c r="ICT220" s="43"/>
      <c r="ICU220" s="43"/>
      <c r="ICV220" s="43"/>
      <c r="ICW220" s="43"/>
      <c r="ICX220" s="43"/>
      <c r="ICY220" s="43"/>
      <c r="ICZ220" s="43"/>
      <c r="IDA220" s="43"/>
      <c r="IDB220" s="43"/>
      <c r="IDC220" s="43"/>
      <c r="IDD220" s="43"/>
      <c r="IDE220" s="43"/>
      <c r="IDF220" s="43"/>
      <c r="IDG220" s="43"/>
      <c r="IDH220" s="43"/>
      <c r="IDI220" s="43"/>
      <c r="IDJ220" s="43"/>
      <c r="IDK220" s="43"/>
      <c r="IDL220" s="43"/>
      <c r="IDM220" s="43"/>
      <c r="IDN220" s="43"/>
      <c r="IDO220" s="43"/>
      <c r="IDP220" s="43"/>
      <c r="IDQ220" s="43"/>
      <c r="IDR220" s="43"/>
      <c r="IDS220" s="43"/>
      <c r="IDT220" s="43"/>
      <c r="IDU220" s="43"/>
      <c r="IDV220" s="43"/>
      <c r="IDW220" s="43"/>
      <c r="IDX220" s="43"/>
      <c r="IDY220" s="43"/>
      <c r="IDZ220" s="43"/>
      <c r="IEA220" s="43"/>
      <c r="IEB220" s="43"/>
      <c r="IEC220" s="43"/>
      <c r="IED220" s="43"/>
      <c r="IEE220" s="43"/>
      <c r="IEF220" s="43"/>
      <c r="IEG220" s="43"/>
      <c r="IEH220" s="43"/>
      <c r="IEI220" s="43"/>
      <c r="IEJ220" s="43"/>
      <c r="IEK220" s="43"/>
      <c r="IEL220" s="43"/>
      <c r="IEM220" s="43"/>
      <c r="IEN220" s="43"/>
      <c r="IEO220" s="43"/>
      <c r="IEP220" s="43"/>
      <c r="IEQ220" s="43"/>
      <c r="IER220" s="43"/>
      <c r="IES220" s="43"/>
      <c r="IET220" s="43"/>
      <c r="IEU220" s="43"/>
      <c r="IEV220" s="43"/>
      <c r="IEW220" s="43"/>
      <c r="IEX220" s="43"/>
      <c r="IEY220" s="43"/>
      <c r="IEZ220" s="43"/>
      <c r="IFA220" s="43"/>
      <c r="IFB220" s="43"/>
      <c r="IFC220" s="43"/>
      <c r="IFD220" s="43"/>
      <c r="IFE220" s="43"/>
      <c r="IFF220" s="43"/>
      <c r="IFG220" s="43"/>
      <c r="IFH220" s="43"/>
      <c r="IFI220" s="43"/>
      <c r="IFJ220" s="43"/>
      <c r="IFK220" s="43"/>
      <c r="IFL220" s="43"/>
      <c r="IFM220" s="43"/>
      <c r="IFN220" s="43"/>
      <c r="IFO220" s="43"/>
      <c r="IFP220" s="43"/>
      <c r="IFQ220" s="43"/>
      <c r="IFR220" s="43"/>
      <c r="IFS220" s="43"/>
      <c r="IFT220" s="43"/>
      <c r="IFU220" s="43"/>
      <c r="IFV220" s="43"/>
      <c r="IFW220" s="43"/>
      <c r="IFX220" s="43"/>
      <c r="IFY220" s="43"/>
      <c r="IFZ220" s="43"/>
      <c r="IGA220" s="43"/>
      <c r="IGB220" s="43"/>
      <c r="IGC220" s="43"/>
      <c r="IGD220" s="43"/>
      <c r="IGE220" s="43"/>
      <c r="IGF220" s="43"/>
      <c r="IGG220" s="43"/>
      <c r="IGH220" s="43"/>
      <c r="IGI220" s="43"/>
      <c r="IGJ220" s="43"/>
      <c r="IGK220" s="43"/>
      <c r="IGL220" s="43"/>
      <c r="IGM220" s="43"/>
      <c r="IGN220" s="43"/>
      <c r="IGO220" s="43"/>
      <c r="IGP220" s="43"/>
      <c r="IGQ220" s="43"/>
      <c r="IGR220" s="43"/>
      <c r="IGS220" s="43"/>
      <c r="IGT220" s="43"/>
      <c r="IGU220" s="43"/>
      <c r="IGV220" s="43"/>
      <c r="IGW220" s="43"/>
      <c r="IGX220" s="43"/>
      <c r="IGY220" s="43"/>
      <c r="IGZ220" s="43"/>
      <c r="IHA220" s="43"/>
      <c r="IHB220" s="43"/>
      <c r="IHC220" s="43"/>
      <c r="IHD220" s="43"/>
      <c r="IHE220" s="43"/>
      <c r="IHF220" s="43"/>
      <c r="IHG220" s="43"/>
      <c r="IHH220" s="43"/>
      <c r="IHI220" s="43"/>
      <c r="IHJ220" s="43"/>
      <c r="IHK220" s="43"/>
      <c r="IHL220" s="43"/>
      <c r="IHM220" s="43"/>
      <c r="IHN220" s="43"/>
      <c r="IHO220" s="43"/>
      <c r="IHP220" s="43"/>
      <c r="IHQ220" s="43"/>
      <c r="IHR220" s="43"/>
      <c r="IHS220" s="43"/>
      <c r="IHT220" s="43"/>
      <c r="IHU220" s="43"/>
      <c r="IHV220" s="43"/>
      <c r="IHW220" s="43"/>
      <c r="IHX220" s="43"/>
      <c r="IHY220" s="43"/>
      <c r="IHZ220" s="43"/>
      <c r="IIA220" s="43"/>
      <c r="IIB220" s="43"/>
      <c r="IIC220" s="43"/>
      <c r="IID220" s="43"/>
      <c r="IIE220" s="43"/>
      <c r="IIF220" s="43"/>
      <c r="IIG220" s="43"/>
      <c r="IIH220" s="43"/>
      <c r="III220" s="43"/>
      <c r="IIJ220" s="43"/>
      <c r="IIK220" s="43"/>
      <c r="IIL220" s="43"/>
      <c r="IIM220" s="43"/>
      <c r="IIN220" s="43"/>
      <c r="IIO220" s="43"/>
      <c r="IIP220" s="43"/>
      <c r="IIQ220" s="43"/>
      <c r="IIR220" s="43"/>
      <c r="IIS220" s="43"/>
      <c r="IIT220" s="43"/>
      <c r="IIU220" s="43"/>
      <c r="IIV220" s="43"/>
      <c r="IIW220" s="43"/>
      <c r="IIX220" s="43"/>
      <c r="IIY220" s="43"/>
      <c r="IIZ220" s="43"/>
      <c r="IJA220" s="43"/>
      <c r="IJB220" s="43"/>
      <c r="IJC220" s="43"/>
      <c r="IJD220" s="43"/>
      <c r="IJE220" s="43"/>
      <c r="IJF220" s="43"/>
      <c r="IJG220" s="43"/>
      <c r="IJH220" s="43"/>
      <c r="IJI220" s="43"/>
      <c r="IJJ220" s="43"/>
      <c r="IJK220" s="43"/>
      <c r="IJL220" s="43"/>
      <c r="IJM220" s="43"/>
      <c r="IJN220" s="43"/>
      <c r="IJO220" s="43"/>
      <c r="IJP220" s="43"/>
      <c r="IJQ220" s="43"/>
      <c r="IJR220" s="43"/>
      <c r="IJS220" s="43"/>
      <c r="IJT220" s="43"/>
      <c r="IJU220" s="43"/>
      <c r="IJV220" s="43"/>
      <c r="IJW220" s="43"/>
      <c r="IJX220" s="43"/>
      <c r="IJY220" s="43"/>
      <c r="IJZ220" s="43"/>
      <c r="IKA220" s="43"/>
      <c r="IKB220" s="43"/>
      <c r="IKC220" s="43"/>
      <c r="IKD220" s="43"/>
      <c r="IKE220" s="43"/>
      <c r="IKF220" s="43"/>
      <c r="IKG220" s="43"/>
      <c r="IKH220" s="43"/>
      <c r="IKI220" s="43"/>
      <c r="IKJ220" s="43"/>
      <c r="IKK220" s="43"/>
      <c r="IKL220" s="43"/>
      <c r="IKM220" s="43"/>
      <c r="IKN220" s="43"/>
      <c r="IKO220" s="43"/>
      <c r="IKP220" s="43"/>
      <c r="IKQ220" s="43"/>
      <c r="IKR220" s="43"/>
      <c r="IKS220" s="43"/>
      <c r="IKT220" s="43"/>
      <c r="IKU220" s="43"/>
      <c r="IKV220" s="43"/>
      <c r="IKW220" s="43"/>
      <c r="IKX220" s="43"/>
      <c r="IKY220" s="43"/>
      <c r="IKZ220" s="43"/>
      <c r="ILA220" s="43"/>
      <c r="ILB220" s="43"/>
      <c r="ILC220" s="43"/>
      <c r="ILD220" s="43"/>
      <c r="ILE220" s="43"/>
      <c r="ILF220" s="43"/>
      <c r="ILG220" s="43"/>
      <c r="ILH220" s="43"/>
      <c r="ILI220" s="43"/>
      <c r="ILJ220" s="43"/>
      <c r="ILK220" s="43"/>
      <c r="ILL220" s="43"/>
      <c r="ILM220" s="43"/>
      <c r="ILN220" s="43"/>
      <c r="ILO220" s="43"/>
      <c r="ILP220" s="43"/>
      <c r="ILQ220" s="43"/>
      <c r="ILR220" s="43"/>
      <c r="ILS220" s="43"/>
      <c r="ILT220" s="43"/>
      <c r="ILU220" s="43"/>
      <c r="ILV220" s="43"/>
      <c r="ILW220" s="43"/>
      <c r="ILX220" s="43"/>
      <c r="ILY220" s="43"/>
      <c r="ILZ220" s="43"/>
      <c r="IMA220" s="43"/>
      <c r="IMB220" s="43"/>
      <c r="IMC220" s="43"/>
      <c r="IMD220" s="43"/>
      <c r="IME220" s="43"/>
      <c r="IMF220" s="43"/>
      <c r="IMG220" s="43"/>
      <c r="IMH220" s="43"/>
      <c r="IMI220" s="43"/>
      <c r="IMJ220" s="43"/>
      <c r="IMK220" s="43"/>
      <c r="IML220" s="43"/>
      <c r="IMM220" s="43"/>
      <c r="IMN220" s="43"/>
      <c r="IMO220" s="43"/>
      <c r="IMP220" s="43"/>
      <c r="IMQ220" s="43"/>
      <c r="IMR220" s="43"/>
      <c r="IMS220" s="43"/>
      <c r="IMT220" s="43"/>
      <c r="IMU220" s="43"/>
      <c r="IMV220" s="43"/>
      <c r="IMW220" s="43"/>
      <c r="IMX220" s="43"/>
      <c r="IMY220" s="43"/>
      <c r="IMZ220" s="43"/>
      <c r="INA220" s="43"/>
      <c r="INB220" s="43"/>
      <c r="INC220" s="43"/>
      <c r="IND220" s="43"/>
      <c r="INE220" s="43"/>
      <c r="INF220" s="43"/>
      <c r="ING220" s="43"/>
      <c r="INH220" s="43"/>
      <c r="INI220" s="43"/>
      <c r="INJ220" s="43"/>
      <c r="INK220" s="43"/>
      <c r="INL220" s="43"/>
      <c r="INM220" s="43"/>
      <c r="INN220" s="43"/>
      <c r="INO220" s="43"/>
      <c r="INP220" s="43"/>
      <c r="INQ220" s="43"/>
      <c r="INR220" s="43"/>
      <c r="INS220" s="43"/>
      <c r="INT220" s="43"/>
      <c r="INU220" s="43"/>
      <c r="INV220" s="43"/>
      <c r="INW220" s="43"/>
      <c r="INX220" s="43"/>
      <c r="INY220" s="43"/>
      <c r="INZ220" s="43"/>
      <c r="IOA220" s="43"/>
      <c r="IOB220" s="43"/>
      <c r="IOC220" s="43"/>
      <c r="IOD220" s="43"/>
      <c r="IOE220" s="43"/>
      <c r="IOF220" s="43"/>
      <c r="IOG220" s="43"/>
      <c r="IOH220" s="43"/>
      <c r="IOI220" s="43"/>
      <c r="IOJ220" s="43"/>
      <c r="IOK220" s="43"/>
      <c r="IOL220" s="43"/>
      <c r="IOM220" s="43"/>
      <c r="ION220" s="43"/>
      <c r="IOO220" s="43"/>
      <c r="IOP220" s="43"/>
      <c r="IOQ220" s="43"/>
      <c r="IOR220" s="43"/>
      <c r="IOS220" s="43"/>
      <c r="IOT220" s="43"/>
      <c r="IOU220" s="43"/>
      <c r="IOV220" s="43"/>
      <c r="IOW220" s="43"/>
      <c r="IOX220" s="43"/>
      <c r="IOY220" s="43"/>
      <c r="IOZ220" s="43"/>
      <c r="IPA220" s="43"/>
      <c r="IPB220" s="43"/>
      <c r="IPC220" s="43"/>
      <c r="IPD220" s="43"/>
      <c r="IPE220" s="43"/>
      <c r="IPF220" s="43"/>
      <c r="IPG220" s="43"/>
      <c r="IPH220" s="43"/>
      <c r="IPI220" s="43"/>
      <c r="IPJ220" s="43"/>
      <c r="IPK220" s="43"/>
      <c r="IPL220" s="43"/>
      <c r="IPM220" s="43"/>
      <c r="IPN220" s="43"/>
      <c r="IPO220" s="43"/>
      <c r="IPP220" s="43"/>
      <c r="IPQ220" s="43"/>
      <c r="IPR220" s="43"/>
      <c r="IPS220" s="43"/>
      <c r="IPT220" s="43"/>
      <c r="IPU220" s="43"/>
      <c r="IPV220" s="43"/>
      <c r="IPW220" s="43"/>
      <c r="IPX220" s="43"/>
      <c r="IPY220" s="43"/>
      <c r="IPZ220" s="43"/>
      <c r="IQA220" s="43"/>
      <c r="IQB220" s="43"/>
      <c r="IQC220" s="43"/>
      <c r="IQD220" s="43"/>
      <c r="IQE220" s="43"/>
      <c r="IQF220" s="43"/>
      <c r="IQG220" s="43"/>
      <c r="IQH220" s="43"/>
      <c r="IQI220" s="43"/>
      <c r="IQJ220" s="43"/>
      <c r="IQK220" s="43"/>
      <c r="IQL220" s="43"/>
      <c r="IQM220" s="43"/>
      <c r="IQN220" s="43"/>
      <c r="IQO220" s="43"/>
      <c r="IQP220" s="43"/>
      <c r="IQQ220" s="43"/>
      <c r="IQR220" s="43"/>
      <c r="IQS220" s="43"/>
      <c r="IQT220" s="43"/>
      <c r="IQU220" s="43"/>
      <c r="IQV220" s="43"/>
      <c r="IQW220" s="43"/>
      <c r="IQX220" s="43"/>
      <c r="IQY220" s="43"/>
      <c r="IQZ220" s="43"/>
      <c r="IRA220" s="43"/>
      <c r="IRB220" s="43"/>
      <c r="IRC220" s="43"/>
      <c r="IRD220" s="43"/>
      <c r="IRE220" s="43"/>
      <c r="IRF220" s="43"/>
      <c r="IRG220" s="43"/>
      <c r="IRH220" s="43"/>
      <c r="IRI220" s="43"/>
      <c r="IRJ220" s="43"/>
      <c r="IRK220" s="43"/>
      <c r="IRL220" s="43"/>
      <c r="IRM220" s="43"/>
      <c r="IRN220" s="43"/>
      <c r="IRO220" s="43"/>
      <c r="IRP220" s="43"/>
      <c r="IRQ220" s="43"/>
      <c r="IRR220" s="43"/>
      <c r="IRS220" s="43"/>
      <c r="IRT220" s="43"/>
      <c r="IRU220" s="43"/>
      <c r="IRV220" s="43"/>
      <c r="IRW220" s="43"/>
      <c r="IRX220" s="43"/>
      <c r="IRY220" s="43"/>
      <c r="IRZ220" s="43"/>
      <c r="ISA220" s="43"/>
      <c r="ISB220" s="43"/>
      <c r="ISC220" s="43"/>
      <c r="ISD220" s="43"/>
      <c r="ISE220" s="43"/>
      <c r="ISF220" s="43"/>
      <c r="ISG220" s="43"/>
      <c r="ISH220" s="43"/>
      <c r="ISI220" s="43"/>
      <c r="ISJ220" s="43"/>
      <c r="ISK220" s="43"/>
      <c r="ISL220" s="43"/>
      <c r="ISM220" s="43"/>
      <c r="ISN220" s="43"/>
      <c r="ISO220" s="43"/>
      <c r="ISP220" s="43"/>
      <c r="ISQ220" s="43"/>
      <c r="ISR220" s="43"/>
      <c r="ISS220" s="43"/>
      <c r="IST220" s="43"/>
      <c r="ISU220" s="43"/>
      <c r="ISV220" s="43"/>
      <c r="ISW220" s="43"/>
      <c r="ISX220" s="43"/>
      <c r="ISY220" s="43"/>
      <c r="ISZ220" s="43"/>
      <c r="ITA220" s="43"/>
      <c r="ITB220" s="43"/>
      <c r="ITC220" s="43"/>
      <c r="ITD220" s="43"/>
      <c r="ITE220" s="43"/>
      <c r="ITF220" s="43"/>
      <c r="ITG220" s="43"/>
      <c r="ITH220" s="43"/>
      <c r="ITI220" s="43"/>
      <c r="ITJ220" s="43"/>
      <c r="ITK220" s="43"/>
      <c r="ITL220" s="43"/>
      <c r="ITM220" s="43"/>
      <c r="ITN220" s="43"/>
      <c r="ITO220" s="43"/>
      <c r="ITP220" s="43"/>
      <c r="ITQ220" s="43"/>
      <c r="ITR220" s="43"/>
      <c r="ITS220" s="43"/>
      <c r="ITT220" s="43"/>
      <c r="ITU220" s="43"/>
      <c r="ITV220" s="43"/>
      <c r="ITW220" s="43"/>
      <c r="ITX220" s="43"/>
      <c r="ITY220" s="43"/>
      <c r="ITZ220" s="43"/>
      <c r="IUA220" s="43"/>
      <c r="IUB220" s="43"/>
      <c r="IUC220" s="43"/>
      <c r="IUD220" s="43"/>
      <c r="IUE220" s="43"/>
      <c r="IUF220" s="43"/>
      <c r="IUG220" s="43"/>
      <c r="IUH220" s="43"/>
      <c r="IUI220" s="43"/>
      <c r="IUJ220" s="43"/>
      <c r="IUK220" s="43"/>
      <c r="IUL220" s="43"/>
      <c r="IUM220" s="43"/>
      <c r="IUN220" s="43"/>
      <c r="IUO220" s="43"/>
      <c r="IUP220" s="43"/>
      <c r="IUQ220" s="43"/>
      <c r="IUR220" s="43"/>
      <c r="IUS220" s="43"/>
      <c r="IUT220" s="43"/>
      <c r="IUU220" s="43"/>
      <c r="IUV220" s="43"/>
      <c r="IUW220" s="43"/>
      <c r="IUX220" s="43"/>
      <c r="IUY220" s="43"/>
      <c r="IUZ220" s="43"/>
      <c r="IVA220" s="43"/>
      <c r="IVB220" s="43"/>
      <c r="IVC220" s="43"/>
      <c r="IVD220" s="43"/>
      <c r="IVE220" s="43"/>
      <c r="IVF220" s="43"/>
      <c r="IVG220" s="43"/>
      <c r="IVH220" s="43"/>
      <c r="IVI220" s="43"/>
      <c r="IVJ220" s="43"/>
      <c r="IVK220" s="43"/>
      <c r="IVL220" s="43"/>
      <c r="IVM220" s="43"/>
      <c r="IVN220" s="43"/>
      <c r="IVO220" s="43"/>
      <c r="IVP220" s="43"/>
      <c r="IVQ220" s="43"/>
      <c r="IVR220" s="43"/>
      <c r="IVS220" s="43"/>
      <c r="IVT220" s="43"/>
      <c r="IVU220" s="43"/>
      <c r="IVV220" s="43"/>
      <c r="IVW220" s="43"/>
      <c r="IVX220" s="43"/>
      <c r="IVY220" s="43"/>
      <c r="IVZ220" s="43"/>
      <c r="IWA220" s="43"/>
      <c r="IWB220" s="43"/>
      <c r="IWC220" s="43"/>
      <c r="IWD220" s="43"/>
      <c r="IWE220" s="43"/>
      <c r="IWF220" s="43"/>
      <c r="IWG220" s="43"/>
      <c r="IWH220" s="43"/>
      <c r="IWI220" s="43"/>
      <c r="IWJ220" s="43"/>
      <c r="IWK220" s="43"/>
      <c r="IWL220" s="43"/>
      <c r="IWM220" s="43"/>
      <c r="IWN220" s="43"/>
      <c r="IWO220" s="43"/>
      <c r="IWP220" s="43"/>
      <c r="IWQ220" s="43"/>
      <c r="IWR220" s="43"/>
      <c r="IWS220" s="43"/>
      <c r="IWT220" s="43"/>
      <c r="IWU220" s="43"/>
      <c r="IWV220" s="43"/>
      <c r="IWW220" s="43"/>
      <c r="IWX220" s="43"/>
      <c r="IWY220" s="43"/>
      <c r="IWZ220" s="43"/>
      <c r="IXA220" s="43"/>
      <c r="IXB220" s="43"/>
      <c r="IXC220" s="43"/>
      <c r="IXD220" s="43"/>
      <c r="IXE220" s="43"/>
      <c r="IXF220" s="43"/>
      <c r="IXG220" s="43"/>
      <c r="IXH220" s="43"/>
      <c r="IXI220" s="43"/>
      <c r="IXJ220" s="43"/>
      <c r="IXK220" s="43"/>
      <c r="IXL220" s="43"/>
      <c r="IXM220" s="43"/>
      <c r="IXN220" s="43"/>
      <c r="IXO220" s="43"/>
      <c r="IXP220" s="43"/>
      <c r="IXQ220" s="43"/>
      <c r="IXR220" s="43"/>
      <c r="IXS220" s="43"/>
      <c r="IXT220" s="43"/>
      <c r="IXU220" s="43"/>
      <c r="IXV220" s="43"/>
      <c r="IXW220" s="43"/>
      <c r="IXX220" s="43"/>
      <c r="IXY220" s="43"/>
      <c r="IXZ220" s="43"/>
      <c r="IYA220" s="43"/>
      <c r="IYB220" s="43"/>
      <c r="IYC220" s="43"/>
      <c r="IYD220" s="43"/>
      <c r="IYE220" s="43"/>
      <c r="IYF220" s="43"/>
      <c r="IYG220" s="43"/>
      <c r="IYH220" s="43"/>
      <c r="IYI220" s="43"/>
      <c r="IYJ220" s="43"/>
      <c r="IYK220" s="43"/>
      <c r="IYL220" s="43"/>
      <c r="IYM220" s="43"/>
      <c r="IYN220" s="43"/>
      <c r="IYO220" s="43"/>
      <c r="IYP220" s="43"/>
      <c r="IYQ220" s="43"/>
      <c r="IYR220" s="43"/>
      <c r="IYS220" s="43"/>
      <c r="IYT220" s="43"/>
      <c r="IYU220" s="43"/>
      <c r="IYV220" s="43"/>
      <c r="IYW220" s="43"/>
      <c r="IYX220" s="43"/>
      <c r="IYY220" s="43"/>
      <c r="IYZ220" s="43"/>
      <c r="IZA220" s="43"/>
      <c r="IZB220" s="43"/>
      <c r="IZC220" s="43"/>
      <c r="IZD220" s="43"/>
      <c r="IZE220" s="43"/>
      <c r="IZF220" s="43"/>
      <c r="IZG220" s="43"/>
      <c r="IZH220" s="43"/>
      <c r="IZI220" s="43"/>
      <c r="IZJ220" s="43"/>
      <c r="IZK220" s="43"/>
      <c r="IZL220" s="43"/>
      <c r="IZM220" s="43"/>
      <c r="IZN220" s="43"/>
      <c r="IZO220" s="43"/>
      <c r="IZP220" s="43"/>
      <c r="IZQ220" s="43"/>
      <c r="IZR220" s="43"/>
      <c r="IZS220" s="43"/>
      <c r="IZT220" s="43"/>
      <c r="IZU220" s="43"/>
      <c r="IZV220" s="43"/>
      <c r="IZW220" s="43"/>
      <c r="IZX220" s="43"/>
      <c r="IZY220" s="43"/>
      <c r="IZZ220" s="43"/>
      <c r="JAA220" s="43"/>
      <c r="JAB220" s="43"/>
      <c r="JAC220" s="43"/>
      <c r="JAD220" s="43"/>
      <c r="JAE220" s="43"/>
      <c r="JAF220" s="43"/>
      <c r="JAG220" s="43"/>
      <c r="JAH220" s="43"/>
      <c r="JAI220" s="43"/>
      <c r="JAJ220" s="43"/>
      <c r="JAK220" s="43"/>
      <c r="JAL220" s="43"/>
      <c r="JAM220" s="43"/>
      <c r="JAN220" s="43"/>
      <c r="JAO220" s="43"/>
      <c r="JAP220" s="43"/>
      <c r="JAQ220" s="43"/>
      <c r="JAR220" s="43"/>
      <c r="JAS220" s="43"/>
      <c r="JAT220" s="43"/>
      <c r="JAU220" s="43"/>
      <c r="JAV220" s="43"/>
      <c r="JAW220" s="43"/>
      <c r="JAX220" s="43"/>
      <c r="JAY220" s="43"/>
      <c r="JAZ220" s="43"/>
      <c r="JBA220" s="43"/>
      <c r="JBB220" s="43"/>
      <c r="JBC220" s="43"/>
      <c r="JBD220" s="43"/>
      <c r="JBE220" s="43"/>
      <c r="JBF220" s="43"/>
      <c r="JBG220" s="43"/>
      <c r="JBH220" s="43"/>
      <c r="JBI220" s="43"/>
      <c r="JBJ220" s="43"/>
      <c r="JBK220" s="43"/>
      <c r="JBL220" s="43"/>
      <c r="JBM220" s="43"/>
      <c r="JBN220" s="43"/>
      <c r="JBO220" s="43"/>
      <c r="JBP220" s="43"/>
      <c r="JBQ220" s="43"/>
      <c r="JBR220" s="43"/>
      <c r="JBS220" s="43"/>
      <c r="JBT220" s="43"/>
      <c r="JBU220" s="43"/>
      <c r="JBV220" s="43"/>
      <c r="JBW220" s="43"/>
      <c r="JBX220" s="43"/>
      <c r="JBY220" s="43"/>
      <c r="JBZ220" s="43"/>
      <c r="JCA220" s="43"/>
      <c r="JCB220" s="43"/>
      <c r="JCC220" s="43"/>
      <c r="JCD220" s="43"/>
      <c r="JCE220" s="43"/>
      <c r="JCF220" s="43"/>
      <c r="JCG220" s="43"/>
      <c r="JCH220" s="43"/>
      <c r="JCI220" s="43"/>
      <c r="JCJ220" s="43"/>
      <c r="JCK220" s="43"/>
      <c r="JCL220" s="43"/>
      <c r="JCM220" s="43"/>
      <c r="JCN220" s="43"/>
      <c r="JCO220" s="43"/>
      <c r="JCP220" s="43"/>
      <c r="JCQ220" s="43"/>
      <c r="JCR220" s="43"/>
      <c r="JCS220" s="43"/>
      <c r="JCT220" s="43"/>
      <c r="JCU220" s="43"/>
      <c r="JCV220" s="43"/>
      <c r="JCW220" s="43"/>
      <c r="JCX220" s="43"/>
      <c r="JCY220" s="43"/>
      <c r="JCZ220" s="43"/>
      <c r="JDA220" s="43"/>
      <c r="JDB220" s="43"/>
      <c r="JDC220" s="43"/>
      <c r="JDD220" s="43"/>
      <c r="JDE220" s="43"/>
      <c r="JDF220" s="43"/>
      <c r="JDG220" s="43"/>
      <c r="JDH220" s="43"/>
      <c r="JDI220" s="43"/>
      <c r="JDJ220" s="43"/>
      <c r="JDK220" s="43"/>
      <c r="JDL220" s="43"/>
      <c r="JDM220" s="43"/>
      <c r="JDN220" s="43"/>
      <c r="JDO220" s="43"/>
      <c r="JDP220" s="43"/>
      <c r="JDQ220" s="43"/>
      <c r="JDR220" s="43"/>
      <c r="JDS220" s="43"/>
      <c r="JDT220" s="43"/>
      <c r="JDU220" s="43"/>
      <c r="JDV220" s="43"/>
      <c r="JDW220" s="43"/>
      <c r="JDX220" s="43"/>
      <c r="JDY220" s="43"/>
      <c r="JDZ220" s="43"/>
      <c r="JEA220" s="43"/>
      <c r="JEB220" s="43"/>
      <c r="JEC220" s="43"/>
      <c r="JED220" s="43"/>
      <c r="JEE220" s="43"/>
      <c r="JEF220" s="43"/>
      <c r="JEG220" s="43"/>
      <c r="JEH220" s="43"/>
      <c r="JEI220" s="43"/>
      <c r="JEJ220" s="43"/>
      <c r="JEK220" s="43"/>
      <c r="JEL220" s="43"/>
      <c r="JEM220" s="43"/>
      <c r="JEN220" s="43"/>
      <c r="JEO220" s="43"/>
      <c r="JEP220" s="43"/>
      <c r="JEQ220" s="43"/>
      <c r="JER220" s="43"/>
      <c r="JES220" s="43"/>
      <c r="JET220" s="43"/>
      <c r="JEU220" s="43"/>
      <c r="JEV220" s="43"/>
      <c r="JEW220" s="43"/>
      <c r="JEX220" s="43"/>
      <c r="JEY220" s="43"/>
      <c r="JEZ220" s="43"/>
      <c r="JFA220" s="43"/>
      <c r="JFB220" s="43"/>
      <c r="JFC220" s="43"/>
      <c r="JFD220" s="43"/>
      <c r="JFE220" s="43"/>
      <c r="JFF220" s="43"/>
      <c r="JFG220" s="43"/>
      <c r="JFH220" s="43"/>
      <c r="JFI220" s="43"/>
      <c r="JFJ220" s="43"/>
      <c r="JFK220" s="43"/>
      <c r="JFL220" s="43"/>
      <c r="JFM220" s="43"/>
      <c r="JFN220" s="43"/>
      <c r="JFO220" s="43"/>
      <c r="JFP220" s="43"/>
      <c r="JFQ220" s="43"/>
      <c r="JFR220" s="43"/>
      <c r="JFS220" s="43"/>
      <c r="JFT220" s="43"/>
      <c r="JFU220" s="43"/>
      <c r="JFV220" s="43"/>
      <c r="JFW220" s="43"/>
      <c r="JFX220" s="43"/>
      <c r="JFY220" s="43"/>
      <c r="JFZ220" s="43"/>
      <c r="JGA220" s="43"/>
      <c r="JGB220" s="43"/>
      <c r="JGC220" s="43"/>
      <c r="JGD220" s="43"/>
      <c r="JGE220" s="43"/>
      <c r="JGF220" s="43"/>
      <c r="JGG220" s="43"/>
      <c r="JGH220" s="43"/>
      <c r="JGI220" s="43"/>
      <c r="JGJ220" s="43"/>
      <c r="JGK220" s="43"/>
      <c r="JGL220" s="43"/>
      <c r="JGM220" s="43"/>
      <c r="JGN220" s="43"/>
      <c r="JGO220" s="43"/>
      <c r="JGP220" s="43"/>
      <c r="JGQ220" s="43"/>
      <c r="JGR220" s="43"/>
      <c r="JGS220" s="43"/>
      <c r="JGT220" s="43"/>
      <c r="JGU220" s="43"/>
      <c r="JGV220" s="43"/>
      <c r="JGW220" s="43"/>
      <c r="JGX220" s="43"/>
      <c r="JGY220" s="43"/>
      <c r="JGZ220" s="43"/>
      <c r="JHA220" s="43"/>
      <c r="JHB220" s="43"/>
      <c r="JHC220" s="43"/>
      <c r="JHD220" s="43"/>
      <c r="JHE220" s="43"/>
      <c r="JHF220" s="43"/>
      <c r="JHG220" s="43"/>
      <c r="JHH220" s="43"/>
      <c r="JHI220" s="43"/>
      <c r="JHJ220" s="43"/>
      <c r="JHK220" s="43"/>
      <c r="JHL220" s="43"/>
      <c r="JHM220" s="43"/>
      <c r="JHN220" s="43"/>
      <c r="JHO220" s="43"/>
      <c r="JHP220" s="43"/>
      <c r="JHQ220" s="43"/>
      <c r="JHR220" s="43"/>
      <c r="JHS220" s="43"/>
      <c r="JHT220" s="43"/>
      <c r="JHU220" s="43"/>
      <c r="JHV220" s="43"/>
      <c r="JHW220" s="43"/>
      <c r="JHX220" s="43"/>
      <c r="JHY220" s="43"/>
      <c r="JHZ220" s="43"/>
      <c r="JIA220" s="43"/>
      <c r="JIB220" s="43"/>
      <c r="JIC220" s="43"/>
      <c r="JID220" s="43"/>
      <c r="JIE220" s="43"/>
      <c r="JIF220" s="43"/>
      <c r="JIG220" s="43"/>
      <c r="JIH220" s="43"/>
      <c r="JII220" s="43"/>
      <c r="JIJ220" s="43"/>
      <c r="JIK220" s="43"/>
      <c r="JIL220" s="43"/>
      <c r="JIM220" s="43"/>
      <c r="JIN220" s="43"/>
      <c r="JIO220" s="43"/>
      <c r="JIP220" s="43"/>
      <c r="JIQ220" s="43"/>
      <c r="JIR220" s="43"/>
      <c r="JIS220" s="43"/>
      <c r="JIT220" s="43"/>
      <c r="JIU220" s="43"/>
      <c r="JIV220" s="43"/>
      <c r="JIW220" s="43"/>
      <c r="JIX220" s="43"/>
      <c r="JIY220" s="43"/>
      <c r="JIZ220" s="43"/>
      <c r="JJA220" s="43"/>
      <c r="JJB220" s="43"/>
      <c r="JJC220" s="43"/>
      <c r="JJD220" s="43"/>
      <c r="JJE220" s="43"/>
      <c r="JJF220" s="43"/>
      <c r="JJG220" s="43"/>
      <c r="JJH220" s="43"/>
      <c r="JJI220" s="43"/>
      <c r="JJJ220" s="43"/>
      <c r="JJK220" s="43"/>
      <c r="JJL220" s="43"/>
      <c r="JJM220" s="43"/>
      <c r="JJN220" s="43"/>
      <c r="JJO220" s="43"/>
      <c r="JJP220" s="43"/>
      <c r="JJQ220" s="43"/>
      <c r="JJR220" s="43"/>
      <c r="JJS220" s="43"/>
      <c r="JJT220" s="43"/>
      <c r="JJU220" s="43"/>
      <c r="JJV220" s="43"/>
      <c r="JJW220" s="43"/>
      <c r="JJX220" s="43"/>
      <c r="JJY220" s="43"/>
      <c r="JJZ220" s="43"/>
      <c r="JKA220" s="43"/>
      <c r="JKB220" s="43"/>
      <c r="JKC220" s="43"/>
      <c r="JKD220" s="43"/>
      <c r="JKE220" s="43"/>
      <c r="JKF220" s="43"/>
      <c r="JKG220" s="43"/>
      <c r="JKH220" s="43"/>
      <c r="JKI220" s="43"/>
      <c r="JKJ220" s="43"/>
      <c r="JKK220" s="43"/>
      <c r="JKL220" s="43"/>
      <c r="JKM220" s="43"/>
      <c r="JKN220" s="43"/>
      <c r="JKO220" s="43"/>
      <c r="JKP220" s="43"/>
      <c r="JKQ220" s="43"/>
      <c r="JKR220" s="43"/>
      <c r="JKS220" s="43"/>
      <c r="JKT220" s="43"/>
      <c r="JKU220" s="43"/>
      <c r="JKV220" s="43"/>
      <c r="JKW220" s="43"/>
      <c r="JKX220" s="43"/>
      <c r="JKY220" s="43"/>
      <c r="JKZ220" s="43"/>
      <c r="JLA220" s="43"/>
      <c r="JLB220" s="43"/>
      <c r="JLC220" s="43"/>
      <c r="JLD220" s="43"/>
      <c r="JLE220" s="43"/>
      <c r="JLF220" s="43"/>
      <c r="JLG220" s="43"/>
      <c r="JLH220" s="43"/>
      <c r="JLI220" s="43"/>
      <c r="JLJ220" s="43"/>
      <c r="JLK220" s="43"/>
      <c r="JLL220" s="43"/>
      <c r="JLM220" s="43"/>
      <c r="JLN220" s="43"/>
      <c r="JLO220" s="43"/>
      <c r="JLP220" s="43"/>
      <c r="JLQ220" s="43"/>
      <c r="JLR220" s="43"/>
      <c r="JLS220" s="43"/>
      <c r="JLT220" s="43"/>
      <c r="JLU220" s="43"/>
      <c r="JLV220" s="43"/>
      <c r="JLW220" s="43"/>
      <c r="JLX220" s="43"/>
      <c r="JLY220" s="43"/>
      <c r="JLZ220" s="43"/>
      <c r="JMA220" s="43"/>
      <c r="JMB220" s="43"/>
      <c r="JMC220" s="43"/>
      <c r="JMD220" s="43"/>
      <c r="JME220" s="43"/>
      <c r="JMF220" s="43"/>
      <c r="JMG220" s="43"/>
      <c r="JMH220" s="43"/>
      <c r="JMI220" s="43"/>
      <c r="JMJ220" s="43"/>
      <c r="JMK220" s="43"/>
      <c r="JML220" s="43"/>
      <c r="JMM220" s="43"/>
      <c r="JMN220" s="43"/>
      <c r="JMO220" s="43"/>
      <c r="JMP220" s="43"/>
      <c r="JMQ220" s="43"/>
      <c r="JMR220" s="43"/>
      <c r="JMS220" s="43"/>
      <c r="JMT220" s="43"/>
      <c r="JMU220" s="43"/>
      <c r="JMV220" s="43"/>
      <c r="JMW220" s="43"/>
      <c r="JMX220" s="43"/>
      <c r="JMY220" s="43"/>
      <c r="JMZ220" s="43"/>
      <c r="JNA220" s="43"/>
      <c r="JNB220" s="43"/>
      <c r="JNC220" s="43"/>
      <c r="JND220" s="43"/>
      <c r="JNE220" s="43"/>
      <c r="JNF220" s="43"/>
      <c r="JNG220" s="43"/>
      <c r="JNH220" s="43"/>
      <c r="JNI220" s="43"/>
      <c r="JNJ220" s="43"/>
      <c r="JNK220" s="43"/>
      <c r="JNL220" s="43"/>
      <c r="JNM220" s="43"/>
      <c r="JNN220" s="43"/>
      <c r="JNO220" s="43"/>
      <c r="JNP220" s="43"/>
      <c r="JNQ220" s="43"/>
      <c r="JNR220" s="43"/>
      <c r="JNS220" s="43"/>
      <c r="JNT220" s="43"/>
      <c r="JNU220" s="43"/>
      <c r="JNV220" s="43"/>
      <c r="JNW220" s="43"/>
      <c r="JNX220" s="43"/>
      <c r="JNY220" s="43"/>
      <c r="JNZ220" s="43"/>
      <c r="JOA220" s="43"/>
      <c r="JOB220" s="43"/>
      <c r="JOC220" s="43"/>
      <c r="JOD220" s="43"/>
      <c r="JOE220" s="43"/>
      <c r="JOF220" s="43"/>
      <c r="JOG220" s="43"/>
      <c r="JOH220" s="43"/>
      <c r="JOI220" s="43"/>
      <c r="JOJ220" s="43"/>
      <c r="JOK220" s="43"/>
      <c r="JOL220" s="43"/>
      <c r="JOM220" s="43"/>
      <c r="JON220" s="43"/>
      <c r="JOO220" s="43"/>
      <c r="JOP220" s="43"/>
      <c r="JOQ220" s="43"/>
      <c r="JOR220" s="43"/>
      <c r="JOS220" s="43"/>
      <c r="JOT220" s="43"/>
      <c r="JOU220" s="43"/>
      <c r="JOV220" s="43"/>
      <c r="JOW220" s="43"/>
      <c r="JOX220" s="43"/>
      <c r="JOY220" s="43"/>
      <c r="JOZ220" s="43"/>
      <c r="JPA220" s="43"/>
      <c r="JPB220" s="43"/>
      <c r="JPC220" s="43"/>
      <c r="JPD220" s="43"/>
      <c r="JPE220" s="43"/>
      <c r="JPF220" s="43"/>
      <c r="JPG220" s="43"/>
      <c r="JPH220" s="43"/>
      <c r="JPI220" s="43"/>
      <c r="JPJ220" s="43"/>
      <c r="JPK220" s="43"/>
      <c r="JPL220" s="43"/>
      <c r="JPM220" s="43"/>
      <c r="JPN220" s="43"/>
      <c r="JPO220" s="43"/>
      <c r="JPP220" s="43"/>
      <c r="JPQ220" s="43"/>
      <c r="JPR220" s="43"/>
      <c r="JPS220" s="43"/>
      <c r="JPT220" s="43"/>
      <c r="JPU220" s="43"/>
      <c r="JPV220" s="43"/>
      <c r="JPW220" s="43"/>
      <c r="JPX220" s="43"/>
      <c r="JPY220" s="43"/>
      <c r="JPZ220" s="43"/>
      <c r="JQA220" s="43"/>
      <c r="JQB220" s="43"/>
      <c r="JQC220" s="43"/>
      <c r="JQD220" s="43"/>
      <c r="JQE220" s="43"/>
      <c r="JQF220" s="43"/>
      <c r="JQG220" s="43"/>
      <c r="JQH220" s="43"/>
      <c r="JQI220" s="43"/>
      <c r="JQJ220" s="43"/>
      <c r="JQK220" s="43"/>
      <c r="JQL220" s="43"/>
      <c r="JQM220" s="43"/>
      <c r="JQN220" s="43"/>
      <c r="JQO220" s="43"/>
      <c r="JQP220" s="43"/>
      <c r="JQQ220" s="43"/>
      <c r="JQR220" s="43"/>
      <c r="JQS220" s="43"/>
      <c r="JQT220" s="43"/>
      <c r="JQU220" s="43"/>
      <c r="JQV220" s="43"/>
      <c r="JQW220" s="43"/>
      <c r="JQX220" s="43"/>
      <c r="JQY220" s="43"/>
      <c r="JQZ220" s="43"/>
      <c r="JRA220" s="43"/>
      <c r="JRB220" s="43"/>
      <c r="JRC220" s="43"/>
      <c r="JRD220" s="43"/>
      <c r="JRE220" s="43"/>
      <c r="JRF220" s="43"/>
      <c r="JRG220" s="43"/>
      <c r="JRH220" s="43"/>
      <c r="JRI220" s="43"/>
      <c r="JRJ220" s="43"/>
      <c r="JRK220" s="43"/>
      <c r="JRL220" s="43"/>
      <c r="JRM220" s="43"/>
      <c r="JRN220" s="43"/>
      <c r="JRO220" s="43"/>
      <c r="JRP220" s="43"/>
      <c r="JRQ220" s="43"/>
      <c r="JRR220" s="43"/>
      <c r="JRS220" s="43"/>
      <c r="JRT220" s="43"/>
      <c r="JRU220" s="43"/>
      <c r="JRV220" s="43"/>
      <c r="JRW220" s="43"/>
      <c r="JRX220" s="43"/>
      <c r="JRY220" s="43"/>
      <c r="JRZ220" s="43"/>
      <c r="JSA220" s="43"/>
      <c r="JSB220" s="43"/>
      <c r="JSC220" s="43"/>
      <c r="JSD220" s="43"/>
      <c r="JSE220" s="43"/>
      <c r="JSF220" s="43"/>
      <c r="JSG220" s="43"/>
      <c r="JSH220" s="43"/>
      <c r="JSI220" s="43"/>
      <c r="JSJ220" s="43"/>
      <c r="JSK220" s="43"/>
      <c r="JSL220" s="43"/>
      <c r="JSM220" s="43"/>
      <c r="JSN220" s="43"/>
      <c r="JSO220" s="43"/>
      <c r="JSP220" s="43"/>
      <c r="JSQ220" s="43"/>
      <c r="JSR220" s="43"/>
      <c r="JSS220" s="43"/>
      <c r="JST220" s="43"/>
      <c r="JSU220" s="43"/>
      <c r="JSV220" s="43"/>
      <c r="JSW220" s="43"/>
      <c r="JSX220" s="43"/>
      <c r="JSY220" s="43"/>
      <c r="JSZ220" s="43"/>
      <c r="JTA220" s="43"/>
      <c r="JTB220" s="43"/>
      <c r="JTC220" s="43"/>
      <c r="JTD220" s="43"/>
      <c r="JTE220" s="43"/>
      <c r="JTF220" s="43"/>
      <c r="JTG220" s="43"/>
      <c r="JTH220" s="43"/>
      <c r="JTI220" s="43"/>
      <c r="JTJ220" s="43"/>
      <c r="JTK220" s="43"/>
      <c r="JTL220" s="43"/>
      <c r="JTM220" s="43"/>
      <c r="JTN220" s="43"/>
      <c r="JTO220" s="43"/>
      <c r="JTP220" s="43"/>
      <c r="JTQ220" s="43"/>
      <c r="JTR220" s="43"/>
      <c r="JTS220" s="43"/>
      <c r="JTT220" s="43"/>
      <c r="JTU220" s="43"/>
      <c r="JTV220" s="43"/>
      <c r="JTW220" s="43"/>
      <c r="JTX220" s="43"/>
      <c r="JTY220" s="43"/>
      <c r="JTZ220" s="43"/>
      <c r="JUA220" s="43"/>
      <c r="JUB220" s="43"/>
      <c r="JUC220" s="43"/>
      <c r="JUD220" s="43"/>
      <c r="JUE220" s="43"/>
      <c r="JUF220" s="43"/>
      <c r="JUG220" s="43"/>
      <c r="JUH220" s="43"/>
      <c r="JUI220" s="43"/>
      <c r="JUJ220" s="43"/>
      <c r="JUK220" s="43"/>
      <c r="JUL220" s="43"/>
      <c r="JUM220" s="43"/>
      <c r="JUN220" s="43"/>
      <c r="JUO220" s="43"/>
      <c r="JUP220" s="43"/>
      <c r="JUQ220" s="43"/>
      <c r="JUR220" s="43"/>
      <c r="JUS220" s="43"/>
      <c r="JUT220" s="43"/>
      <c r="JUU220" s="43"/>
      <c r="JUV220" s="43"/>
      <c r="JUW220" s="43"/>
      <c r="JUX220" s="43"/>
      <c r="JUY220" s="43"/>
      <c r="JUZ220" s="43"/>
      <c r="JVA220" s="43"/>
      <c r="JVB220" s="43"/>
      <c r="JVC220" s="43"/>
      <c r="JVD220" s="43"/>
      <c r="JVE220" s="43"/>
      <c r="JVF220" s="43"/>
      <c r="JVG220" s="43"/>
      <c r="JVH220" s="43"/>
      <c r="JVI220" s="43"/>
      <c r="JVJ220" s="43"/>
      <c r="JVK220" s="43"/>
      <c r="JVL220" s="43"/>
      <c r="JVM220" s="43"/>
      <c r="JVN220" s="43"/>
      <c r="JVO220" s="43"/>
      <c r="JVP220" s="43"/>
      <c r="JVQ220" s="43"/>
      <c r="JVR220" s="43"/>
      <c r="JVS220" s="43"/>
      <c r="JVT220" s="43"/>
      <c r="JVU220" s="43"/>
      <c r="JVV220" s="43"/>
      <c r="JVW220" s="43"/>
      <c r="JVX220" s="43"/>
      <c r="JVY220" s="43"/>
      <c r="JVZ220" s="43"/>
      <c r="JWA220" s="43"/>
      <c r="JWB220" s="43"/>
      <c r="JWC220" s="43"/>
      <c r="JWD220" s="43"/>
      <c r="JWE220" s="43"/>
      <c r="JWF220" s="43"/>
      <c r="JWG220" s="43"/>
      <c r="JWH220" s="43"/>
      <c r="JWI220" s="43"/>
      <c r="JWJ220" s="43"/>
      <c r="JWK220" s="43"/>
      <c r="JWL220" s="43"/>
      <c r="JWM220" s="43"/>
      <c r="JWN220" s="43"/>
      <c r="JWO220" s="43"/>
      <c r="JWP220" s="43"/>
      <c r="JWQ220" s="43"/>
      <c r="JWR220" s="43"/>
      <c r="JWS220" s="43"/>
      <c r="JWT220" s="43"/>
      <c r="JWU220" s="43"/>
      <c r="JWV220" s="43"/>
      <c r="JWW220" s="43"/>
      <c r="JWX220" s="43"/>
      <c r="JWY220" s="43"/>
      <c r="JWZ220" s="43"/>
      <c r="JXA220" s="43"/>
      <c r="JXB220" s="43"/>
      <c r="JXC220" s="43"/>
      <c r="JXD220" s="43"/>
      <c r="JXE220" s="43"/>
      <c r="JXF220" s="43"/>
      <c r="JXG220" s="43"/>
      <c r="JXH220" s="43"/>
      <c r="JXI220" s="43"/>
      <c r="JXJ220" s="43"/>
      <c r="JXK220" s="43"/>
      <c r="JXL220" s="43"/>
      <c r="JXM220" s="43"/>
      <c r="JXN220" s="43"/>
      <c r="JXO220" s="43"/>
      <c r="JXP220" s="43"/>
      <c r="JXQ220" s="43"/>
      <c r="JXR220" s="43"/>
      <c r="JXS220" s="43"/>
      <c r="JXT220" s="43"/>
      <c r="JXU220" s="43"/>
      <c r="JXV220" s="43"/>
      <c r="JXW220" s="43"/>
      <c r="JXX220" s="43"/>
      <c r="JXY220" s="43"/>
      <c r="JXZ220" s="43"/>
      <c r="JYA220" s="43"/>
      <c r="JYB220" s="43"/>
      <c r="JYC220" s="43"/>
      <c r="JYD220" s="43"/>
      <c r="JYE220" s="43"/>
      <c r="JYF220" s="43"/>
      <c r="JYG220" s="43"/>
      <c r="JYH220" s="43"/>
      <c r="JYI220" s="43"/>
      <c r="JYJ220" s="43"/>
      <c r="JYK220" s="43"/>
      <c r="JYL220" s="43"/>
      <c r="JYM220" s="43"/>
      <c r="JYN220" s="43"/>
      <c r="JYO220" s="43"/>
      <c r="JYP220" s="43"/>
      <c r="JYQ220" s="43"/>
      <c r="JYR220" s="43"/>
      <c r="JYS220" s="43"/>
      <c r="JYT220" s="43"/>
      <c r="JYU220" s="43"/>
      <c r="JYV220" s="43"/>
      <c r="JYW220" s="43"/>
      <c r="JYX220" s="43"/>
      <c r="JYY220" s="43"/>
      <c r="JYZ220" s="43"/>
      <c r="JZA220" s="43"/>
      <c r="JZB220" s="43"/>
      <c r="JZC220" s="43"/>
      <c r="JZD220" s="43"/>
      <c r="JZE220" s="43"/>
      <c r="JZF220" s="43"/>
      <c r="JZG220" s="43"/>
      <c r="JZH220" s="43"/>
      <c r="JZI220" s="43"/>
      <c r="JZJ220" s="43"/>
      <c r="JZK220" s="43"/>
      <c r="JZL220" s="43"/>
      <c r="JZM220" s="43"/>
      <c r="JZN220" s="43"/>
      <c r="JZO220" s="43"/>
      <c r="JZP220" s="43"/>
      <c r="JZQ220" s="43"/>
      <c r="JZR220" s="43"/>
      <c r="JZS220" s="43"/>
      <c r="JZT220" s="43"/>
      <c r="JZU220" s="43"/>
      <c r="JZV220" s="43"/>
      <c r="JZW220" s="43"/>
      <c r="JZX220" s="43"/>
      <c r="JZY220" s="43"/>
      <c r="JZZ220" s="43"/>
      <c r="KAA220" s="43"/>
      <c r="KAB220" s="43"/>
      <c r="KAC220" s="43"/>
      <c r="KAD220" s="43"/>
      <c r="KAE220" s="43"/>
      <c r="KAF220" s="43"/>
      <c r="KAG220" s="43"/>
      <c r="KAH220" s="43"/>
      <c r="KAI220" s="43"/>
      <c r="KAJ220" s="43"/>
      <c r="KAK220" s="43"/>
      <c r="KAL220" s="43"/>
      <c r="KAM220" s="43"/>
      <c r="KAN220" s="43"/>
      <c r="KAO220" s="43"/>
      <c r="KAP220" s="43"/>
      <c r="KAQ220" s="43"/>
      <c r="KAR220" s="43"/>
      <c r="KAS220" s="43"/>
      <c r="KAT220" s="43"/>
      <c r="KAU220" s="43"/>
      <c r="KAV220" s="43"/>
      <c r="KAW220" s="43"/>
      <c r="KAX220" s="43"/>
      <c r="KAY220" s="43"/>
      <c r="KAZ220" s="43"/>
      <c r="KBA220" s="43"/>
      <c r="KBB220" s="43"/>
      <c r="KBC220" s="43"/>
      <c r="KBD220" s="43"/>
      <c r="KBE220" s="43"/>
      <c r="KBF220" s="43"/>
      <c r="KBG220" s="43"/>
      <c r="KBH220" s="43"/>
      <c r="KBI220" s="43"/>
      <c r="KBJ220" s="43"/>
      <c r="KBK220" s="43"/>
      <c r="KBL220" s="43"/>
      <c r="KBM220" s="43"/>
      <c r="KBN220" s="43"/>
      <c r="KBO220" s="43"/>
      <c r="KBP220" s="43"/>
      <c r="KBQ220" s="43"/>
      <c r="KBR220" s="43"/>
      <c r="KBS220" s="43"/>
      <c r="KBT220" s="43"/>
      <c r="KBU220" s="43"/>
      <c r="KBV220" s="43"/>
      <c r="KBW220" s="43"/>
      <c r="KBX220" s="43"/>
      <c r="KBY220" s="43"/>
      <c r="KBZ220" s="43"/>
      <c r="KCA220" s="43"/>
      <c r="KCB220" s="43"/>
      <c r="KCC220" s="43"/>
      <c r="KCD220" s="43"/>
      <c r="KCE220" s="43"/>
      <c r="KCF220" s="43"/>
      <c r="KCG220" s="43"/>
      <c r="KCH220" s="43"/>
      <c r="KCI220" s="43"/>
      <c r="KCJ220" s="43"/>
      <c r="KCK220" s="43"/>
      <c r="KCL220" s="43"/>
      <c r="KCM220" s="43"/>
      <c r="KCN220" s="43"/>
      <c r="KCO220" s="43"/>
      <c r="KCP220" s="43"/>
      <c r="KCQ220" s="43"/>
      <c r="KCR220" s="43"/>
      <c r="KCS220" s="43"/>
      <c r="KCT220" s="43"/>
      <c r="KCU220" s="43"/>
      <c r="KCV220" s="43"/>
      <c r="KCW220" s="43"/>
      <c r="KCX220" s="43"/>
      <c r="KCY220" s="43"/>
      <c r="KCZ220" s="43"/>
      <c r="KDA220" s="43"/>
      <c r="KDB220" s="43"/>
      <c r="KDC220" s="43"/>
      <c r="KDD220" s="43"/>
      <c r="KDE220" s="43"/>
      <c r="KDF220" s="43"/>
      <c r="KDG220" s="43"/>
      <c r="KDH220" s="43"/>
      <c r="KDI220" s="43"/>
      <c r="KDJ220" s="43"/>
      <c r="KDK220" s="43"/>
      <c r="KDL220" s="43"/>
      <c r="KDM220" s="43"/>
      <c r="KDN220" s="43"/>
      <c r="KDO220" s="43"/>
      <c r="KDP220" s="43"/>
      <c r="KDQ220" s="43"/>
      <c r="KDR220" s="43"/>
      <c r="KDS220" s="43"/>
      <c r="KDT220" s="43"/>
      <c r="KDU220" s="43"/>
      <c r="KDV220" s="43"/>
      <c r="KDW220" s="43"/>
      <c r="KDX220" s="43"/>
      <c r="KDY220" s="43"/>
      <c r="KDZ220" s="43"/>
      <c r="KEA220" s="43"/>
      <c r="KEB220" s="43"/>
      <c r="KEC220" s="43"/>
      <c r="KED220" s="43"/>
      <c r="KEE220" s="43"/>
      <c r="KEF220" s="43"/>
      <c r="KEG220" s="43"/>
      <c r="KEH220" s="43"/>
      <c r="KEI220" s="43"/>
      <c r="KEJ220" s="43"/>
      <c r="KEK220" s="43"/>
      <c r="KEL220" s="43"/>
      <c r="KEM220" s="43"/>
      <c r="KEN220" s="43"/>
      <c r="KEO220" s="43"/>
      <c r="KEP220" s="43"/>
      <c r="KEQ220" s="43"/>
      <c r="KER220" s="43"/>
      <c r="KES220" s="43"/>
      <c r="KET220" s="43"/>
      <c r="KEU220" s="43"/>
      <c r="KEV220" s="43"/>
      <c r="KEW220" s="43"/>
      <c r="KEX220" s="43"/>
      <c r="KEY220" s="43"/>
      <c r="KEZ220" s="43"/>
      <c r="KFA220" s="43"/>
      <c r="KFB220" s="43"/>
      <c r="KFC220" s="43"/>
      <c r="KFD220" s="43"/>
      <c r="KFE220" s="43"/>
      <c r="KFF220" s="43"/>
      <c r="KFG220" s="43"/>
      <c r="KFH220" s="43"/>
      <c r="KFI220" s="43"/>
      <c r="KFJ220" s="43"/>
      <c r="KFK220" s="43"/>
      <c r="KFL220" s="43"/>
      <c r="KFM220" s="43"/>
      <c r="KFN220" s="43"/>
      <c r="KFO220" s="43"/>
      <c r="KFP220" s="43"/>
      <c r="KFQ220" s="43"/>
      <c r="KFR220" s="43"/>
      <c r="KFS220" s="43"/>
      <c r="KFT220" s="43"/>
      <c r="KFU220" s="43"/>
      <c r="KFV220" s="43"/>
      <c r="KFW220" s="43"/>
      <c r="KFX220" s="43"/>
      <c r="KFY220" s="43"/>
      <c r="KFZ220" s="43"/>
      <c r="KGA220" s="43"/>
      <c r="KGB220" s="43"/>
      <c r="KGC220" s="43"/>
      <c r="KGD220" s="43"/>
      <c r="KGE220" s="43"/>
      <c r="KGF220" s="43"/>
      <c r="KGG220" s="43"/>
      <c r="KGH220" s="43"/>
      <c r="KGI220" s="43"/>
      <c r="KGJ220" s="43"/>
      <c r="KGK220" s="43"/>
      <c r="KGL220" s="43"/>
      <c r="KGM220" s="43"/>
      <c r="KGN220" s="43"/>
      <c r="KGO220" s="43"/>
      <c r="KGP220" s="43"/>
      <c r="KGQ220" s="43"/>
      <c r="KGR220" s="43"/>
      <c r="KGS220" s="43"/>
      <c r="KGT220" s="43"/>
      <c r="KGU220" s="43"/>
      <c r="KGV220" s="43"/>
      <c r="KGW220" s="43"/>
      <c r="KGX220" s="43"/>
      <c r="KGY220" s="43"/>
      <c r="KGZ220" s="43"/>
      <c r="KHA220" s="43"/>
      <c r="KHB220" s="43"/>
      <c r="KHC220" s="43"/>
      <c r="KHD220" s="43"/>
      <c r="KHE220" s="43"/>
      <c r="KHF220" s="43"/>
      <c r="KHG220" s="43"/>
      <c r="KHH220" s="43"/>
      <c r="KHI220" s="43"/>
      <c r="KHJ220" s="43"/>
      <c r="KHK220" s="43"/>
      <c r="KHL220" s="43"/>
      <c r="KHM220" s="43"/>
      <c r="KHN220" s="43"/>
      <c r="KHO220" s="43"/>
      <c r="KHP220" s="43"/>
      <c r="KHQ220" s="43"/>
      <c r="KHR220" s="43"/>
      <c r="KHS220" s="43"/>
      <c r="KHT220" s="43"/>
      <c r="KHU220" s="43"/>
      <c r="KHV220" s="43"/>
      <c r="KHW220" s="43"/>
      <c r="KHX220" s="43"/>
      <c r="KHY220" s="43"/>
      <c r="KHZ220" s="43"/>
      <c r="KIA220" s="43"/>
      <c r="KIB220" s="43"/>
      <c r="KIC220" s="43"/>
      <c r="KID220" s="43"/>
      <c r="KIE220" s="43"/>
      <c r="KIF220" s="43"/>
      <c r="KIG220" s="43"/>
      <c r="KIH220" s="43"/>
      <c r="KII220" s="43"/>
      <c r="KIJ220" s="43"/>
      <c r="KIK220" s="43"/>
      <c r="KIL220" s="43"/>
      <c r="KIM220" s="43"/>
      <c r="KIN220" s="43"/>
      <c r="KIO220" s="43"/>
      <c r="KIP220" s="43"/>
      <c r="KIQ220" s="43"/>
      <c r="KIR220" s="43"/>
      <c r="KIS220" s="43"/>
      <c r="KIT220" s="43"/>
      <c r="KIU220" s="43"/>
      <c r="KIV220" s="43"/>
      <c r="KIW220" s="43"/>
      <c r="KIX220" s="43"/>
      <c r="KIY220" s="43"/>
      <c r="KIZ220" s="43"/>
      <c r="KJA220" s="43"/>
      <c r="KJB220" s="43"/>
      <c r="KJC220" s="43"/>
      <c r="KJD220" s="43"/>
      <c r="KJE220" s="43"/>
      <c r="KJF220" s="43"/>
      <c r="KJG220" s="43"/>
      <c r="KJH220" s="43"/>
      <c r="KJI220" s="43"/>
      <c r="KJJ220" s="43"/>
      <c r="KJK220" s="43"/>
      <c r="KJL220" s="43"/>
      <c r="KJM220" s="43"/>
      <c r="KJN220" s="43"/>
      <c r="KJO220" s="43"/>
      <c r="KJP220" s="43"/>
      <c r="KJQ220" s="43"/>
      <c r="KJR220" s="43"/>
      <c r="KJS220" s="43"/>
      <c r="KJT220" s="43"/>
      <c r="KJU220" s="43"/>
      <c r="KJV220" s="43"/>
      <c r="KJW220" s="43"/>
      <c r="KJX220" s="43"/>
      <c r="KJY220" s="43"/>
      <c r="KJZ220" s="43"/>
      <c r="KKA220" s="43"/>
      <c r="KKB220" s="43"/>
      <c r="KKC220" s="43"/>
      <c r="KKD220" s="43"/>
      <c r="KKE220" s="43"/>
      <c r="KKF220" s="43"/>
      <c r="KKG220" s="43"/>
      <c r="KKH220" s="43"/>
      <c r="KKI220" s="43"/>
      <c r="KKJ220" s="43"/>
      <c r="KKK220" s="43"/>
      <c r="KKL220" s="43"/>
      <c r="KKM220" s="43"/>
      <c r="KKN220" s="43"/>
      <c r="KKO220" s="43"/>
      <c r="KKP220" s="43"/>
      <c r="KKQ220" s="43"/>
      <c r="KKR220" s="43"/>
      <c r="KKS220" s="43"/>
      <c r="KKT220" s="43"/>
      <c r="KKU220" s="43"/>
      <c r="KKV220" s="43"/>
      <c r="KKW220" s="43"/>
      <c r="KKX220" s="43"/>
      <c r="KKY220" s="43"/>
      <c r="KKZ220" s="43"/>
      <c r="KLA220" s="43"/>
      <c r="KLB220" s="43"/>
      <c r="KLC220" s="43"/>
      <c r="KLD220" s="43"/>
      <c r="KLE220" s="43"/>
      <c r="KLF220" s="43"/>
      <c r="KLG220" s="43"/>
      <c r="KLH220" s="43"/>
      <c r="KLI220" s="43"/>
      <c r="KLJ220" s="43"/>
      <c r="KLK220" s="43"/>
      <c r="KLL220" s="43"/>
      <c r="KLM220" s="43"/>
      <c r="KLN220" s="43"/>
      <c r="KLO220" s="43"/>
      <c r="KLP220" s="43"/>
      <c r="KLQ220" s="43"/>
      <c r="KLR220" s="43"/>
      <c r="KLS220" s="43"/>
      <c r="KLT220" s="43"/>
      <c r="KLU220" s="43"/>
      <c r="KLV220" s="43"/>
      <c r="KLW220" s="43"/>
      <c r="KLX220" s="43"/>
      <c r="KLY220" s="43"/>
      <c r="KLZ220" s="43"/>
      <c r="KMA220" s="43"/>
      <c r="KMB220" s="43"/>
      <c r="KMC220" s="43"/>
      <c r="KMD220" s="43"/>
      <c r="KME220" s="43"/>
      <c r="KMF220" s="43"/>
      <c r="KMG220" s="43"/>
      <c r="KMH220" s="43"/>
      <c r="KMI220" s="43"/>
      <c r="KMJ220" s="43"/>
      <c r="KMK220" s="43"/>
      <c r="KML220" s="43"/>
      <c r="KMM220" s="43"/>
      <c r="KMN220" s="43"/>
      <c r="KMO220" s="43"/>
      <c r="KMP220" s="43"/>
      <c r="KMQ220" s="43"/>
      <c r="KMR220" s="43"/>
      <c r="KMS220" s="43"/>
      <c r="KMT220" s="43"/>
      <c r="KMU220" s="43"/>
      <c r="KMV220" s="43"/>
      <c r="KMW220" s="43"/>
      <c r="KMX220" s="43"/>
      <c r="KMY220" s="43"/>
      <c r="KMZ220" s="43"/>
      <c r="KNA220" s="43"/>
      <c r="KNB220" s="43"/>
      <c r="KNC220" s="43"/>
      <c r="KND220" s="43"/>
      <c r="KNE220" s="43"/>
      <c r="KNF220" s="43"/>
      <c r="KNG220" s="43"/>
      <c r="KNH220" s="43"/>
      <c r="KNI220" s="43"/>
      <c r="KNJ220" s="43"/>
      <c r="KNK220" s="43"/>
      <c r="KNL220" s="43"/>
      <c r="KNM220" s="43"/>
      <c r="KNN220" s="43"/>
      <c r="KNO220" s="43"/>
      <c r="KNP220" s="43"/>
      <c r="KNQ220" s="43"/>
      <c r="KNR220" s="43"/>
      <c r="KNS220" s="43"/>
      <c r="KNT220" s="43"/>
      <c r="KNU220" s="43"/>
      <c r="KNV220" s="43"/>
      <c r="KNW220" s="43"/>
      <c r="KNX220" s="43"/>
      <c r="KNY220" s="43"/>
      <c r="KNZ220" s="43"/>
      <c r="KOA220" s="43"/>
      <c r="KOB220" s="43"/>
      <c r="KOC220" s="43"/>
      <c r="KOD220" s="43"/>
      <c r="KOE220" s="43"/>
      <c r="KOF220" s="43"/>
      <c r="KOG220" s="43"/>
      <c r="KOH220" s="43"/>
      <c r="KOI220" s="43"/>
      <c r="KOJ220" s="43"/>
      <c r="KOK220" s="43"/>
      <c r="KOL220" s="43"/>
      <c r="KOM220" s="43"/>
      <c r="KON220" s="43"/>
      <c r="KOO220" s="43"/>
      <c r="KOP220" s="43"/>
      <c r="KOQ220" s="43"/>
      <c r="KOR220" s="43"/>
      <c r="KOS220" s="43"/>
      <c r="KOT220" s="43"/>
      <c r="KOU220" s="43"/>
      <c r="KOV220" s="43"/>
      <c r="KOW220" s="43"/>
      <c r="KOX220" s="43"/>
      <c r="KOY220" s="43"/>
      <c r="KOZ220" s="43"/>
      <c r="KPA220" s="43"/>
      <c r="KPB220" s="43"/>
      <c r="KPC220" s="43"/>
      <c r="KPD220" s="43"/>
      <c r="KPE220" s="43"/>
      <c r="KPF220" s="43"/>
      <c r="KPG220" s="43"/>
      <c r="KPH220" s="43"/>
      <c r="KPI220" s="43"/>
      <c r="KPJ220" s="43"/>
      <c r="KPK220" s="43"/>
      <c r="KPL220" s="43"/>
      <c r="KPM220" s="43"/>
      <c r="KPN220" s="43"/>
      <c r="KPO220" s="43"/>
      <c r="KPP220" s="43"/>
      <c r="KPQ220" s="43"/>
      <c r="KPR220" s="43"/>
      <c r="KPS220" s="43"/>
      <c r="KPT220" s="43"/>
      <c r="KPU220" s="43"/>
      <c r="KPV220" s="43"/>
      <c r="KPW220" s="43"/>
      <c r="KPX220" s="43"/>
      <c r="KPY220" s="43"/>
      <c r="KPZ220" s="43"/>
      <c r="KQA220" s="43"/>
      <c r="KQB220" s="43"/>
      <c r="KQC220" s="43"/>
      <c r="KQD220" s="43"/>
      <c r="KQE220" s="43"/>
      <c r="KQF220" s="43"/>
      <c r="KQG220" s="43"/>
      <c r="KQH220" s="43"/>
      <c r="KQI220" s="43"/>
      <c r="KQJ220" s="43"/>
      <c r="KQK220" s="43"/>
      <c r="KQL220" s="43"/>
      <c r="KQM220" s="43"/>
      <c r="KQN220" s="43"/>
      <c r="KQO220" s="43"/>
      <c r="KQP220" s="43"/>
      <c r="KQQ220" s="43"/>
      <c r="KQR220" s="43"/>
      <c r="KQS220" s="43"/>
      <c r="KQT220" s="43"/>
      <c r="KQU220" s="43"/>
      <c r="KQV220" s="43"/>
      <c r="KQW220" s="43"/>
      <c r="KQX220" s="43"/>
      <c r="KQY220" s="43"/>
      <c r="KQZ220" s="43"/>
      <c r="KRA220" s="43"/>
      <c r="KRB220" s="43"/>
      <c r="KRC220" s="43"/>
      <c r="KRD220" s="43"/>
      <c r="KRE220" s="43"/>
      <c r="KRF220" s="43"/>
      <c r="KRG220" s="43"/>
      <c r="KRH220" s="43"/>
      <c r="KRI220" s="43"/>
      <c r="KRJ220" s="43"/>
      <c r="KRK220" s="43"/>
      <c r="KRL220" s="43"/>
      <c r="KRM220" s="43"/>
      <c r="KRN220" s="43"/>
      <c r="KRO220" s="43"/>
      <c r="KRP220" s="43"/>
      <c r="KRQ220" s="43"/>
      <c r="KRR220" s="43"/>
      <c r="KRS220" s="43"/>
      <c r="KRT220" s="43"/>
      <c r="KRU220" s="43"/>
      <c r="KRV220" s="43"/>
      <c r="KRW220" s="43"/>
      <c r="KRX220" s="43"/>
      <c r="KRY220" s="43"/>
      <c r="KRZ220" s="43"/>
      <c r="KSA220" s="43"/>
      <c r="KSB220" s="43"/>
      <c r="KSC220" s="43"/>
      <c r="KSD220" s="43"/>
      <c r="KSE220" s="43"/>
      <c r="KSF220" s="43"/>
      <c r="KSG220" s="43"/>
      <c r="KSH220" s="43"/>
      <c r="KSI220" s="43"/>
      <c r="KSJ220" s="43"/>
      <c r="KSK220" s="43"/>
      <c r="KSL220" s="43"/>
      <c r="KSM220" s="43"/>
      <c r="KSN220" s="43"/>
      <c r="KSO220" s="43"/>
      <c r="KSP220" s="43"/>
      <c r="KSQ220" s="43"/>
      <c r="KSR220" s="43"/>
      <c r="KSS220" s="43"/>
      <c r="KST220" s="43"/>
      <c r="KSU220" s="43"/>
      <c r="KSV220" s="43"/>
      <c r="KSW220" s="43"/>
      <c r="KSX220" s="43"/>
      <c r="KSY220" s="43"/>
      <c r="KSZ220" s="43"/>
      <c r="KTA220" s="43"/>
      <c r="KTB220" s="43"/>
      <c r="KTC220" s="43"/>
      <c r="KTD220" s="43"/>
      <c r="KTE220" s="43"/>
      <c r="KTF220" s="43"/>
      <c r="KTG220" s="43"/>
      <c r="KTH220" s="43"/>
      <c r="KTI220" s="43"/>
      <c r="KTJ220" s="43"/>
      <c r="KTK220" s="43"/>
      <c r="KTL220" s="43"/>
      <c r="KTM220" s="43"/>
      <c r="KTN220" s="43"/>
      <c r="KTO220" s="43"/>
      <c r="KTP220" s="43"/>
      <c r="KTQ220" s="43"/>
      <c r="KTR220" s="43"/>
      <c r="KTS220" s="43"/>
      <c r="KTT220" s="43"/>
      <c r="KTU220" s="43"/>
      <c r="KTV220" s="43"/>
      <c r="KTW220" s="43"/>
      <c r="KTX220" s="43"/>
      <c r="KTY220" s="43"/>
      <c r="KTZ220" s="43"/>
      <c r="KUA220" s="43"/>
      <c r="KUB220" s="43"/>
      <c r="KUC220" s="43"/>
      <c r="KUD220" s="43"/>
      <c r="KUE220" s="43"/>
      <c r="KUF220" s="43"/>
      <c r="KUG220" s="43"/>
      <c r="KUH220" s="43"/>
      <c r="KUI220" s="43"/>
      <c r="KUJ220" s="43"/>
      <c r="KUK220" s="43"/>
      <c r="KUL220" s="43"/>
      <c r="KUM220" s="43"/>
      <c r="KUN220" s="43"/>
      <c r="KUO220" s="43"/>
      <c r="KUP220" s="43"/>
      <c r="KUQ220" s="43"/>
      <c r="KUR220" s="43"/>
      <c r="KUS220" s="43"/>
      <c r="KUT220" s="43"/>
      <c r="KUU220" s="43"/>
      <c r="KUV220" s="43"/>
      <c r="KUW220" s="43"/>
      <c r="KUX220" s="43"/>
      <c r="KUY220" s="43"/>
      <c r="KUZ220" s="43"/>
      <c r="KVA220" s="43"/>
      <c r="KVB220" s="43"/>
      <c r="KVC220" s="43"/>
      <c r="KVD220" s="43"/>
      <c r="KVE220" s="43"/>
      <c r="KVF220" s="43"/>
      <c r="KVG220" s="43"/>
      <c r="KVH220" s="43"/>
      <c r="KVI220" s="43"/>
      <c r="KVJ220" s="43"/>
      <c r="KVK220" s="43"/>
      <c r="KVL220" s="43"/>
      <c r="KVM220" s="43"/>
      <c r="KVN220" s="43"/>
      <c r="KVO220" s="43"/>
      <c r="KVP220" s="43"/>
      <c r="KVQ220" s="43"/>
      <c r="KVR220" s="43"/>
      <c r="KVS220" s="43"/>
      <c r="KVT220" s="43"/>
      <c r="KVU220" s="43"/>
      <c r="KVV220" s="43"/>
      <c r="KVW220" s="43"/>
      <c r="KVX220" s="43"/>
      <c r="KVY220" s="43"/>
      <c r="KVZ220" s="43"/>
      <c r="KWA220" s="43"/>
      <c r="KWB220" s="43"/>
      <c r="KWC220" s="43"/>
      <c r="KWD220" s="43"/>
      <c r="KWE220" s="43"/>
      <c r="KWF220" s="43"/>
      <c r="KWG220" s="43"/>
      <c r="KWH220" s="43"/>
      <c r="KWI220" s="43"/>
      <c r="KWJ220" s="43"/>
      <c r="KWK220" s="43"/>
      <c r="KWL220" s="43"/>
      <c r="KWM220" s="43"/>
      <c r="KWN220" s="43"/>
      <c r="KWO220" s="43"/>
      <c r="KWP220" s="43"/>
      <c r="KWQ220" s="43"/>
      <c r="KWR220" s="43"/>
      <c r="KWS220" s="43"/>
      <c r="KWT220" s="43"/>
      <c r="KWU220" s="43"/>
      <c r="KWV220" s="43"/>
      <c r="KWW220" s="43"/>
      <c r="KWX220" s="43"/>
      <c r="KWY220" s="43"/>
      <c r="KWZ220" s="43"/>
      <c r="KXA220" s="43"/>
      <c r="KXB220" s="43"/>
      <c r="KXC220" s="43"/>
      <c r="KXD220" s="43"/>
      <c r="KXE220" s="43"/>
      <c r="KXF220" s="43"/>
      <c r="KXG220" s="43"/>
      <c r="KXH220" s="43"/>
      <c r="KXI220" s="43"/>
      <c r="KXJ220" s="43"/>
      <c r="KXK220" s="43"/>
      <c r="KXL220" s="43"/>
      <c r="KXM220" s="43"/>
      <c r="KXN220" s="43"/>
      <c r="KXO220" s="43"/>
      <c r="KXP220" s="43"/>
      <c r="KXQ220" s="43"/>
      <c r="KXR220" s="43"/>
      <c r="KXS220" s="43"/>
      <c r="KXT220" s="43"/>
      <c r="KXU220" s="43"/>
      <c r="KXV220" s="43"/>
      <c r="KXW220" s="43"/>
      <c r="KXX220" s="43"/>
      <c r="KXY220" s="43"/>
      <c r="KXZ220" s="43"/>
      <c r="KYA220" s="43"/>
      <c r="KYB220" s="43"/>
      <c r="KYC220" s="43"/>
      <c r="KYD220" s="43"/>
      <c r="KYE220" s="43"/>
      <c r="KYF220" s="43"/>
      <c r="KYG220" s="43"/>
      <c r="KYH220" s="43"/>
      <c r="KYI220" s="43"/>
      <c r="KYJ220" s="43"/>
      <c r="KYK220" s="43"/>
      <c r="KYL220" s="43"/>
      <c r="KYM220" s="43"/>
      <c r="KYN220" s="43"/>
      <c r="KYO220" s="43"/>
      <c r="KYP220" s="43"/>
      <c r="KYQ220" s="43"/>
      <c r="KYR220" s="43"/>
      <c r="KYS220" s="43"/>
      <c r="KYT220" s="43"/>
      <c r="KYU220" s="43"/>
      <c r="KYV220" s="43"/>
      <c r="KYW220" s="43"/>
      <c r="KYX220" s="43"/>
      <c r="KYY220" s="43"/>
      <c r="KYZ220" s="43"/>
      <c r="KZA220" s="43"/>
      <c r="KZB220" s="43"/>
      <c r="KZC220" s="43"/>
      <c r="KZD220" s="43"/>
      <c r="KZE220" s="43"/>
      <c r="KZF220" s="43"/>
      <c r="KZG220" s="43"/>
      <c r="KZH220" s="43"/>
      <c r="KZI220" s="43"/>
      <c r="KZJ220" s="43"/>
      <c r="KZK220" s="43"/>
      <c r="KZL220" s="43"/>
      <c r="KZM220" s="43"/>
      <c r="KZN220" s="43"/>
      <c r="KZO220" s="43"/>
      <c r="KZP220" s="43"/>
      <c r="KZQ220" s="43"/>
      <c r="KZR220" s="43"/>
      <c r="KZS220" s="43"/>
      <c r="KZT220" s="43"/>
      <c r="KZU220" s="43"/>
      <c r="KZV220" s="43"/>
      <c r="KZW220" s="43"/>
      <c r="KZX220" s="43"/>
      <c r="KZY220" s="43"/>
      <c r="KZZ220" s="43"/>
      <c r="LAA220" s="43"/>
      <c r="LAB220" s="43"/>
      <c r="LAC220" s="43"/>
      <c r="LAD220" s="43"/>
      <c r="LAE220" s="43"/>
      <c r="LAF220" s="43"/>
      <c r="LAG220" s="43"/>
      <c r="LAH220" s="43"/>
      <c r="LAI220" s="43"/>
      <c r="LAJ220" s="43"/>
      <c r="LAK220" s="43"/>
      <c r="LAL220" s="43"/>
      <c r="LAM220" s="43"/>
      <c r="LAN220" s="43"/>
      <c r="LAO220" s="43"/>
      <c r="LAP220" s="43"/>
      <c r="LAQ220" s="43"/>
      <c r="LAR220" s="43"/>
      <c r="LAS220" s="43"/>
      <c r="LAT220" s="43"/>
      <c r="LAU220" s="43"/>
      <c r="LAV220" s="43"/>
      <c r="LAW220" s="43"/>
      <c r="LAX220" s="43"/>
      <c r="LAY220" s="43"/>
      <c r="LAZ220" s="43"/>
      <c r="LBA220" s="43"/>
      <c r="LBB220" s="43"/>
      <c r="LBC220" s="43"/>
      <c r="LBD220" s="43"/>
      <c r="LBE220" s="43"/>
      <c r="LBF220" s="43"/>
      <c r="LBG220" s="43"/>
      <c r="LBH220" s="43"/>
      <c r="LBI220" s="43"/>
      <c r="LBJ220" s="43"/>
      <c r="LBK220" s="43"/>
      <c r="LBL220" s="43"/>
      <c r="LBM220" s="43"/>
      <c r="LBN220" s="43"/>
      <c r="LBO220" s="43"/>
      <c r="LBP220" s="43"/>
      <c r="LBQ220" s="43"/>
      <c r="LBR220" s="43"/>
      <c r="LBS220" s="43"/>
      <c r="LBT220" s="43"/>
      <c r="LBU220" s="43"/>
      <c r="LBV220" s="43"/>
      <c r="LBW220" s="43"/>
      <c r="LBX220" s="43"/>
      <c r="LBY220" s="43"/>
      <c r="LBZ220" s="43"/>
      <c r="LCA220" s="43"/>
      <c r="LCB220" s="43"/>
      <c r="LCC220" s="43"/>
      <c r="LCD220" s="43"/>
      <c r="LCE220" s="43"/>
      <c r="LCF220" s="43"/>
      <c r="LCG220" s="43"/>
      <c r="LCH220" s="43"/>
      <c r="LCI220" s="43"/>
      <c r="LCJ220" s="43"/>
      <c r="LCK220" s="43"/>
      <c r="LCL220" s="43"/>
      <c r="LCM220" s="43"/>
      <c r="LCN220" s="43"/>
      <c r="LCO220" s="43"/>
      <c r="LCP220" s="43"/>
      <c r="LCQ220" s="43"/>
      <c r="LCR220" s="43"/>
      <c r="LCS220" s="43"/>
      <c r="LCT220" s="43"/>
      <c r="LCU220" s="43"/>
      <c r="LCV220" s="43"/>
      <c r="LCW220" s="43"/>
      <c r="LCX220" s="43"/>
      <c r="LCY220" s="43"/>
      <c r="LCZ220" s="43"/>
      <c r="LDA220" s="43"/>
      <c r="LDB220" s="43"/>
      <c r="LDC220" s="43"/>
      <c r="LDD220" s="43"/>
      <c r="LDE220" s="43"/>
      <c r="LDF220" s="43"/>
      <c r="LDG220" s="43"/>
      <c r="LDH220" s="43"/>
      <c r="LDI220" s="43"/>
      <c r="LDJ220" s="43"/>
      <c r="LDK220" s="43"/>
      <c r="LDL220" s="43"/>
      <c r="LDM220" s="43"/>
      <c r="LDN220" s="43"/>
      <c r="LDO220" s="43"/>
      <c r="LDP220" s="43"/>
      <c r="LDQ220" s="43"/>
      <c r="LDR220" s="43"/>
      <c r="LDS220" s="43"/>
      <c r="LDT220" s="43"/>
      <c r="LDU220" s="43"/>
      <c r="LDV220" s="43"/>
      <c r="LDW220" s="43"/>
      <c r="LDX220" s="43"/>
      <c r="LDY220" s="43"/>
      <c r="LDZ220" s="43"/>
      <c r="LEA220" s="43"/>
      <c r="LEB220" s="43"/>
      <c r="LEC220" s="43"/>
      <c r="LED220" s="43"/>
      <c r="LEE220" s="43"/>
      <c r="LEF220" s="43"/>
      <c r="LEG220" s="43"/>
      <c r="LEH220" s="43"/>
      <c r="LEI220" s="43"/>
      <c r="LEJ220" s="43"/>
      <c r="LEK220" s="43"/>
      <c r="LEL220" s="43"/>
      <c r="LEM220" s="43"/>
      <c r="LEN220" s="43"/>
      <c r="LEO220" s="43"/>
      <c r="LEP220" s="43"/>
      <c r="LEQ220" s="43"/>
      <c r="LER220" s="43"/>
      <c r="LES220" s="43"/>
      <c r="LET220" s="43"/>
      <c r="LEU220" s="43"/>
      <c r="LEV220" s="43"/>
      <c r="LEW220" s="43"/>
      <c r="LEX220" s="43"/>
      <c r="LEY220" s="43"/>
      <c r="LEZ220" s="43"/>
      <c r="LFA220" s="43"/>
      <c r="LFB220" s="43"/>
      <c r="LFC220" s="43"/>
      <c r="LFD220" s="43"/>
      <c r="LFE220" s="43"/>
      <c r="LFF220" s="43"/>
      <c r="LFG220" s="43"/>
      <c r="LFH220" s="43"/>
      <c r="LFI220" s="43"/>
      <c r="LFJ220" s="43"/>
      <c r="LFK220" s="43"/>
      <c r="LFL220" s="43"/>
      <c r="LFM220" s="43"/>
      <c r="LFN220" s="43"/>
      <c r="LFO220" s="43"/>
      <c r="LFP220" s="43"/>
      <c r="LFQ220" s="43"/>
      <c r="LFR220" s="43"/>
      <c r="LFS220" s="43"/>
      <c r="LFT220" s="43"/>
      <c r="LFU220" s="43"/>
      <c r="LFV220" s="43"/>
      <c r="LFW220" s="43"/>
      <c r="LFX220" s="43"/>
      <c r="LFY220" s="43"/>
      <c r="LFZ220" s="43"/>
      <c r="LGA220" s="43"/>
      <c r="LGB220" s="43"/>
      <c r="LGC220" s="43"/>
      <c r="LGD220" s="43"/>
      <c r="LGE220" s="43"/>
      <c r="LGF220" s="43"/>
      <c r="LGG220" s="43"/>
      <c r="LGH220" s="43"/>
      <c r="LGI220" s="43"/>
      <c r="LGJ220" s="43"/>
      <c r="LGK220" s="43"/>
      <c r="LGL220" s="43"/>
      <c r="LGM220" s="43"/>
      <c r="LGN220" s="43"/>
      <c r="LGO220" s="43"/>
      <c r="LGP220" s="43"/>
      <c r="LGQ220" s="43"/>
      <c r="LGR220" s="43"/>
      <c r="LGS220" s="43"/>
      <c r="LGT220" s="43"/>
      <c r="LGU220" s="43"/>
      <c r="LGV220" s="43"/>
      <c r="LGW220" s="43"/>
      <c r="LGX220" s="43"/>
      <c r="LGY220" s="43"/>
      <c r="LGZ220" s="43"/>
      <c r="LHA220" s="43"/>
      <c r="LHB220" s="43"/>
      <c r="LHC220" s="43"/>
      <c r="LHD220" s="43"/>
      <c r="LHE220" s="43"/>
      <c r="LHF220" s="43"/>
      <c r="LHG220" s="43"/>
      <c r="LHH220" s="43"/>
      <c r="LHI220" s="43"/>
      <c r="LHJ220" s="43"/>
      <c r="LHK220" s="43"/>
      <c r="LHL220" s="43"/>
      <c r="LHM220" s="43"/>
      <c r="LHN220" s="43"/>
      <c r="LHO220" s="43"/>
      <c r="LHP220" s="43"/>
      <c r="LHQ220" s="43"/>
      <c r="LHR220" s="43"/>
      <c r="LHS220" s="43"/>
      <c r="LHT220" s="43"/>
      <c r="LHU220" s="43"/>
      <c r="LHV220" s="43"/>
      <c r="LHW220" s="43"/>
      <c r="LHX220" s="43"/>
      <c r="LHY220" s="43"/>
      <c r="LHZ220" s="43"/>
      <c r="LIA220" s="43"/>
      <c r="LIB220" s="43"/>
      <c r="LIC220" s="43"/>
      <c r="LID220" s="43"/>
      <c r="LIE220" s="43"/>
      <c r="LIF220" s="43"/>
      <c r="LIG220" s="43"/>
      <c r="LIH220" s="43"/>
      <c r="LII220" s="43"/>
      <c r="LIJ220" s="43"/>
      <c r="LIK220" s="43"/>
      <c r="LIL220" s="43"/>
      <c r="LIM220" s="43"/>
      <c r="LIN220" s="43"/>
      <c r="LIO220" s="43"/>
      <c r="LIP220" s="43"/>
      <c r="LIQ220" s="43"/>
      <c r="LIR220" s="43"/>
      <c r="LIS220" s="43"/>
      <c r="LIT220" s="43"/>
      <c r="LIU220" s="43"/>
      <c r="LIV220" s="43"/>
      <c r="LIW220" s="43"/>
      <c r="LIX220" s="43"/>
      <c r="LIY220" s="43"/>
      <c r="LIZ220" s="43"/>
      <c r="LJA220" s="43"/>
      <c r="LJB220" s="43"/>
      <c r="LJC220" s="43"/>
      <c r="LJD220" s="43"/>
      <c r="LJE220" s="43"/>
      <c r="LJF220" s="43"/>
      <c r="LJG220" s="43"/>
      <c r="LJH220" s="43"/>
      <c r="LJI220" s="43"/>
      <c r="LJJ220" s="43"/>
      <c r="LJK220" s="43"/>
      <c r="LJL220" s="43"/>
      <c r="LJM220" s="43"/>
      <c r="LJN220" s="43"/>
      <c r="LJO220" s="43"/>
      <c r="LJP220" s="43"/>
      <c r="LJQ220" s="43"/>
      <c r="LJR220" s="43"/>
      <c r="LJS220" s="43"/>
      <c r="LJT220" s="43"/>
      <c r="LJU220" s="43"/>
      <c r="LJV220" s="43"/>
      <c r="LJW220" s="43"/>
      <c r="LJX220" s="43"/>
      <c r="LJY220" s="43"/>
      <c r="LJZ220" s="43"/>
      <c r="LKA220" s="43"/>
      <c r="LKB220" s="43"/>
      <c r="LKC220" s="43"/>
      <c r="LKD220" s="43"/>
      <c r="LKE220" s="43"/>
      <c r="LKF220" s="43"/>
      <c r="LKG220" s="43"/>
      <c r="LKH220" s="43"/>
      <c r="LKI220" s="43"/>
      <c r="LKJ220" s="43"/>
      <c r="LKK220" s="43"/>
      <c r="LKL220" s="43"/>
      <c r="LKM220" s="43"/>
      <c r="LKN220" s="43"/>
      <c r="LKO220" s="43"/>
      <c r="LKP220" s="43"/>
      <c r="LKQ220" s="43"/>
      <c r="LKR220" s="43"/>
      <c r="LKS220" s="43"/>
      <c r="LKT220" s="43"/>
      <c r="LKU220" s="43"/>
      <c r="LKV220" s="43"/>
      <c r="LKW220" s="43"/>
      <c r="LKX220" s="43"/>
      <c r="LKY220" s="43"/>
      <c r="LKZ220" s="43"/>
      <c r="LLA220" s="43"/>
      <c r="LLB220" s="43"/>
      <c r="LLC220" s="43"/>
      <c r="LLD220" s="43"/>
      <c r="LLE220" s="43"/>
      <c r="LLF220" s="43"/>
      <c r="LLG220" s="43"/>
      <c r="LLH220" s="43"/>
      <c r="LLI220" s="43"/>
      <c r="LLJ220" s="43"/>
      <c r="LLK220" s="43"/>
      <c r="LLL220" s="43"/>
      <c r="LLM220" s="43"/>
      <c r="LLN220" s="43"/>
      <c r="LLO220" s="43"/>
      <c r="LLP220" s="43"/>
      <c r="LLQ220" s="43"/>
      <c r="LLR220" s="43"/>
      <c r="LLS220" s="43"/>
      <c r="LLT220" s="43"/>
      <c r="LLU220" s="43"/>
      <c r="LLV220" s="43"/>
      <c r="LLW220" s="43"/>
      <c r="LLX220" s="43"/>
      <c r="LLY220" s="43"/>
      <c r="LLZ220" s="43"/>
      <c r="LMA220" s="43"/>
      <c r="LMB220" s="43"/>
      <c r="LMC220" s="43"/>
      <c r="LMD220" s="43"/>
      <c r="LME220" s="43"/>
      <c r="LMF220" s="43"/>
      <c r="LMG220" s="43"/>
      <c r="LMH220" s="43"/>
      <c r="LMI220" s="43"/>
      <c r="LMJ220" s="43"/>
      <c r="LMK220" s="43"/>
      <c r="LML220" s="43"/>
      <c r="LMM220" s="43"/>
      <c r="LMN220" s="43"/>
      <c r="LMO220" s="43"/>
      <c r="LMP220" s="43"/>
      <c r="LMQ220" s="43"/>
      <c r="LMR220" s="43"/>
      <c r="LMS220" s="43"/>
      <c r="LMT220" s="43"/>
      <c r="LMU220" s="43"/>
      <c r="LMV220" s="43"/>
      <c r="LMW220" s="43"/>
      <c r="LMX220" s="43"/>
      <c r="LMY220" s="43"/>
      <c r="LMZ220" s="43"/>
      <c r="LNA220" s="43"/>
      <c r="LNB220" s="43"/>
      <c r="LNC220" s="43"/>
      <c r="LND220" s="43"/>
      <c r="LNE220" s="43"/>
      <c r="LNF220" s="43"/>
      <c r="LNG220" s="43"/>
      <c r="LNH220" s="43"/>
      <c r="LNI220" s="43"/>
      <c r="LNJ220" s="43"/>
      <c r="LNK220" s="43"/>
      <c r="LNL220" s="43"/>
      <c r="LNM220" s="43"/>
      <c r="LNN220" s="43"/>
      <c r="LNO220" s="43"/>
      <c r="LNP220" s="43"/>
      <c r="LNQ220" s="43"/>
      <c r="LNR220" s="43"/>
      <c r="LNS220" s="43"/>
      <c r="LNT220" s="43"/>
      <c r="LNU220" s="43"/>
      <c r="LNV220" s="43"/>
      <c r="LNW220" s="43"/>
      <c r="LNX220" s="43"/>
      <c r="LNY220" s="43"/>
      <c r="LNZ220" s="43"/>
      <c r="LOA220" s="43"/>
      <c r="LOB220" s="43"/>
      <c r="LOC220" s="43"/>
      <c r="LOD220" s="43"/>
      <c r="LOE220" s="43"/>
      <c r="LOF220" s="43"/>
      <c r="LOG220" s="43"/>
      <c r="LOH220" s="43"/>
      <c r="LOI220" s="43"/>
      <c r="LOJ220" s="43"/>
      <c r="LOK220" s="43"/>
      <c r="LOL220" s="43"/>
      <c r="LOM220" s="43"/>
      <c r="LON220" s="43"/>
      <c r="LOO220" s="43"/>
      <c r="LOP220" s="43"/>
      <c r="LOQ220" s="43"/>
      <c r="LOR220" s="43"/>
      <c r="LOS220" s="43"/>
      <c r="LOT220" s="43"/>
      <c r="LOU220" s="43"/>
      <c r="LOV220" s="43"/>
      <c r="LOW220" s="43"/>
      <c r="LOX220" s="43"/>
      <c r="LOY220" s="43"/>
      <c r="LOZ220" s="43"/>
      <c r="LPA220" s="43"/>
      <c r="LPB220" s="43"/>
      <c r="LPC220" s="43"/>
      <c r="LPD220" s="43"/>
      <c r="LPE220" s="43"/>
      <c r="LPF220" s="43"/>
      <c r="LPG220" s="43"/>
      <c r="LPH220" s="43"/>
      <c r="LPI220" s="43"/>
      <c r="LPJ220" s="43"/>
      <c r="LPK220" s="43"/>
      <c r="LPL220" s="43"/>
      <c r="LPM220" s="43"/>
      <c r="LPN220" s="43"/>
      <c r="LPO220" s="43"/>
      <c r="LPP220" s="43"/>
      <c r="LPQ220" s="43"/>
      <c r="LPR220" s="43"/>
      <c r="LPS220" s="43"/>
      <c r="LPT220" s="43"/>
      <c r="LPU220" s="43"/>
      <c r="LPV220" s="43"/>
      <c r="LPW220" s="43"/>
      <c r="LPX220" s="43"/>
      <c r="LPY220" s="43"/>
      <c r="LPZ220" s="43"/>
      <c r="LQA220" s="43"/>
      <c r="LQB220" s="43"/>
      <c r="LQC220" s="43"/>
      <c r="LQD220" s="43"/>
      <c r="LQE220" s="43"/>
      <c r="LQF220" s="43"/>
      <c r="LQG220" s="43"/>
      <c r="LQH220" s="43"/>
      <c r="LQI220" s="43"/>
      <c r="LQJ220" s="43"/>
      <c r="LQK220" s="43"/>
      <c r="LQL220" s="43"/>
      <c r="LQM220" s="43"/>
      <c r="LQN220" s="43"/>
      <c r="LQO220" s="43"/>
      <c r="LQP220" s="43"/>
      <c r="LQQ220" s="43"/>
      <c r="LQR220" s="43"/>
      <c r="LQS220" s="43"/>
      <c r="LQT220" s="43"/>
      <c r="LQU220" s="43"/>
      <c r="LQV220" s="43"/>
      <c r="LQW220" s="43"/>
      <c r="LQX220" s="43"/>
      <c r="LQY220" s="43"/>
      <c r="LQZ220" s="43"/>
      <c r="LRA220" s="43"/>
      <c r="LRB220" s="43"/>
      <c r="LRC220" s="43"/>
      <c r="LRD220" s="43"/>
      <c r="LRE220" s="43"/>
      <c r="LRF220" s="43"/>
      <c r="LRG220" s="43"/>
      <c r="LRH220" s="43"/>
      <c r="LRI220" s="43"/>
      <c r="LRJ220" s="43"/>
      <c r="LRK220" s="43"/>
      <c r="LRL220" s="43"/>
      <c r="LRM220" s="43"/>
      <c r="LRN220" s="43"/>
      <c r="LRO220" s="43"/>
      <c r="LRP220" s="43"/>
      <c r="LRQ220" s="43"/>
      <c r="LRR220" s="43"/>
      <c r="LRS220" s="43"/>
      <c r="LRT220" s="43"/>
      <c r="LRU220" s="43"/>
      <c r="LRV220" s="43"/>
      <c r="LRW220" s="43"/>
      <c r="LRX220" s="43"/>
      <c r="LRY220" s="43"/>
      <c r="LRZ220" s="43"/>
      <c r="LSA220" s="43"/>
      <c r="LSB220" s="43"/>
      <c r="LSC220" s="43"/>
      <c r="LSD220" s="43"/>
      <c r="LSE220" s="43"/>
      <c r="LSF220" s="43"/>
      <c r="LSG220" s="43"/>
      <c r="LSH220" s="43"/>
      <c r="LSI220" s="43"/>
      <c r="LSJ220" s="43"/>
      <c r="LSK220" s="43"/>
      <c r="LSL220" s="43"/>
      <c r="LSM220" s="43"/>
      <c r="LSN220" s="43"/>
      <c r="LSO220" s="43"/>
      <c r="LSP220" s="43"/>
      <c r="LSQ220" s="43"/>
      <c r="LSR220" s="43"/>
      <c r="LSS220" s="43"/>
      <c r="LST220" s="43"/>
      <c r="LSU220" s="43"/>
      <c r="LSV220" s="43"/>
      <c r="LSW220" s="43"/>
      <c r="LSX220" s="43"/>
      <c r="LSY220" s="43"/>
      <c r="LSZ220" s="43"/>
      <c r="LTA220" s="43"/>
      <c r="LTB220" s="43"/>
      <c r="LTC220" s="43"/>
      <c r="LTD220" s="43"/>
      <c r="LTE220" s="43"/>
      <c r="LTF220" s="43"/>
      <c r="LTG220" s="43"/>
      <c r="LTH220" s="43"/>
      <c r="LTI220" s="43"/>
      <c r="LTJ220" s="43"/>
      <c r="LTK220" s="43"/>
      <c r="LTL220" s="43"/>
      <c r="LTM220" s="43"/>
      <c r="LTN220" s="43"/>
      <c r="LTO220" s="43"/>
      <c r="LTP220" s="43"/>
      <c r="LTQ220" s="43"/>
      <c r="LTR220" s="43"/>
      <c r="LTS220" s="43"/>
      <c r="LTT220" s="43"/>
      <c r="LTU220" s="43"/>
      <c r="LTV220" s="43"/>
      <c r="LTW220" s="43"/>
      <c r="LTX220" s="43"/>
      <c r="LTY220" s="43"/>
      <c r="LTZ220" s="43"/>
      <c r="LUA220" s="43"/>
      <c r="LUB220" s="43"/>
      <c r="LUC220" s="43"/>
      <c r="LUD220" s="43"/>
      <c r="LUE220" s="43"/>
      <c r="LUF220" s="43"/>
      <c r="LUG220" s="43"/>
      <c r="LUH220" s="43"/>
      <c r="LUI220" s="43"/>
      <c r="LUJ220" s="43"/>
      <c r="LUK220" s="43"/>
      <c r="LUL220" s="43"/>
      <c r="LUM220" s="43"/>
      <c r="LUN220" s="43"/>
      <c r="LUO220" s="43"/>
      <c r="LUP220" s="43"/>
      <c r="LUQ220" s="43"/>
      <c r="LUR220" s="43"/>
      <c r="LUS220" s="43"/>
      <c r="LUT220" s="43"/>
      <c r="LUU220" s="43"/>
      <c r="LUV220" s="43"/>
      <c r="LUW220" s="43"/>
      <c r="LUX220" s="43"/>
      <c r="LUY220" s="43"/>
      <c r="LUZ220" s="43"/>
      <c r="LVA220" s="43"/>
      <c r="LVB220" s="43"/>
      <c r="LVC220" s="43"/>
      <c r="LVD220" s="43"/>
      <c r="LVE220" s="43"/>
      <c r="LVF220" s="43"/>
      <c r="LVG220" s="43"/>
      <c r="LVH220" s="43"/>
      <c r="LVI220" s="43"/>
      <c r="LVJ220" s="43"/>
      <c r="LVK220" s="43"/>
      <c r="LVL220" s="43"/>
      <c r="LVM220" s="43"/>
      <c r="LVN220" s="43"/>
      <c r="LVO220" s="43"/>
      <c r="LVP220" s="43"/>
      <c r="LVQ220" s="43"/>
      <c r="LVR220" s="43"/>
      <c r="LVS220" s="43"/>
      <c r="LVT220" s="43"/>
      <c r="LVU220" s="43"/>
      <c r="LVV220" s="43"/>
      <c r="LVW220" s="43"/>
      <c r="LVX220" s="43"/>
      <c r="LVY220" s="43"/>
      <c r="LVZ220" s="43"/>
      <c r="LWA220" s="43"/>
      <c r="LWB220" s="43"/>
      <c r="LWC220" s="43"/>
      <c r="LWD220" s="43"/>
      <c r="LWE220" s="43"/>
      <c r="LWF220" s="43"/>
      <c r="LWG220" s="43"/>
      <c r="LWH220" s="43"/>
      <c r="LWI220" s="43"/>
      <c r="LWJ220" s="43"/>
      <c r="LWK220" s="43"/>
      <c r="LWL220" s="43"/>
      <c r="LWM220" s="43"/>
      <c r="LWN220" s="43"/>
      <c r="LWO220" s="43"/>
      <c r="LWP220" s="43"/>
      <c r="LWQ220" s="43"/>
      <c r="LWR220" s="43"/>
      <c r="LWS220" s="43"/>
      <c r="LWT220" s="43"/>
      <c r="LWU220" s="43"/>
      <c r="LWV220" s="43"/>
      <c r="LWW220" s="43"/>
      <c r="LWX220" s="43"/>
      <c r="LWY220" s="43"/>
      <c r="LWZ220" s="43"/>
      <c r="LXA220" s="43"/>
      <c r="LXB220" s="43"/>
      <c r="LXC220" s="43"/>
      <c r="LXD220" s="43"/>
      <c r="LXE220" s="43"/>
      <c r="LXF220" s="43"/>
      <c r="LXG220" s="43"/>
      <c r="LXH220" s="43"/>
      <c r="LXI220" s="43"/>
      <c r="LXJ220" s="43"/>
      <c r="LXK220" s="43"/>
      <c r="LXL220" s="43"/>
      <c r="LXM220" s="43"/>
      <c r="LXN220" s="43"/>
      <c r="LXO220" s="43"/>
      <c r="LXP220" s="43"/>
      <c r="LXQ220" s="43"/>
      <c r="LXR220" s="43"/>
      <c r="LXS220" s="43"/>
      <c r="LXT220" s="43"/>
      <c r="LXU220" s="43"/>
      <c r="LXV220" s="43"/>
      <c r="LXW220" s="43"/>
      <c r="LXX220" s="43"/>
      <c r="LXY220" s="43"/>
      <c r="LXZ220" s="43"/>
      <c r="LYA220" s="43"/>
      <c r="LYB220" s="43"/>
      <c r="LYC220" s="43"/>
      <c r="LYD220" s="43"/>
      <c r="LYE220" s="43"/>
      <c r="LYF220" s="43"/>
      <c r="LYG220" s="43"/>
      <c r="LYH220" s="43"/>
      <c r="LYI220" s="43"/>
      <c r="LYJ220" s="43"/>
      <c r="LYK220" s="43"/>
      <c r="LYL220" s="43"/>
      <c r="LYM220" s="43"/>
      <c r="LYN220" s="43"/>
      <c r="LYO220" s="43"/>
      <c r="LYP220" s="43"/>
      <c r="LYQ220" s="43"/>
      <c r="LYR220" s="43"/>
      <c r="LYS220" s="43"/>
      <c r="LYT220" s="43"/>
      <c r="LYU220" s="43"/>
      <c r="LYV220" s="43"/>
      <c r="LYW220" s="43"/>
      <c r="LYX220" s="43"/>
      <c r="LYY220" s="43"/>
      <c r="LYZ220" s="43"/>
      <c r="LZA220" s="43"/>
      <c r="LZB220" s="43"/>
      <c r="LZC220" s="43"/>
      <c r="LZD220" s="43"/>
      <c r="LZE220" s="43"/>
      <c r="LZF220" s="43"/>
      <c r="LZG220" s="43"/>
      <c r="LZH220" s="43"/>
      <c r="LZI220" s="43"/>
      <c r="LZJ220" s="43"/>
      <c r="LZK220" s="43"/>
      <c r="LZL220" s="43"/>
      <c r="LZM220" s="43"/>
      <c r="LZN220" s="43"/>
      <c r="LZO220" s="43"/>
      <c r="LZP220" s="43"/>
      <c r="LZQ220" s="43"/>
      <c r="LZR220" s="43"/>
      <c r="LZS220" s="43"/>
      <c r="LZT220" s="43"/>
      <c r="LZU220" s="43"/>
      <c r="LZV220" s="43"/>
      <c r="LZW220" s="43"/>
      <c r="LZX220" s="43"/>
      <c r="LZY220" s="43"/>
      <c r="LZZ220" s="43"/>
      <c r="MAA220" s="43"/>
      <c r="MAB220" s="43"/>
      <c r="MAC220" s="43"/>
      <c r="MAD220" s="43"/>
      <c r="MAE220" s="43"/>
      <c r="MAF220" s="43"/>
      <c r="MAG220" s="43"/>
      <c r="MAH220" s="43"/>
      <c r="MAI220" s="43"/>
      <c r="MAJ220" s="43"/>
      <c r="MAK220" s="43"/>
      <c r="MAL220" s="43"/>
      <c r="MAM220" s="43"/>
      <c r="MAN220" s="43"/>
      <c r="MAO220" s="43"/>
      <c r="MAP220" s="43"/>
      <c r="MAQ220" s="43"/>
      <c r="MAR220" s="43"/>
      <c r="MAS220" s="43"/>
      <c r="MAT220" s="43"/>
      <c r="MAU220" s="43"/>
      <c r="MAV220" s="43"/>
      <c r="MAW220" s="43"/>
      <c r="MAX220" s="43"/>
      <c r="MAY220" s="43"/>
      <c r="MAZ220" s="43"/>
      <c r="MBA220" s="43"/>
      <c r="MBB220" s="43"/>
      <c r="MBC220" s="43"/>
      <c r="MBD220" s="43"/>
      <c r="MBE220" s="43"/>
      <c r="MBF220" s="43"/>
      <c r="MBG220" s="43"/>
      <c r="MBH220" s="43"/>
      <c r="MBI220" s="43"/>
      <c r="MBJ220" s="43"/>
      <c r="MBK220" s="43"/>
      <c r="MBL220" s="43"/>
      <c r="MBM220" s="43"/>
      <c r="MBN220" s="43"/>
      <c r="MBO220" s="43"/>
      <c r="MBP220" s="43"/>
      <c r="MBQ220" s="43"/>
      <c r="MBR220" s="43"/>
      <c r="MBS220" s="43"/>
      <c r="MBT220" s="43"/>
      <c r="MBU220" s="43"/>
      <c r="MBV220" s="43"/>
      <c r="MBW220" s="43"/>
      <c r="MBX220" s="43"/>
      <c r="MBY220" s="43"/>
      <c r="MBZ220" s="43"/>
      <c r="MCA220" s="43"/>
      <c r="MCB220" s="43"/>
      <c r="MCC220" s="43"/>
      <c r="MCD220" s="43"/>
      <c r="MCE220" s="43"/>
      <c r="MCF220" s="43"/>
      <c r="MCG220" s="43"/>
      <c r="MCH220" s="43"/>
      <c r="MCI220" s="43"/>
      <c r="MCJ220" s="43"/>
      <c r="MCK220" s="43"/>
      <c r="MCL220" s="43"/>
      <c r="MCM220" s="43"/>
      <c r="MCN220" s="43"/>
      <c r="MCO220" s="43"/>
      <c r="MCP220" s="43"/>
      <c r="MCQ220" s="43"/>
      <c r="MCR220" s="43"/>
      <c r="MCS220" s="43"/>
      <c r="MCT220" s="43"/>
      <c r="MCU220" s="43"/>
      <c r="MCV220" s="43"/>
      <c r="MCW220" s="43"/>
      <c r="MCX220" s="43"/>
      <c r="MCY220" s="43"/>
      <c r="MCZ220" s="43"/>
      <c r="MDA220" s="43"/>
      <c r="MDB220" s="43"/>
      <c r="MDC220" s="43"/>
      <c r="MDD220" s="43"/>
      <c r="MDE220" s="43"/>
      <c r="MDF220" s="43"/>
      <c r="MDG220" s="43"/>
      <c r="MDH220" s="43"/>
      <c r="MDI220" s="43"/>
      <c r="MDJ220" s="43"/>
      <c r="MDK220" s="43"/>
      <c r="MDL220" s="43"/>
      <c r="MDM220" s="43"/>
      <c r="MDN220" s="43"/>
      <c r="MDO220" s="43"/>
      <c r="MDP220" s="43"/>
      <c r="MDQ220" s="43"/>
      <c r="MDR220" s="43"/>
      <c r="MDS220" s="43"/>
      <c r="MDT220" s="43"/>
      <c r="MDU220" s="43"/>
      <c r="MDV220" s="43"/>
      <c r="MDW220" s="43"/>
      <c r="MDX220" s="43"/>
      <c r="MDY220" s="43"/>
      <c r="MDZ220" s="43"/>
      <c r="MEA220" s="43"/>
      <c r="MEB220" s="43"/>
      <c r="MEC220" s="43"/>
      <c r="MED220" s="43"/>
      <c r="MEE220" s="43"/>
      <c r="MEF220" s="43"/>
      <c r="MEG220" s="43"/>
      <c r="MEH220" s="43"/>
      <c r="MEI220" s="43"/>
      <c r="MEJ220" s="43"/>
      <c r="MEK220" s="43"/>
      <c r="MEL220" s="43"/>
      <c r="MEM220" s="43"/>
      <c r="MEN220" s="43"/>
      <c r="MEO220" s="43"/>
      <c r="MEP220" s="43"/>
      <c r="MEQ220" s="43"/>
      <c r="MER220" s="43"/>
      <c r="MES220" s="43"/>
      <c r="MET220" s="43"/>
      <c r="MEU220" s="43"/>
      <c r="MEV220" s="43"/>
      <c r="MEW220" s="43"/>
      <c r="MEX220" s="43"/>
      <c r="MEY220" s="43"/>
      <c r="MEZ220" s="43"/>
      <c r="MFA220" s="43"/>
      <c r="MFB220" s="43"/>
      <c r="MFC220" s="43"/>
      <c r="MFD220" s="43"/>
      <c r="MFE220" s="43"/>
      <c r="MFF220" s="43"/>
      <c r="MFG220" s="43"/>
      <c r="MFH220" s="43"/>
      <c r="MFI220" s="43"/>
      <c r="MFJ220" s="43"/>
      <c r="MFK220" s="43"/>
      <c r="MFL220" s="43"/>
      <c r="MFM220" s="43"/>
      <c r="MFN220" s="43"/>
      <c r="MFO220" s="43"/>
      <c r="MFP220" s="43"/>
      <c r="MFQ220" s="43"/>
      <c r="MFR220" s="43"/>
      <c r="MFS220" s="43"/>
      <c r="MFT220" s="43"/>
      <c r="MFU220" s="43"/>
      <c r="MFV220" s="43"/>
      <c r="MFW220" s="43"/>
      <c r="MFX220" s="43"/>
      <c r="MFY220" s="43"/>
      <c r="MFZ220" s="43"/>
      <c r="MGA220" s="43"/>
      <c r="MGB220" s="43"/>
      <c r="MGC220" s="43"/>
      <c r="MGD220" s="43"/>
      <c r="MGE220" s="43"/>
      <c r="MGF220" s="43"/>
      <c r="MGG220" s="43"/>
      <c r="MGH220" s="43"/>
      <c r="MGI220" s="43"/>
      <c r="MGJ220" s="43"/>
      <c r="MGK220" s="43"/>
      <c r="MGL220" s="43"/>
      <c r="MGM220" s="43"/>
      <c r="MGN220" s="43"/>
      <c r="MGO220" s="43"/>
      <c r="MGP220" s="43"/>
      <c r="MGQ220" s="43"/>
      <c r="MGR220" s="43"/>
      <c r="MGS220" s="43"/>
      <c r="MGT220" s="43"/>
      <c r="MGU220" s="43"/>
      <c r="MGV220" s="43"/>
      <c r="MGW220" s="43"/>
      <c r="MGX220" s="43"/>
      <c r="MGY220" s="43"/>
      <c r="MGZ220" s="43"/>
      <c r="MHA220" s="43"/>
      <c r="MHB220" s="43"/>
      <c r="MHC220" s="43"/>
      <c r="MHD220" s="43"/>
      <c r="MHE220" s="43"/>
      <c r="MHF220" s="43"/>
      <c r="MHG220" s="43"/>
      <c r="MHH220" s="43"/>
      <c r="MHI220" s="43"/>
      <c r="MHJ220" s="43"/>
      <c r="MHK220" s="43"/>
      <c r="MHL220" s="43"/>
      <c r="MHM220" s="43"/>
      <c r="MHN220" s="43"/>
      <c r="MHO220" s="43"/>
      <c r="MHP220" s="43"/>
      <c r="MHQ220" s="43"/>
      <c r="MHR220" s="43"/>
      <c r="MHS220" s="43"/>
      <c r="MHT220" s="43"/>
      <c r="MHU220" s="43"/>
      <c r="MHV220" s="43"/>
      <c r="MHW220" s="43"/>
      <c r="MHX220" s="43"/>
      <c r="MHY220" s="43"/>
      <c r="MHZ220" s="43"/>
      <c r="MIA220" s="43"/>
      <c r="MIB220" s="43"/>
      <c r="MIC220" s="43"/>
      <c r="MID220" s="43"/>
      <c r="MIE220" s="43"/>
      <c r="MIF220" s="43"/>
      <c r="MIG220" s="43"/>
      <c r="MIH220" s="43"/>
      <c r="MII220" s="43"/>
      <c r="MIJ220" s="43"/>
      <c r="MIK220" s="43"/>
      <c r="MIL220" s="43"/>
      <c r="MIM220" s="43"/>
      <c r="MIN220" s="43"/>
      <c r="MIO220" s="43"/>
      <c r="MIP220" s="43"/>
      <c r="MIQ220" s="43"/>
      <c r="MIR220" s="43"/>
      <c r="MIS220" s="43"/>
      <c r="MIT220" s="43"/>
      <c r="MIU220" s="43"/>
      <c r="MIV220" s="43"/>
      <c r="MIW220" s="43"/>
      <c r="MIX220" s="43"/>
      <c r="MIY220" s="43"/>
      <c r="MIZ220" s="43"/>
      <c r="MJA220" s="43"/>
      <c r="MJB220" s="43"/>
      <c r="MJC220" s="43"/>
      <c r="MJD220" s="43"/>
      <c r="MJE220" s="43"/>
      <c r="MJF220" s="43"/>
      <c r="MJG220" s="43"/>
      <c r="MJH220" s="43"/>
      <c r="MJI220" s="43"/>
      <c r="MJJ220" s="43"/>
      <c r="MJK220" s="43"/>
      <c r="MJL220" s="43"/>
      <c r="MJM220" s="43"/>
      <c r="MJN220" s="43"/>
      <c r="MJO220" s="43"/>
      <c r="MJP220" s="43"/>
      <c r="MJQ220" s="43"/>
      <c r="MJR220" s="43"/>
      <c r="MJS220" s="43"/>
      <c r="MJT220" s="43"/>
      <c r="MJU220" s="43"/>
      <c r="MJV220" s="43"/>
      <c r="MJW220" s="43"/>
      <c r="MJX220" s="43"/>
      <c r="MJY220" s="43"/>
      <c r="MJZ220" s="43"/>
      <c r="MKA220" s="43"/>
      <c r="MKB220" s="43"/>
      <c r="MKC220" s="43"/>
      <c r="MKD220" s="43"/>
      <c r="MKE220" s="43"/>
      <c r="MKF220" s="43"/>
      <c r="MKG220" s="43"/>
      <c r="MKH220" s="43"/>
      <c r="MKI220" s="43"/>
      <c r="MKJ220" s="43"/>
      <c r="MKK220" s="43"/>
      <c r="MKL220" s="43"/>
      <c r="MKM220" s="43"/>
      <c r="MKN220" s="43"/>
      <c r="MKO220" s="43"/>
      <c r="MKP220" s="43"/>
      <c r="MKQ220" s="43"/>
      <c r="MKR220" s="43"/>
      <c r="MKS220" s="43"/>
      <c r="MKT220" s="43"/>
      <c r="MKU220" s="43"/>
      <c r="MKV220" s="43"/>
      <c r="MKW220" s="43"/>
      <c r="MKX220" s="43"/>
      <c r="MKY220" s="43"/>
      <c r="MKZ220" s="43"/>
      <c r="MLA220" s="43"/>
      <c r="MLB220" s="43"/>
      <c r="MLC220" s="43"/>
      <c r="MLD220" s="43"/>
      <c r="MLE220" s="43"/>
      <c r="MLF220" s="43"/>
      <c r="MLG220" s="43"/>
      <c r="MLH220" s="43"/>
      <c r="MLI220" s="43"/>
      <c r="MLJ220" s="43"/>
      <c r="MLK220" s="43"/>
      <c r="MLL220" s="43"/>
      <c r="MLM220" s="43"/>
      <c r="MLN220" s="43"/>
      <c r="MLO220" s="43"/>
      <c r="MLP220" s="43"/>
      <c r="MLQ220" s="43"/>
      <c r="MLR220" s="43"/>
      <c r="MLS220" s="43"/>
      <c r="MLT220" s="43"/>
      <c r="MLU220" s="43"/>
      <c r="MLV220" s="43"/>
      <c r="MLW220" s="43"/>
      <c r="MLX220" s="43"/>
      <c r="MLY220" s="43"/>
      <c r="MLZ220" s="43"/>
      <c r="MMA220" s="43"/>
      <c r="MMB220" s="43"/>
      <c r="MMC220" s="43"/>
      <c r="MMD220" s="43"/>
      <c r="MME220" s="43"/>
      <c r="MMF220" s="43"/>
      <c r="MMG220" s="43"/>
      <c r="MMH220" s="43"/>
      <c r="MMI220" s="43"/>
      <c r="MMJ220" s="43"/>
      <c r="MMK220" s="43"/>
      <c r="MML220" s="43"/>
      <c r="MMM220" s="43"/>
      <c r="MMN220" s="43"/>
      <c r="MMO220" s="43"/>
      <c r="MMP220" s="43"/>
      <c r="MMQ220" s="43"/>
      <c r="MMR220" s="43"/>
      <c r="MMS220" s="43"/>
      <c r="MMT220" s="43"/>
      <c r="MMU220" s="43"/>
      <c r="MMV220" s="43"/>
      <c r="MMW220" s="43"/>
      <c r="MMX220" s="43"/>
      <c r="MMY220" s="43"/>
      <c r="MMZ220" s="43"/>
      <c r="MNA220" s="43"/>
      <c r="MNB220" s="43"/>
      <c r="MNC220" s="43"/>
      <c r="MND220" s="43"/>
      <c r="MNE220" s="43"/>
      <c r="MNF220" s="43"/>
      <c r="MNG220" s="43"/>
      <c r="MNH220" s="43"/>
      <c r="MNI220" s="43"/>
      <c r="MNJ220" s="43"/>
      <c r="MNK220" s="43"/>
      <c r="MNL220" s="43"/>
      <c r="MNM220" s="43"/>
      <c r="MNN220" s="43"/>
      <c r="MNO220" s="43"/>
      <c r="MNP220" s="43"/>
      <c r="MNQ220" s="43"/>
      <c r="MNR220" s="43"/>
      <c r="MNS220" s="43"/>
      <c r="MNT220" s="43"/>
      <c r="MNU220" s="43"/>
      <c r="MNV220" s="43"/>
      <c r="MNW220" s="43"/>
      <c r="MNX220" s="43"/>
      <c r="MNY220" s="43"/>
      <c r="MNZ220" s="43"/>
      <c r="MOA220" s="43"/>
      <c r="MOB220" s="43"/>
      <c r="MOC220" s="43"/>
      <c r="MOD220" s="43"/>
      <c r="MOE220" s="43"/>
      <c r="MOF220" s="43"/>
      <c r="MOG220" s="43"/>
      <c r="MOH220" s="43"/>
      <c r="MOI220" s="43"/>
      <c r="MOJ220" s="43"/>
      <c r="MOK220" s="43"/>
      <c r="MOL220" s="43"/>
      <c r="MOM220" s="43"/>
      <c r="MON220" s="43"/>
      <c r="MOO220" s="43"/>
      <c r="MOP220" s="43"/>
      <c r="MOQ220" s="43"/>
      <c r="MOR220" s="43"/>
      <c r="MOS220" s="43"/>
      <c r="MOT220" s="43"/>
      <c r="MOU220" s="43"/>
      <c r="MOV220" s="43"/>
      <c r="MOW220" s="43"/>
      <c r="MOX220" s="43"/>
      <c r="MOY220" s="43"/>
      <c r="MOZ220" s="43"/>
      <c r="MPA220" s="43"/>
      <c r="MPB220" s="43"/>
      <c r="MPC220" s="43"/>
      <c r="MPD220" s="43"/>
      <c r="MPE220" s="43"/>
      <c r="MPF220" s="43"/>
      <c r="MPG220" s="43"/>
      <c r="MPH220" s="43"/>
      <c r="MPI220" s="43"/>
      <c r="MPJ220" s="43"/>
      <c r="MPK220" s="43"/>
      <c r="MPL220" s="43"/>
      <c r="MPM220" s="43"/>
      <c r="MPN220" s="43"/>
      <c r="MPO220" s="43"/>
      <c r="MPP220" s="43"/>
      <c r="MPQ220" s="43"/>
      <c r="MPR220" s="43"/>
      <c r="MPS220" s="43"/>
      <c r="MPT220" s="43"/>
      <c r="MPU220" s="43"/>
      <c r="MPV220" s="43"/>
      <c r="MPW220" s="43"/>
      <c r="MPX220" s="43"/>
      <c r="MPY220" s="43"/>
      <c r="MPZ220" s="43"/>
      <c r="MQA220" s="43"/>
      <c r="MQB220" s="43"/>
      <c r="MQC220" s="43"/>
      <c r="MQD220" s="43"/>
      <c r="MQE220" s="43"/>
      <c r="MQF220" s="43"/>
      <c r="MQG220" s="43"/>
      <c r="MQH220" s="43"/>
      <c r="MQI220" s="43"/>
      <c r="MQJ220" s="43"/>
      <c r="MQK220" s="43"/>
      <c r="MQL220" s="43"/>
      <c r="MQM220" s="43"/>
      <c r="MQN220" s="43"/>
      <c r="MQO220" s="43"/>
      <c r="MQP220" s="43"/>
      <c r="MQQ220" s="43"/>
      <c r="MQR220" s="43"/>
      <c r="MQS220" s="43"/>
      <c r="MQT220" s="43"/>
      <c r="MQU220" s="43"/>
      <c r="MQV220" s="43"/>
      <c r="MQW220" s="43"/>
      <c r="MQX220" s="43"/>
      <c r="MQY220" s="43"/>
      <c r="MQZ220" s="43"/>
      <c r="MRA220" s="43"/>
      <c r="MRB220" s="43"/>
      <c r="MRC220" s="43"/>
      <c r="MRD220" s="43"/>
      <c r="MRE220" s="43"/>
      <c r="MRF220" s="43"/>
      <c r="MRG220" s="43"/>
      <c r="MRH220" s="43"/>
      <c r="MRI220" s="43"/>
      <c r="MRJ220" s="43"/>
      <c r="MRK220" s="43"/>
      <c r="MRL220" s="43"/>
      <c r="MRM220" s="43"/>
      <c r="MRN220" s="43"/>
      <c r="MRO220" s="43"/>
      <c r="MRP220" s="43"/>
      <c r="MRQ220" s="43"/>
      <c r="MRR220" s="43"/>
      <c r="MRS220" s="43"/>
      <c r="MRT220" s="43"/>
      <c r="MRU220" s="43"/>
      <c r="MRV220" s="43"/>
      <c r="MRW220" s="43"/>
      <c r="MRX220" s="43"/>
      <c r="MRY220" s="43"/>
      <c r="MRZ220" s="43"/>
      <c r="MSA220" s="43"/>
      <c r="MSB220" s="43"/>
      <c r="MSC220" s="43"/>
      <c r="MSD220" s="43"/>
      <c r="MSE220" s="43"/>
      <c r="MSF220" s="43"/>
      <c r="MSG220" s="43"/>
      <c r="MSH220" s="43"/>
      <c r="MSI220" s="43"/>
      <c r="MSJ220" s="43"/>
      <c r="MSK220" s="43"/>
      <c r="MSL220" s="43"/>
      <c r="MSM220" s="43"/>
      <c r="MSN220" s="43"/>
      <c r="MSO220" s="43"/>
      <c r="MSP220" s="43"/>
      <c r="MSQ220" s="43"/>
      <c r="MSR220" s="43"/>
      <c r="MSS220" s="43"/>
      <c r="MST220" s="43"/>
      <c r="MSU220" s="43"/>
      <c r="MSV220" s="43"/>
      <c r="MSW220" s="43"/>
      <c r="MSX220" s="43"/>
      <c r="MSY220" s="43"/>
      <c r="MSZ220" s="43"/>
      <c r="MTA220" s="43"/>
      <c r="MTB220" s="43"/>
      <c r="MTC220" s="43"/>
      <c r="MTD220" s="43"/>
      <c r="MTE220" s="43"/>
      <c r="MTF220" s="43"/>
      <c r="MTG220" s="43"/>
      <c r="MTH220" s="43"/>
      <c r="MTI220" s="43"/>
      <c r="MTJ220" s="43"/>
      <c r="MTK220" s="43"/>
      <c r="MTL220" s="43"/>
      <c r="MTM220" s="43"/>
      <c r="MTN220" s="43"/>
      <c r="MTO220" s="43"/>
      <c r="MTP220" s="43"/>
      <c r="MTQ220" s="43"/>
      <c r="MTR220" s="43"/>
      <c r="MTS220" s="43"/>
      <c r="MTT220" s="43"/>
      <c r="MTU220" s="43"/>
      <c r="MTV220" s="43"/>
      <c r="MTW220" s="43"/>
      <c r="MTX220" s="43"/>
      <c r="MTY220" s="43"/>
      <c r="MTZ220" s="43"/>
      <c r="MUA220" s="43"/>
      <c r="MUB220" s="43"/>
      <c r="MUC220" s="43"/>
      <c r="MUD220" s="43"/>
      <c r="MUE220" s="43"/>
      <c r="MUF220" s="43"/>
      <c r="MUG220" s="43"/>
      <c r="MUH220" s="43"/>
      <c r="MUI220" s="43"/>
      <c r="MUJ220" s="43"/>
      <c r="MUK220" s="43"/>
      <c r="MUL220" s="43"/>
      <c r="MUM220" s="43"/>
      <c r="MUN220" s="43"/>
      <c r="MUO220" s="43"/>
      <c r="MUP220" s="43"/>
      <c r="MUQ220" s="43"/>
      <c r="MUR220" s="43"/>
      <c r="MUS220" s="43"/>
      <c r="MUT220" s="43"/>
      <c r="MUU220" s="43"/>
      <c r="MUV220" s="43"/>
      <c r="MUW220" s="43"/>
      <c r="MUX220" s="43"/>
      <c r="MUY220" s="43"/>
      <c r="MUZ220" s="43"/>
      <c r="MVA220" s="43"/>
      <c r="MVB220" s="43"/>
      <c r="MVC220" s="43"/>
      <c r="MVD220" s="43"/>
      <c r="MVE220" s="43"/>
      <c r="MVF220" s="43"/>
      <c r="MVG220" s="43"/>
      <c r="MVH220" s="43"/>
      <c r="MVI220" s="43"/>
      <c r="MVJ220" s="43"/>
      <c r="MVK220" s="43"/>
      <c r="MVL220" s="43"/>
      <c r="MVM220" s="43"/>
      <c r="MVN220" s="43"/>
      <c r="MVO220" s="43"/>
      <c r="MVP220" s="43"/>
      <c r="MVQ220" s="43"/>
      <c r="MVR220" s="43"/>
      <c r="MVS220" s="43"/>
      <c r="MVT220" s="43"/>
      <c r="MVU220" s="43"/>
      <c r="MVV220" s="43"/>
      <c r="MVW220" s="43"/>
      <c r="MVX220" s="43"/>
      <c r="MVY220" s="43"/>
      <c r="MVZ220" s="43"/>
      <c r="MWA220" s="43"/>
      <c r="MWB220" s="43"/>
      <c r="MWC220" s="43"/>
      <c r="MWD220" s="43"/>
      <c r="MWE220" s="43"/>
      <c r="MWF220" s="43"/>
      <c r="MWG220" s="43"/>
      <c r="MWH220" s="43"/>
      <c r="MWI220" s="43"/>
      <c r="MWJ220" s="43"/>
      <c r="MWK220" s="43"/>
      <c r="MWL220" s="43"/>
      <c r="MWM220" s="43"/>
      <c r="MWN220" s="43"/>
      <c r="MWO220" s="43"/>
      <c r="MWP220" s="43"/>
      <c r="MWQ220" s="43"/>
      <c r="MWR220" s="43"/>
      <c r="MWS220" s="43"/>
      <c r="MWT220" s="43"/>
      <c r="MWU220" s="43"/>
      <c r="MWV220" s="43"/>
      <c r="MWW220" s="43"/>
      <c r="MWX220" s="43"/>
      <c r="MWY220" s="43"/>
      <c r="MWZ220" s="43"/>
      <c r="MXA220" s="43"/>
      <c r="MXB220" s="43"/>
      <c r="MXC220" s="43"/>
      <c r="MXD220" s="43"/>
      <c r="MXE220" s="43"/>
      <c r="MXF220" s="43"/>
      <c r="MXG220" s="43"/>
      <c r="MXH220" s="43"/>
      <c r="MXI220" s="43"/>
      <c r="MXJ220" s="43"/>
      <c r="MXK220" s="43"/>
      <c r="MXL220" s="43"/>
      <c r="MXM220" s="43"/>
      <c r="MXN220" s="43"/>
      <c r="MXO220" s="43"/>
      <c r="MXP220" s="43"/>
      <c r="MXQ220" s="43"/>
      <c r="MXR220" s="43"/>
      <c r="MXS220" s="43"/>
      <c r="MXT220" s="43"/>
      <c r="MXU220" s="43"/>
      <c r="MXV220" s="43"/>
      <c r="MXW220" s="43"/>
      <c r="MXX220" s="43"/>
      <c r="MXY220" s="43"/>
      <c r="MXZ220" s="43"/>
      <c r="MYA220" s="43"/>
      <c r="MYB220" s="43"/>
      <c r="MYC220" s="43"/>
      <c r="MYD220" s="43"/>
      <c r="MYE220" s="43"/>
      <c r="MYF220" s="43"/>
      <c r="MYG220" s="43"/>
      <c r="MYH220" s="43"/>
      <c r="MYI220" s="43"/>
      <c r="MYJ220" s="43"/>
      <c r="MYK220" s="43"/>
      <c r="MYL220" s="43"/>
      <c r="MYM220" s="43"/>
      <c r="MYN220" s="43"/>
      <c r="MYO220" s="43"/>
      <c r="MYP220" s="43"/>
      <c r="MYQ220" s="43"/>
      <c r="MYR220" s="43"/>
      <c r="MYS220" s="43"/>
      <c r="MYT220" s="43"/>
      <c r="MYU220" s="43"/>
      <c r="MYV220" s="43"/>
      <c r="MYW220" s="43"/>
      <c r="MYX220" s="43"/>
      <c r="MYY220" s="43"/>
      <c r="MYZ220" s="43"/>
      <c r="MZA220" s="43"/>
      <c r="MZB220" s="43"/>
      <c r="MZC220" s="43"/>
      <c r="MZD220" s="43"/>
      <c r="MZE220" s="43"/>
      <c r="MZF220" s="43"/>
      <c r="MZG220" s="43"/>
      <c r="MZH220" s="43"/>
      <c r="MZI220" s="43"/>
      <c r="MZJ220" s="43"/>
      <c r="MZK220" s="43"/>
      <c r="MZL220" s="43"/>
      <c r="MZM220" s="43"/>
      <c r="MZN220" s="43"/>
      <c r="MZO220" s="43"/>
      <c r="MZP220" s="43"/>
      <c r="MZQ220" s="43"/>
      <c r="MZR220" s="43"/>
      <c r="MZS220" s="43"/>
      <c r="MZT220" s="43"/>
      <c r="MZU220" s="43"/>
      <c r="MZV220" s="43"/>
      <c r="MZW220" s="43"/>
      <c r="MZX220" s="43"/>
      <c r="MZY220" s="43"/>
      <c r="MZZ220" s="43"/>
      <c r="NAA220" s="43"/>
      <c r="NAB220" s="43"/>
      <c r="NAC220" s="43"/>
      <c r="NAD220" s="43"/>
      <c r="NAE220" s="43"/>
      <c r="NAF220" s="43"/>
      <c r="NAG220" s="43"/>
      <c r="NAH220" s="43"/>
      <c r="NAI220" s="43"/>
      <c r="NAJ220" s="43"/>
      <c r="NAK220" s="43"/>
      <c r="NAL220" s="43"/>
      <c r="NAM220" s="43"/>
      <c r="NAN220" s="43"/>
      <c r="NAO220" s="43"/>
      <c r="NAP220" s="43"/>
      <c r="NAQ220" s="43"/>
      <c r="NAR220" s="43"/>
      <c r="NAS220" s="43"/>
      <c r="NAT220" s="43"/>
      <c r="NAU220" s="43"/>
      <c r="NAV220" s="43"/>
      <c r="NAW220" s="43"/>
      <c r="NAX220" s="43"/>
      <c r="NAY220" s="43"/>
      <c r="NAZ220" s="43"/>
      <c r="NBA220" s="43"/>
      <c r="NBB220" s="43"/>
      <c r="NBC220" s="43"/>
      <c r="NBD220" s="43"/>
      <c r="NBE220" s="43"/>
      <c r="NBF220" s="43"/>
      <c r="NBG220" s="43"/>
      <c r="NBH220" s="43"/>
      <c r="NBI220" s="43"/>
      <c r="NBJ220" s="43"/>
      <c r="NBK220" s="43"/>
      <c r="NBL220" s="43"/>
      <c r="NBM220" s="43"/>
      <c r="NBN220" s="43"/>
      <c r="NBO220" s="43"/>
      <c r="NBP220" s="43"/>
      <c r="NBQ220" s="43"/>
      <c r="NBR220" s="43"/>
      <c r="NBS220" s="43"/>
      <c r="NBT220" s="43"/>
      <c r="NBU220" s="43"/>
      <c r="NBV220" s="43"/>
      <c r="NBW220" s="43"/>
      <c r="NBX220" s="43"/>
      <c r="NBY220" s="43"/>
      <c r="NBZ220" s="43"/>
      <c r="NCA220" s="43"/>
      <c r="NCB220" s="43"/>
      <c r="NCC220" s="43"/>
      <c r="NCD220" s="43"/>
      <c r="NCE220" s="43"/>
      <c r="NCF220" s="43"/>
      <c r="NCG220" s="43"/>
      <c r="NCH220" s="43"/>
      <c r="NCI220" s="43"/>
      <c r="NCJ220" s="43"/>
      <c r="NCK220" s="43"/>
      <c r="NCL220" s="43"/>
      <c r="NCM220" s="43"/>
      <c r="NCN220" s="43"/>
      <c r="NCO220" s="43"/>
      <c r="NCP220" s="43"/>
      <c r="NCQ220" s="43"/>
      <c r="NCR220" s="43"/>
      <c r="NCS220" s="43"/>
      <c r="NCT220" s="43"/>
      <c r="NCU220" s="43"/>
      <c r="NCV220" s="43"/>
      <c r="NCW220" s="43"/>
      <c r="NCX220" s="43"/>
      <c r="NCY220" s="43"/>
      <c r="NCZ220" s="43"/>
      <c r="NDA220" s="43"/>
      <c r="NDB220" s="43"/>
      <c r="NDC220" s="43"/>
      <c r="NDD220" s="43"/>
      <c r="NDE220" s="43"/>
      <c r="NDF220" s="43"/>
      <c r="NDG220" s="43"/>
      <c r="NDH220" s="43"/>
      <c r="NDI220" s="43"/>
      <c r="NDJ220" s="43"/>
      <c r="NDK220" s="43"/>
      <c r="NDL220" s="43"/>
      <c r="NDM220" s="43"/>
      <c r="NDN220" s="43"/>
      <c r="NDO220" s="43"/>
      <c r="NDP220" s="43"/>
      <c r="NDQ220" s="43"/>
      <c r="NDR220" s="43"/>
      <c r="NDS220" s="43"/>
      <c r="NDT220" s="43"/>
      <c r="NDU220" s="43"/>
      <c r="NDV220" s="43"/>
      <c r="NDW220" s="43"/>
      <c r="NDX220" s="43"/>
      <c r="NDY220" s="43"/>
      <c r="NDZ220" s="43"/>
      <c r="NEA220" s="43"/>
      <c r="NEB220" s="43"/>
      <c r="NEC220" s="43"/>
      <c r="NED220" s="43"/>
      <c r="NEE220" s="43"/>
      <c r="NEF220" s="43"/>
      <c r="NEG220" s="43"/>
      <c r="NEH220" s="43"/>
      <c r="NEI220" s="43"/>
      <c r="NEJ220" s="43"/>
      <c r="NEK220" s="43"/>
      <c r="NEL220" s="43"/>
      <c r="NEM220" s="43"/>
      <c r="NEN220" s="43"/>
      <c r="NEO220" s="43"/>
      <c r="NEP220" s="43"/>
      <c r="NEQ220" s="43"/>
      <c r="NER220" s="43"/>
      <c r="NES220" s="43"/>
      <c r="NET220" s="43"/>
      <c r="NEU220" s="43"/>
      <c r="NEV220" s="43"/>
      <c r="NEW220" s="43"/>
      <c r="NEX220" s="43"/>
      <c r="NEY220" s="43"/>
      <c r="NEZ220" s="43"/>
      <c r="NFA220" s="43"/>
      <c r="NFB220" s="43"/>
      <c r="NFC220" s="43"/>
      <c r="NFD220" s="43"/>
      <c r="NFE220" s="43"/>
      <c r="NFF220" s="43"/>
      <c r="NFG220" s="43"/>
      <c r="NFH220" s="43"/>
      <c r="NFI220" s="43"/>
      <c r="NFJ220" s="43"/>
      <c r="NFK220" s="43"/>
      <c r="NFL220" s="43"/>
      <c r="NFM220" s="43"/>
      <c r="NFN220" s="43"/>
      <c r="NFO220" s="43"/>
      <c r="NFP220" s="43"/>
      <c r="NFQ220" s="43"/>
      <c r="NFR220" s="43"/>
      <c r="NFS220" s="43"/>
      <c r="NFT220" s="43"/>
      <c r="NFU220" s="43"/>
      <c r="NFV220" s="43"/>
      <c r="NFW220" s="43"/>
      <c r="NFX220" s="43"/>
      <c r="NFY220" s="43"/>
      <c r="NFZ220" s="43"/>
      <c r="NGA220" s="43"/>
      <c r="NGB220" s="43"/>
      <c r="NGC220" s="43"/>
      <c r="NGD220" s="43"/>
      <c r="NGE220" s="43"/>
      <c r="NGF220" s="43"/>
      <c r="NGG220" s="43"/>
      <c r="NGH220" s="43"/>
      <c r="NGI220" s="43"/>
      <c r="NGJ220" s="43"/>
      <c r="NGK220" s="43"/>
      <c r="NGL220" s="43"/>
      <c r="NGM220" s="43"/>
      <c r="NGN220" s="43"/>
      <c r="NGO220" s="43"/>
      <c r="NGP220" s="43"/>
      <c r="NGQ220" s="43"/>
      <c r="NGR220" s="43"/>
      <c r="NGS220" s="43"/>
      <c r="NGT220" s="43"/>
      <c r="NGU220" s="43"/>
      <c r="NGV220" s="43"/>
      <c r="NGW220" s="43"/>
      <c r="NGX220" s="43"/>
      <c r="NGY220" s="43"/>
      <c r="NGZ220" s="43"/>
      <c r="NHA220" s="43"/>
      <c r="NHB220" s="43"/>
      <c r="NHC220" s="43"/>
      <c r="NHD220" s="43"/>
      <c r="NHE220" s="43"/>
      <c r="NHF220" s="43"/>
      <c r="NHG220" s="43"/>
      <c r="NHH220" s="43"/>
      <c r="NHI220" s="43"/>
      <c r="NHJ220" s="43"/>
      <c r="NHK220" s="43"/>
      <c r="NHL220" s="43"/>
      <c r="NHM220" s="43"/>
      <c r="NHN220" s="43"/>
      <c r="NHO220" s="43"/>
      <c r="NHP220" s="43"/>
      <c r="NHQ220" s="43"/>
      <c r="NHR220" s="43"/>
      <c r="NHS220" s="43"/>
      <c r="NHT220" s="43"/>
      <c r="NHU220" s="43"/>
      <c r="NHV220" s="43"/>
      <c r="NHW220" s="43"/>
      <c r="NHX220" s="43"/>
      <c r="NHY220" s="43"/>
      <c r="NHZ220" s="43"/>
      <c r="NIA220" s="43"/>
      <c r="NIB220" s="43"/>
      <c r="NIC220" s="43"/>
      <c r="NID220" s="43"/>
      <c r="NIE220" s="43"/>
      <c r="NIF220" s="43"/>
      <c r="NIG220" s="43"/>
      <c r="NIH220" s="43"/>
      <c r="NII220" s="43"/>
      <c r="NIJ220" s="43"/>
      <c r="NIK220" s="43"/>
      <c r="NIL220" s="43"/>
      <c r="NIM220" s="43"/>
      <c r="NIN220" s="43"/>
      <c r="NIO220" s="43"/>
      <c r="NIP220" s="43"/>
      <c r="NIQ220" s="43"/>
      <c r="NIR220" s="43"/>
      <c r="NIS220" s="43"/>
      <c r="NIT220" s="43"/>
      <c r="NIU220" s="43"/>
      <c r="NIV220" s="43"/>
      <c r="NIW220" s="43"/>
      <c r="NIX220" s="43"/>
      <c r="NIY220" s="43"/>
      <c r="NIZ220" s="43"/>
      <c r="NJA220" s="43"/>
      <c r="NJB220" s="43"/>
      <c r="NJC220" s="43"/>
      <c r="NJD220" s="43"/>
      <c r="NJE220" s="43"/>
      <c r="NJF220" s="43"/>
      <c r="NJG220" s="43"/>
      <c r="NJH220" s="43"/>
      <c r="NJI220" s="43"/>
      <c r="NJJ220" s="43"/>
      <c r="NJK220" s="43"/>
      <c r="NJL220" s="43"/>
      <c r="NJM220" s="43"/>
      <c r="NJN220" s="43"/>
      <c r="NJO220" s="43"/>
      <c r="NJP220" s="43"/>
      <c r="NJQ220" s="43"/>
      <c r="NJR220" s="43"/>
      <c r="NJS220" s="43"/>
      <c r="NJT220" s="43"/>
      <c r="NJU220" s="43"/>
      <c r="NJV220" s="43"/>
      <c r="NJW220" s="43"/>
      <c r="NJX220" s="43"/>
      <c r="NJY220" s="43"/>
      <c r="NJZ220" s="43"/>
      <c r="NKA220" s="43"/>
      <c r="NKB220" s="43"/>
      <c r="NKC220" s="43"/>
      <c r="NKD220" s="43"/>
      <c r="NKE220" s="43"/>
      <c r="NKF220" s="43"/>
      <c r="NKG220" s="43"/>
      <c r="NKH220" s="43"/>
      <c r="NKI220" s="43"/>
      <c r="NKJ220" s="43"/>
      <c r="NKK220" s="43"/>
      <c r="NKL220" s="43"/>
      <c r="NKM220" s="43"/>
      <c r="NKN220" s="43"/>
      <c r="NKO220" s="43"/>
      <c r="NKP220" s="43"/>
      <c r="NKQ220" s="43"/>
      <c r="NKR220" s="43"/>
      <c r="NKS220" s="43"/>
      <c r="NKT220" s="43"/>
      <c r="NKU220" s="43"/>
      <c r="NKV220" s="43"/>
      <c r="NKW220" s="43"/>
      <c r="NKX220" s="43"/>
      <c r="NKY220" s="43"/>
      <c r="NKZ220" s="43"/>
      <c r="NLA220" s="43"/>
      <c r="NLB220" s="43"/>
      <c r="NLC220" s="43"/>
      <c r="NLD220" s="43"/>
      <c r="NLE220" s="43"/>
      <c r="NLF220" s="43"/>
      <c r="NLG220" s="43"/>
      <c r="NLH220" s="43"/>
      <c r="NLI220" s="43"/>
      <c r="NLJ220" s="43"/>
      <c r="NLK220" s="43"/>
      <c r="NLL220" s="43"/>
      <c r="NLM220" s="43"/>
      <c r="NLN220" s="43"/>
      <c r="NLO220" s="43"/>
      <c r="NLP220" s="43"/>
      <c r="NLQ220" s="43"/>
      <c r="NLR220" s="43"/>
      <c r="NLS220" s="43"/>
      <c r="NLT220" s="43"/>
      <c r="NLU220" s="43"/>
      <c r="NLV220" s="43"/>
      <c r="NLW220" s="43"/>
      <c r="NLX220" s="43"/>
      <c r="NLY220" s="43"/>
      <c r="NLZ220" s="43"/>
      <c r="NMA220" s="43"/>
      <c r="NMB220" s="43"/>
      <c r="NMC220" s="43"/>
      <c r="NMD220" s="43"/>
      <c r="NME220" s="43"/>
      <c r="NMF220" s="43"/>
      <c r="NMG220" s="43"/>
      <c r="NMH220" s="43"/>
      <c r="NMI220" s="43"/>
      <c r="NMJ220" s="43"/>
      <c r="NMK220" s="43"/>
      <c r="NML220" s="43"/>
      <c r="NMM220" s="43"/>
      <c r="NMN220" s="43"/>
      <c r="NMO220" s="43"/>
      <c r="NMP220" s="43"/>
      <c r="NMQ220" s="43"/>
      <c r="NMR220" s="43"/>
      <c r="NMS220" s="43"/>
      <c r="NMT220" s="43"/>
      <c r="NMU220" s="43"/>
      <c r="NMV220" s="43"/>
      <c r="NMW220" s="43"/>
      <c r="NMX220" s="43"/>
      <c r="NMY220" s="43"/>
      <c r="NMZ220" s="43"/>
      <c r="NNA220" s="43"/>
      <c r="NNB220" s="43"/>
      <c r="NNC220" s="43"/>
      <c r="NND220" s="43"/>
      <c r="NNE220" s="43"/>
      <c r="NNF220" s="43"/>
      <c r="NNG220" s="43"/>
      <c r="NNH220" s="43"/>
      <c r="NNI220" s="43"/>
      <c r="NNJ220" s="43"/>
      <c r="NNK220" s="43"/>
      <c r="NNL220" s="43"/>
      <c r="NNM220" s="43"/>
      <c r="NNN220" s="43"/>
      <c r="NNO220" s="43"/>
      <c r="NNP220" s="43"/>
      <c r="NNQ220" s="43"/>
      <c r="NNR220" s="43"/>
      <c r="NNS220" s="43"/>
      <c r="NNT220" s="43"/>
      <c r="NNU220" s="43"/>
      <c r="NNV220" s="43"/>
      <c r="NNW220" s="43"/>
      <c r="NNX220" s="43"/>
      <c r="NNY220" s="43"/>
      <c r="NNZ220" s="43"/>
      <c r="NOA220" s="43"/>
      <c r="NOB220" s="43"/>
      <c r="NOC220" s="43"/>
      <c r="NOD220" s="43"/>
      <c r="NOE220" s="43"/>
      <c r="NOF220" s="43"/>
      <c r="NOG220" s="43"/>
      <c r="NOH220" s="43"/>
      <c r="NOI220" s="43"/>
      <c r="NOJ220" s="43"/>
      <c r="NOK220" s="43"/>
      <c r="NOL220" s="43"/>
      <c r="NOM220" s="43"/>
      <c r="NON220" s="43"/>
      <c r="NOO220" s="43"/>
      <c r="NOP220" s="43"/>
      <c r="NOQ220" s="43"/>
      <c r="NOR220" s="43"/>
      <c r="NOS220" s="43"/>
      <c r="NOT220" s="43"/>
      <c r="NOU220" s="43"/>
      <c r="NOV220" s="43"/>
      <c r="NOW220" s="43"/>
      <c r="NOX220" s="43"/>
      <c r="NOY220" s="43"/>
      <c r="NOZ220" s="43"/>
      <c r="NPA220" s="43"/>
      <c r="NPB220" s="43"/>
      <c r="NPC220" s="43"/>
      <c r="NPD220" s="43"/>
      <c r="NPE220" s="43"/>
      <c r="NPF220" s="43"/>
      <c r="NPG220" s="43"/>
      <c r="NPH220" s="43"/>
      <c r="NPI220" s="43"/>
      <c r="NPJ220" s="43"/>
      <c r="NPK220" s="43"/>
      <c r="NPL220" s="43"/>
      <c r="NPM220" s="43"/>
      <c r="NPN220" s="43"/>
      <c r="NPO220" s="43"/>
      <c r="NPP220" s="43"/>
      <c r="NPQ220" s="43"/>
      <c r="NPR220" s="43"/>
      <c r="NPS220" s="43"/>
      <c r="NPT220" s="43"/>
      <c r="NPU220" s="43"/>
      <c r="NPV220" s="43"/>
      <c r="NPW220" s="43"/>
      <c r="NPX220" s="43"/>
      <c r="NPY220" s="43"/>
      <c r="NPZ220" s="43"/>
      <c r="NQA220" s="43"/>
      <c r="NQB220" s="43"/>
      <c r="NQC220" s="43"/>
      <c r="NQD220" s="43"/>
      <c r="NQE220" s="43"/>
      <c r="NQF220" s="43"/>
      <c r="NQG220" s="43"/>
      <c r="NQH220" s="43"/>
      <c r="NQI220" s="43"/>
      <c r="NQJ220" s="43"/>
      <c r="NQK220" s="43"/>
      <c r="NQL220" s="43"/>
      <c r="NQM220" s="43"/>
      <c r="NQN220" s="43"/>
      <c r="NQO220" s="43"/>
      <c r="NQP220" s="43"/>
      <c r="NQQ220" s="43"/>
      <c r="NQR220" s="43"/>
      <c r="NQS220" s="43"/>
      <c r="NQT220" s="43"/>
      <c r="NQU220" s="43"/>
      <c r="NQV220" s="43"/>
      <c r="NQW220" s="43"/>
      <c r="NQX220" s="43"/>
      <c r="NQY220" s="43"/>
      <c r="NQZ220" s="43"/>
      <c r="NRA220" s="43"/>
      <c r="NRB220" s="43"/>
      <c r="NRC220" s="43"/>
      <c r="NRD220" s="43"/>
      <c r="NRE220" s="43"/>
      <c r="NRF220" s="43"/>
      <c r="NRG220" s="43"/>
      <c r="NRH220" s="43"/>
      <c r="NRI220" s="43"/>
      <c r="NRJ220" s="43"/>
      <c r="NRK220" s="43"/>
      <c r="NRL220" s="43"/>
      <c r="NRM220" s="43"/>
      <c r="NRN220" s="43"/>
      <c r="NRO220" s="43"/>
      <c r="NRP220" s="43"/>
      <c r="NRQ220" s="43"/>
      <c r="NRR220" s="43"/>
      <c r="NRS220" s="43"/>
      <c r="NRT220" s="43"/>
      <c r="NRU220" s="43"/>
      <c r="NRV220" s="43"/>
      <c r="NRW220" s="43"/>
      <c r="NRX220" s="43"/>
      <c r="NRY220" s="43"/>
      <c r="NRZ220" s="43"/>
      <c r="NSA220" s="43"/>
      <c r="NSB220" s="43"/>
      <c r="NSC220" s="43"/>
      <c r="NSD220" s="43"/>
      <c r="NSE220" s="43"/>
      <c r="NSF220" s="43"/>
      <c r="NSG220" s="43"/>
      <c r="NSH220" s="43"/>
      <c r="NSI220" s="43"/>
      <c r="NSJ220" s="43"/>
      <c r="NSK220" s="43"/>
      <c r="NSL220" s="43"/>
      <c r="NSM220" s="43"/>
      <c r="NSN220" s="43"/>
      <c r="NSO220" s="43"/>
      <c r="NSP220" s="43"/>
      <c r="NSQ220" s="43"/>
      <c r="NSR220" s="43"/>
      <c r="NSS220" s="43"/>
      <c r="NST220" s="43"/>
      <c r="NSU220" s="43"/>
      <c r="NSV220" s="43"/>
      <c r="NSW220" s="43"/>
      <c r="NSX220" s="43"/>
      <c r="NSY220" s="43"/>
      <c r="NSZ220" s="43"/>
      <c r="NTA220" s="43"/>
      <c r="NTB220" s="43"/>
      <c r="NTC220" s="43"/>
      <c r="NTD220" s="43"/>
      <c r="NTE220" s="43"/>
      <c r="NTF220" s="43"/>
      <c r="NTG220" s="43"/>
      <c r="NTH220" s="43"/>
      <c r="NTI220" s="43"/>
      <c r="NTJ220" s="43"/>
      <c r="NTK220" s="43"/>
      <c r="NTL220" s="43"/>
      <c r="NTM220" s="43"/>
      <c r="NTN220" s="43"/>
      <c r="NTO220" s="43"/>
      <c r="NTP220" s="43"/>
      <c r="NTQ220" s="43"/>
      <c r="NTR220" s="43"/>
      <c r="NTS220" s="43"/>
      <c r="NTT220" s="43"/>
      <c r="NTU220" s="43"/>
      <c r="NTV220" s="43"/>
      <c r="NTW220" s="43"/>
      <c r="NTX220" s="43"/>
      <c r="NTY220" s="43"/>
      <c r="NTZ220" s="43"/>
      <c r="NUA220" s="43"/>
      <c r="NUB220" s="43"/>
      <c r="NUC220" s="43"/>
      <c r="NUD220" s="43"/>
      <c r="NUE220" s="43"/>
      <c r="NUF220" s="43"/>
      <c r="NUG220" s="43"/>
      <c r="NUH220" s="43"/>
      <c r="NUI220" s="43"/>
      <c r="NUJ220" s="43"/>
      <c r="NUK220" s="43"/>
      <c r="NUL220" s="43"/>
      <c r="NUM220" s="43"/>
      <c r="NUN220" s="43"/>
      <c r="NUO220" s="43"/>
      <c r="NUP220" s="43"/>
      <c r="NUQ220" s="43"/>
      <c r="NUR220" s="43"/>
      <c r="NUS220" s="43"/>
      <c r="NUT220" s="43"/>
      <c r="NUU220" s="43"/>
      <c r="NUV220" s="43"/>
      <c r="NUW220" s="43"/>
      <c r="NUX220" s="43"/>
      <c r="NUY220" s="43"/>
      <c r="NUZ220" s="43"/>
      <c r="NVA220" s="43"/>
      <c r="NVB220" s="43"/>
      <c r="NVC220" s="43"/>
      <c r="NVD220" s="43"/>
      <c r="NVE220" s="43"/>
      <c r="NVF220" s="43"/>
      <c r="NVG220" s="43"/>
      <c r="NVH220" s="43"/>
      <c r="NVI220" s="43"/>
      <c r="NVJ220" s="43"/>
      <c r="NVK220" s="43"/>
      <c r="NVL220" s="43"/>
      <c r="NVM220" s="43"/>
      <c r="NVN220" s="43"/>
      <c r="NVO220" s="43"/>
      <c r="NVP220" s="43"/>
      <c r="NVQ220" s="43"/>
      <c r="NVR220" s="43"/>
      <c r="NVS220" s="43"/>
      <c r="NVT220" s="43"/>
      <c r="NVU220" s="43"/>
      <c r="NVV220" s="43"/>
      <c r="NVW220" s="43"/>
      <c r="NVX220" s="43"/>
      <c r="NVY220" s="43"/>
      <c r="NVZ220" s="43"/>
      <c r="NWA220" s="43"/>
      <c r="NWB220" s="43"/>
      <c r="NWC220" s="43"/>
      <c r="NWD220" s="43"/>
      <c r="NWE220" s="43"/>
      <c r="NWF220" s="43"/>
      <c r="NWG220" s="43"/>
      <c r="NWH220" s="43"/>
      <c r="NWI220" s="43"/>
      <c r="NWJ220" s="43"/>
      <c r="NWK220" s="43"/>
      <c r="NWL220" s="43"/>
      <c r="NWM220" s="43"/>
      <c r="NWN220" s="43"/>
      <c r="NWO220" s="43"/>
      <c r="NWP220" s="43"/>
      <c r="NWQ220" s="43"/>
      <c r="NWR220" s="43"/>
      <c r="NWS220" s="43"/>
      <c r="NWT220" s="43"/>
      <c r="NWU220" s="43"/>
      <c r="NWV220" s="43"/>
      <c r="NWW220" s="43"/>
      <c r="NWX220" s="43"/>
      <c r="NWY220" s="43"/>
      <c r="NWZ220" s="43"/>
      <c r="NXA220" s="43"/>
      <c r="NXB220" s="43"/>
      <c r="NXC220" s="43"/>
      <c r="NXD220" s="43"/>
      <c r="NXE220" s="43"/>
      <c r="NXF220" s="43"/>
      <c r="NXG220" s="43"/>
      <c r="NXH220" s="43"/>
      <c r="NXI220" s="43"/>
      <c r="NXJ220" s="43"/>
      <c r="NXK220" s="43"/>
      <c r="NXL220" s="43"/>
      <c r="NXM220" s="43"/>
      <c r="NXN220" s="43"/>
      <c r="NXO220" s="43"/>
      <c r="NXP220" s="43"/>
      <c r="NXQ220" s="43"/>
      <c r="NXR220" s="43"/>
      <c r="NXS220" s="43"/>
      <c r="NXT220" s="43"/>
      <c r="NXU220" s="43"/>
      <c r="NXV220" s="43"/>
      <c r="NXW220" s="43"/>
      <c r="NXX220" s="43"/>
      <c r="NXY220" s="43"/>
      <c r="NXZ220" s="43"/>
      <c r="NYA220" s="43"/>
      <c r="NYB220" s="43"/>
      <c r="NYC220" s="43"/>
      <c r="NYD220" s="43"/>
      <c r="NYE220" s="43"/>
      <c r="NYF220" s="43"/>
      <c r="NYG220" s="43"/>
      <c r="NYH220" s="43"/>
      <c r="NYI220" s="43"/>
      <c r="NYJ220" s="43"/>
      <c r="NYK220" s="43"/>
      <c r="NYL220" s="43"/>
      <c r="NYM220" s="43"/>
      <c r="NYN220" s="43"/>
      <c r="NYO220" s="43"/>
      <c r="NYP220" s="43"/>
      <c r="NYQ220" s="43"/>
      <c r="NYR220" s="43"/>
      <c r="NYS220" s="43"/>
      <c r="NYT220" s="43"/>
      <c r="NYU220" s="43"/>
      <c r="NYV220" s="43"/>
      <c r="NYW220" s="43"/>
      <c r="NYX220" s="43"/>
      <c r="NYY220" s="43"/>
      <c r="NYZ220" s="43"/>
      <c r="NZA220" s="43"/>
      <c r="NZB220" s="43"/>
      <c r="NZC220" s="43"/>
      <c r="NZD220" s="43"/>
      <c r="NZE220" s="43"/>
      <c r="NZF220" s="43"/>
      <c r="NZG220" s="43"/>
      <c r="NZH220" s="43"/>
      <c r="NZI220" s="43"/>
      <c r="NZJ220" s="43"/>
      <c r="NZK220" s="43"/>
      <c r="NZL220" s="43"/>
      <c r="NZM220" s="43"/>
      <c r="NZN220" s="43"/>
      <c r="NZO220" s="43"/>
      <c r="NZP220" s="43"/>
      <c r="NZQ220" s="43"/>
      <c r="NZR220" s="43"/>
      <c r="NZS220" s="43"/>
      <c r="NZT220" s="43"/>
      <c r="NZU220" s="43"/>
      <c r="NZV220" s="43"/>
      <c r="NZW220" s="43"/>
      <c r="NZX220" s="43"/>
      <c r="NZY220" s="43"/>
      <c r="NZZ220" s="43"/>
      <c r="OAA220" s="43"/>
      <c r="OAB220" s="43"/>
      <c r="OAC220" s="43"/>
      <c r="OAD220" s="43"/>
      <c r="OAE220" s="43"/>
      <c r="OAF220" s="43"/>
      <c r="OAG220" s="43"/>
      <c r="OAH220" s="43"/>
      <c r="OAI220" s="43"/>
      <c r="OAJ220" s="43"/>
      <c r="OAK220" s="43"/>
      <c r="OAL220" s="43"/>
      <c r="OAM220" s="43"/>
      <c r="OAN220" s="43"/>
      <c r="OAO220" s="43"/>
      <c r="OAP220" s="43"/>
      <c r="OAQ220" s="43"/>
      <c r="OAR220" s="43"/>
      <c r="OAS220" s="43"/>
      <c r="OAT220" s="43"/>
      <c r="OAU220" s="43"/>
      <c r="OAV220" s="43"/>
      <c r="OAW220" s="43"/>
      <c r="OAX220" s="43"/>
      <c r="OAY220" s="43"/>
      <c r="OAZ220" s="43"/>
      <c r="OBA220" s="43"/>
      <c r="OBB220" s="43"/>
      <c r="OBC220" s="43"/>
      <c r="OBD220" s="43"/>
      <c r="OBE220" s="43"/>
      <c r="OBF220" s="43"/>
      <c r="OBG220" s="43"/>
      <c r="OBH220" s="43"/>
      <c r="OBI220" s="43"/>
      <c r="OBJ220" s="43"/>
      <c r="OBK220" s="43"/>
      <c r="OBL220" s="43"/>
      <c r="OBM220" s="43"/>
      <c r="OBN220" s="43"/>
      <c r="OBO220" s="43"/>
      <c r="OBP220" s="43"/>
      <c r="OBQ220" s="43"/>
      <c r="OBR220" s="43"/>
      <c r="OBS220" s="43"/>
      <c r="OBT220" s="43"/>
      <c r="OBU220" s="43"/>
      <c r="OBV220" s="43"/>
      <c r="OBW220" s="43"/>
      <c r="OBX220" s="43"/>
      <c r="OBY220" s="43"/>
      <c r="OBZ220" s="43"/>
      <c r="OCA220" s="43"/>
      <c r="OCB220" s="43"/>
      <c r="OCC220" s="43"/>
      <c r="OCD220" s="43"/>
      <c r="OCE220" s="43"/>
      <c r="OCF220" s="43"/>
      <c r="OCG220" s="43"/>
      <c r="OCH220" s="43"/>
      <c r="OCI220" s="43"/>
      <c r="OCJ220" s="43"/>
      <c r="OCK220" s="43"/>
      <c r="OCL220" s="43"/>
      <c r="OCM220" s="43"/>
      <c r="OCN220" s="43"/>
      <c r="OCO220" s="43"/>
      <c r="OCP220" s="43"/>
      <c r="OCQ220" s="43"/>
      <c r="OCR220" s="43"/>
      <c r="OCS220" s="43"/>
      <c r="OCT220" s="43"/>
      <c r="OCU220" s="43"/>
      <c r="OCV220" s="43"/>
      <c r="OCW220" s="43"/>
      <c r="OCX220" s="43"/>
      <c r="OCY220" s="43"/>
      <c r="OCZ220" s="43"/>
      <c r="ODA220" s="43"/>
      <c r="ODB220" s="43"/>
      <c r="ODC220" s="43"/>
      <c r="ODD220" s="43"/>
      <c r="ODE220" s="43"/>
      <c r="ODF220" s="43"/>
      <c r="ODG220" s="43"/>
      <c r="ODH220" s="43"/>
      <c r="ODI220" s="43"/>
      <c r="ODJ220" s="43"/>
      <c r="ODK220" s="43"/>
      <c r="ODL220" s="43"/>
      <c r="ODM220" s="43"/>
      <c r="ODN220" s="43"/>
      <c r="ODO220" s="43"/>
      <c r="ODP220" s="43"/>
      <c r="ODQ220" s="43"/>
      <c r="ODR220" s="43"/>
      <c r="ODS220" s="43"/>
      <c r="ODT220" s="43"/>
      <c r="ODU220" s="43"/>
      <c r="ODV220" s="43"/>
      <c r="ODW220" s="43"/>
      <c r="ODX220" s="43"/>
      <c r="ODY220" s="43"/>
      <c r="ODZ220" s="43"/>
      <c r="OEA220" s="43"/>
      <c r="OEB220" s="43"/>
      <c r="OEC220" s="43"/>
      <c r="OED220" s="43"/>
      <c r="OEE220" s="43"/>
      <c r="OEF220" s="43"/>
      <c r="OEG220" s="43"/>
      <c r="OEH220" s="43"/>
      <c r="OEI220" s="43"/>
      <c r="OEJ220" s="43"/>
      <c r="OEK220" s="43"/>
      <c r="OEL220" s="43"/>
      <c r="OEM220" s="43"/>
      <c r="OEN220" s="43"/>
      <c r="OEO220" s="43"/>
      <c r="OEP220" s="43"/>
      <c r="OEQ220" s="43"/>
      <c r="OER220" s="43"/>
      <c r="OES220" s="43"/>
      <c r="OET220" s="43"/>
      <c r="OEU220" s="43"/>
      <c r="OEV220" s="43"/>
      <c r="OEW220" s="43"/>
      <c r="OEX220" s="43"/>
      <c r="OEY220" s="43"/>
      <c r="OEZ220" s="43"/>
      <c r="OFA220" s="43"/>
      <c r="OFB220" s="43"/>
      <c r="OFC220" s="43"/>
      <c r="OFD220" s="43"/>
      <c r="OFE220" s="43"/>
      <c r="OFF220" s="43"/>
      <c r="OFG220" s="43"/>
      <c r="OFH220" s="43"/>
      <c r="OFI220" s="43"/>
      <c r="OFJ220" s="43"/>
      <c r="OFK220" s="43"/>
      <c r="OFL220" s="43"/>
      <c r="OFM220" s="43"/>
      <c r="OFN220" s="43"/>
      <c r="OFO220" s="43"/>
      <c r="OFP220" s="43"/>
      <c r="OFQ220" s="43"/>
      <c r="OFR220" s="43"/>
      <c r="OFS220" s="43"/>
      <c r="OFT220" s="43"/>
      <c r="OFU220" s="43"/>
      <c r="OFV220" s="43"/>
      <c r="OFW220" s="43"/>
      <c r="OFX220" s="43"/>
      <c r="OFY220" s="43"/>
      <c r="OFZ220" s="43"/>
      <c r="OGA220" s="43"/>
      <c r="OGB220" s="43"/>
      <c r="OGC220" s="43"/>
      <c r="OGD220" s="43"/>
      <c r="OGE220" s="43"/>
      <c r="OGF220" s="43"/>
      <c r="OGG220" s="43"/>
      <c r="OGH220" s="43"/>
      <c r="OGI220" s="43"/>
      <c r="OGJ220" s="43"/>
      <c r="OGK220" s="43"/>
      <c r="OGL220" s="43"/>
      <c r="OGM220" s="43"/>
      <c r="OGN220" s="43"/>
      <c r="OGO220" s="43"/>
      <c r="OGP220" s="43"/>
      <c r="OGQ220" s="43"/>
      <c r="OGR220" s="43"/>
      <c r="OGS220" s="43"/>
      <c r="OGT220" s="43"/>
      <c r="OGU220" s="43"/>
      <c r="OGV220" s="43"/>
      <c r="OGW220" s="43"/>
      <c r="OGX220" s="43"/>
      <c r="OGY220" s="43"/>
      <c r="OGZ220" s="43"/>
      <c r="OHA220" s="43"/>
      <c r="OHB220" s="43"/>
      <c r="OHC220" s="43"/>
      <c r="OHD220" s="43"/>
      <c r="OHE220" s="43"/>
      <c r="OHF220" s="43"/>
      <c r="OHG220" s="43"/>
      <c r="OHH220" s="43"/>
      <c r="OHI220" s="43"/>
      <c r="OHJ220" s="43"/>
      <c r="OHK220" s="43"/>
      <c r="OHL220" s="43"/>
      <c r="OHM220" s="43"/>
      <c r="OHN220" s="43"/>
      <c r="OHO220" s="43"/>
      <c r="OHP220" s="43"/>
      <c r="OHQ220" s="43"/>
      <c r="OHR220" s="43"/>
      <c r="OHS220" s="43"/>
      <c r="OHT220" s="43"/>
      <c r="OHU220" s="43"/>
      <c r="OHV220" s="43"/>
      <c r="OHW220" s="43"/>
      <c r="OHX220" s="43"/>
      <c r="OHY220" s="43"/>
      <c r="OHZ220" s="43"/>
      <c r="OIA220" s="43"/>
      <c r="OIB220" s="43"/>
      <c r="OIC220" s="43"/>
      <c r="OID220" s="43"/>
      <c r="OIE220" s="43"/>
      <c r="OIF220" s="43"/>
      <c r="OIG220" s="43"/>
      <c r="OIH220" s="43"/>
      <c r="OII220" s="43"/>
      <c r="OIJ220" s="43"/>
      <c r="OIK220" s="43"/>
      <c r="OIL220" s="43"/>
      <c r="OIM220" s="43"/>
      <c r="OIN220" s="43"/>
      <c r="OIO220" s="43"/>
      <c r="OIP220" s="43"/>
      <c r="OIQ220" s="43"/>
      <c r="OIR220" s="43"/>
      <c r="OIS220" s="43"/>
      <c r="OIT220" s="43"/>
      <c r="OIU220" s="43"/>
      <c r="OIV220" s="43"/>
      <c r="OIW220" s="43"/>
      <c r="OIX220" s="43"/>
      <c r="OIY220" s="43"/>
      <c r="OIZ220" s="43"/>
      <c r="OJA220" s="43"/>
      <c r="OJB220" s="43"/>
      <c r="OJC220" s="43"/>
      <c r="OJD220" s="43"/>
      <c r="OJE220" s="43"/>
      <c r="OJF220" s="43"/>
      <c r="OJG220" s="43"/>
      <c r="OJH220" s="43"/>
      <c r="OJI220" s="43"/>
      <c r="OJJ220" s="43"/>
      <c r="OJK220" s="43"/>
      <c r="OJL220" s="43"/>
      <c r="OJM220" s="43"/>
      <c r="OJN220" s="43"/>
      <c r="OJO220" s="43"/>
      <c r="OJP220" s="43"/>
      <c r="OJQ220" s="43"/>
      <c r="OJR220" s="43"/>
      <c r="OJS220" s="43"/>
      <c r="OJT220" s="43"/>
      <c r="OJU220" s="43"/>
      <c r="OJV220" s="43"/>
      <c r="OJW220" s="43"/>
      <c r="OJX220" s="43"/>
      <c r="OJY220" s="43"/>
      <c r="OJZ220" s="43"/>
      <c r="OKA220" s="43"/>
      <c r="OKB220" s="43"/>
      <c r="OKC220" s="43"/>
      <c r="OKD220" s="43"/>
      <c r="OKE220" s="43"/>
      <c r="OKF220" s="43"/>
      <c r="OKG220" s="43"/>
      <c r="OKH220" s="43"/>
      <c r="OKI220" s="43"/>
      <c r="OKJ220" s="43"/>
      <c r="OKK220" s="43"/>
      <c r="OKL220" s="43"/>
      <c r="OKM220" s="43"/>
      <c r="OKN220" s="43"/>
      <c r="OKO220" s="43"/>
      <c r="OKP220" s="43"/>
      <c r="OKQ220" s="43"/>
      <c r="OKR220" s="43"/>
      <c r="OKS220" s="43"/>
      <c r="OKT220" s="43"/>
      <c r="OKU220" s="43"/>
      <c r="OKV220" s="43"/>
      <c r="OKW220" s="43"/>
      <c r="OKX220" s="43"/>
      <c r="OKY220" s="43"/>
      <c r="OKZ220" s="43"/>
      <c r="OLA220" s="43"/>
      <c r="OLB220" s="43"/>
      <c r="OLC220" s="43"/>
      <c r="OLD220" s="43"/>
      <c r="OLE220" s="43"/>
      <c r="OLF220" s="43"/>
      <c r="OLG220" s="43"/>
      <c r="OLH220" s="43"/>
      <c r="OLI220" s="43"/>
      <c r="OLJ220" s="43"/>
      <c r="OLK220" s="43"/>
      <c r="OLL220" s="43"/>
      <c r="OLM220" s="43"/>
      <c r="OLN220" s="43"/>
      <c r="OLO220" s="43"/>
      <c r="OLP220" s="43"/>
      <c r="OLQ220" s="43"/>
      <c r="OLR220" s="43"/>
      <c r="OLS220" s="43"/>
      <c r="OLT220" s="43"/>
      <c r="OLU220" s="43"/>
      <c r="OLV220" s="43"/>
      <c r="OLW220" s="43"/>
      <c r="OLX220" s="43"/>
      <c r="OLY220" s="43"/>
      <c r="OLZ220" s="43"/>
      <c r="OMA220" s="43"/>
      <c r="OMB220" s="43"/>
      <c r="OMC220" s="43"/>
      <c r="OMD220" s="43"/>
      <c r="OME220" s="43"/>
      <c r="OMF220" s="43"/>
      <c r="OMG220" s="43"/>
      <c r="OMH220" s="43"/>
      <c r="OMI220" s="43"/>
      <c r="OMJ220" s="43"/>
      <c r="OMK220" s="43"/>
      <c r="OML220" s="43"/>
      <c r="OMM220" s="43"/>
      <c r="OMN220" s="43"/>
      <c r="OMO220" s="43"/>
      <c r="OMP220" s="43"/>
      <c r="OMQ220" s="43"/>
      <c r="OMR220" s="43"/>
      <c r="OMS220" s="43"/>
      <c r="OMT220" s="43"/>
      <c r="OMU220" s="43"/>
      <c r="OMV220" s="43"/>
      <c r="OMW220" s="43"/>
      <c r="OMX220" s="43"/>
      <c r="OMY220" s="43"/>
      <c r="OMZ220" s="43"/>
      <c r="ONA220" s="43"/>
      <c r="ONB220" s="43"/>
      <c r="ONC220" s="43"/>
      <c r="OND220" s="43"/>
      <c r="ONE220" s="43"/>
      <c r="ONF220" s="43"/>
      <c r="ONG220" s="43"/>
      <c r="ONH220" s="43"/>
      <c r="ONI220" s="43"/>
      <c r="ONJ220" s="43"/>
      <c r="ONK220" s="43"/>
      <c r="ONL220" s="43"/>
      <c r="ONM220" s="43"/>
      <c r="ONN220" s="43"/>
      <c r="ONO220" s="43"/>
      <c r="ONP220" s="43"/>
      <c r="ONQ220" s="43"/>
      <c r="ONR220" s="43"/>
      <c r="ONS220" s="43"/>
      <c r="ONT220" s="43"/>
      <c r="ONU220" s="43"/>
      <c r="ONV220" s="43"/>
      <c r="ONW220" s="43"/>
      <c r="ONX220" s="43"/>
      <c r="ONY220" s="43"/>
      <c r="ONZ220" s="43"/>
      <c r="OOA220" s="43"/>
      <c r="OOB220" s="43"/>
      <c r="OOC220" s="43"/>
      <c r="OOD220" s="43"/>
      <c r="OOE220" s="43"/>
      <c r="OOF220" s="43"/>
      <c r="OOG220" s="43"/>
      <c r="OOH220" s="43"/>
      <c r="OOI220" s="43"/>
      <c r="OOJ220" s="43"/>
      <c r="OOK220" s="43"/>
      <c r="OOL220" s="43"/>
      <c r="OOM220" s="43"/>
      <c r="OON220" s="43"/>
      <c r="OOO220" s="43"/>
      <c r="OOP220" s="43"/>
      <c r="OOQ220" s="43"/>
      <c r="OOR220" s="43"/>
      <c r="OOS220" s="43"/>
      <c r="OOT220" s="43"/>
      <c r="OOU220" s="43"/>
      <c r="OOV220" s="43"/>
      <c r="OOW220" s="43"/>
      <c r="OOX220" s="43"/>
      <c r="OOY220" s="43"/>
      <c r="OOZ220" s="43"/>
      <c r="OPA220" s="43"/>
      <c r="OPB220" s="43"/>
      <c r="OPC220" s="43"/>
      <c r="OPD220" s="43"/>
      <c r="OPE220" s="43"/>
      <c r="OPF220" s="43"/>
      <c r="OPG220" s="43"/>
      <c r="OPH220" s="43"/>
      <c r="OPI220" s="43"/>
      <c r="OPJ220" s="43"/>
      <c r="OPK220" s="43"/>
      <c r="OPL220" s="43"/>
      <c r="OPM220" s="43"/>
      <c r="OPN220" s="43"/>
      <c r="OPO220" s="43"/>
      <c r="OPP220" s="43"/>
      <c r="OPQ220" s="43"/>
      <c r="OPR220" s="43"/>
      <c r="OPS220" s="43"/>
      <c r="OPT220" s="43"/>
      <c r="OPU220" s="43"/>
      <c r="OPV220" s="43"/>
      <c r="OPW220" s="43"/>
      <c r="OPX220" s="43"/>
      <c r="OPY220" s="43"/>
      <c r="OPZ220" s="43"/>
      <c r="OQA220" s="43"/>
      <c r="OQB220" s="43"/>
      <c r="OQC220" s="43"/>
      <c r="OQD220" s="43"/>
      <c r="OQE220" s="43"/>
      <c r="OQF220" s="43"/>
      <c r="OQG220" s="43"/>
      <c r="OQH220" s="43"/>
      <c r="OQI220" s="43"/>
      <c r="OQJ220" s="43"/>
      <c r="OQK220" s="43"/>
      <c r="OQL220" s="43"/>
      <c r="OQM220" s="43"/>
      <c r="OQN220" s="43"/>
      <c r="OQO220" s="43"/>
      <c r="OQP220" s="43"/>
      <c r="OQQ220" s="43"/>
      <c r="OQR220" s="43"/>
      <c r="OQS220" s="43"/>
      <c r="OQT220" s="43"/>
      <c r="OQU220" s="43"/>
      <c r="OQV220" s="43"/>
      <c r="OQW220" s="43"/>
      <c r="OQX220" s="43"/>
      <c r="OQY220" s="43"/>
      <c r="OQZ220" s="43"/>
      <c r="ORA220" s="43"/>
      <c r="ORB220" s="43"/>
      <c r="ORC220" s="43"/>
      <c r="ORD220" s="43"/>
      <c r="ORE220" s="43"/>
      <c r="ORF220" s="43"/>
      <c r="ORG220" s="43"/>
      <c r="ORH220" s="43"/>
      <c r="ORI220" s="43"/>
      <c r="ORJ220" s="43"/>
      <c r="ORK220" s="43"/>
      <c r="ORL220" s="43"/>
      <c r="ORM220" s="43"/>
      <c r="ORN220" s="43"/>
      <c r="ORO220" s="43"/>
      <c r="ORP220" s="43"/>
      <c r="ORQ220" s="43"/>
      <c r="ORR220" s="43"/>
      <c r="ORS220" s="43"/>
      <c r="ORT220" s="43"/>
      <c r="ORU220" s="43"/>
      <c r="ORV220" s="43"/>
      <c r="ORW220" s="43"/>
      <c r="ORX220" s="43"/>
      <c r="ORY220" s="43"/>
      <c r="ORZ220" s="43"/>
      <c r="OSA220" s="43"/>
      <c r="OSB220" s="43"/>
      <c r="OSC220" s="43"/>
      <c r="OSD220" s="43"/>
      <c r="OSE220" s="43"/>
      <c r="OSF220" s="43"/>
      <c r="OSG220" s="43"/>
      <c r="OSH220" s="43"/>
      <c r="OSI220" s="43"/>
      <c r="OSJ220" s="43"/>
      <c r="OSK220" s="43"/>
      <c r="OSL220" s="43"/>
      <c r="OSM220" s="43"/>
      <c r="OSN220" s="43"/>
      <c r="OSO220" s="43"/>
      <c r="OSP220" s="43"/>
      <c r="OSQ220" s="43"/>
      <c r="OSR220" s="43"/>
      <c r="OSS220" s="43"/>
      <c r="OST220" s="43"/>
      <c r="OSU220" s="43"/>
      <c r="OSV220" s="43"/>
      <c r="OSW220" s="43"/>
      <c r="OSX220" s="43"/>
      <c r="OSY220" s="43"/>
      <c r="OSZ220" s="43"/>
      <c r="OTA220" s="43"/>
      <c r="OTB220" s="43"/>
      <c r="OTC220" s="43"/>
      <c r="OTD220" s="43"/>
      <c r="OTE220" s="43"/>
      <c r="OTF220" s="43"/>
      <c r="OTG220" s="43"/>
      <c r="OTH220" s="43"/>
      <c r="OTI220" s="43"/>
      <c r="OTJ220" s="43"/>
      <c r="OTK220" s="43"/>
      <c r="OTL220" s="43"/>
      <c r="OTM220" s="43"/>
      <c r="OTN220" s="43"/>
      <c r="OTO220" s="43"/>
      <c r="OTP220" s="43"/>
      <c r="OTQ220" s="43"/>
      <c r="OTR220" s="43"/>
      <c r="OTS220" s="43"/>
      <c r="OTT220" s="43"/>
      <c r="OTU220" s="43"/>
      <c r="OTV220" s="43"/>
      <c r="OTW220" s="43"/>
      <c r="OTX220" s="43"/>
      <c r="OTY220" s="43"/>
      <c r="OTZ220" s="43"/>
      <c r="OUA220" s="43"/>
      <c r="OUB220" s="43"/>
      <c r="OUC220" s="43"/>
      <c r="OUD220" s="43"/>
      <c r="OUE220" s="43"/>
      <c r="OUF220" s="43"/>
      <c r="OUG220" s="43"/>
      <c r="OUH220" s="43"/>
      <c r="OUI220" s="43"/>
      <c r="OUJ220" s="43"/>
      <c r="OUK220" s="43"/>
      <c r="OUL220" s="43"/>
      <c r="OUM220" s="43"/>
      <c r="OUN220" s="43"/>
      <c r="OUO220" s="43"/>
      <c r="OUP220" s="43"/>
      <c r="OUQ220" s="43"/>
      <c r="OUR220" s="43"/>
      <c r="OUS220" s="43"/>
      <c r="OUT220" s="43"/>
      <c r="OUU220" s="43"/>
      <c r="OUV220" s="43"/>
      <c r="OUW220" s="43"/>
      <c r="OUX220" s="43"/>
      <c r="OUY220" s="43"/>
      <c r="OUZ220" s="43"/>
      <c r="OVA220" s="43"/>
      <c r="OVB220" s="43"/>
      <c r="OVC220" s="43"/>
      <c r="OVD220" s="43"/>
      <c r="OVE220" s="43"/>
      <c r="OVF220" s="43"/>
      <c r="OVG220" s="43"/>
      <c r="OVH220" s="43"/>
      <c r="OVI220" s="43"/>
      <c r="OVJ220" s="43"/>
      <c r="OVK220" s="43"/>
      <c r="OVL220" s="43"/>
      <c r="OVM220" s="43"/>
      <c r="OVN220" s="43"/>
      <c r="OVO220" s="43"/>
      <c r="OVP220" s="43"/>
      <c r="OVQ220" s="43"/>
      <c r="OVR220" s="43"/>
      <c r="OVS220" s="43"/>
      <c r="OVT220" s="43"/>
      <c r="OVU220" s="43"/>
      <c r="OVV220" s="43"/>
      <c r="OVW220" s="43"/>
      <c r="OVX220" s="43"/>
      <c r="OVY220" s="43"/>
      <c r="OVZ220" s="43"/>
      <c r="OWA220" s="43"/>
      <c r="OWB220" s="43"/>
      <c r="OWC220" s="43"/>
      <c r="OWD220" s="43"/>
      <c r="OWE220" s="43"/>
      <c r="OWF220" s="43"/>
      <c r="OWG220" s="43"/>
      <c r="OWH220" s="43"/>
      <c r="OWI220" s="43"/>
      <c r="OWJ220" s="43"/>
      <c r="OWK220" s="43"/>
      <c r="OWL220" s="43"/>
      <c r="OWM220" s="43"/>
      <c r="OWN220" s="43"/>
      <c r="OWO220" s="43"/>
      <c r="OWP220" s="43"/>
      <c r="OWQ220" s="43"/>
      <c r="OWR220" s="43"/>
      <c r="OWS220" s="43"/>
      <c r="OWT220" s="43"/>
      <c r="OWU220" s="43"/>
      <c r="OWV220" s="43"/>
      <c r="OWW220" s="43"/>
      <c r="OWX220" s="43"/>
      <c r="OWY220" s="43"/>
      <c r="OWZ220" s="43"/>
      <c r="OXA220" s="43"/>
      <c r="OXB220" s="43"/>
      <c r="OXC220" s="43"/>
      <c r="OXD220" s="43"/>
      <c r="OXE220" s="43"/>
      <c r="OXF220" s="43"/>
      <c r="OXG220" s="43"/>
      <c r="OXH220" s="43"/>
      <c r="OXI220" s="43"/>
      <c r="OXJ220" s="43"/>
      <c r="OXK220" s="43"/>
      <c r="OXL220" s="43"/>
      <c r="OXM220" s="43"/>
      <c r="OXN220" s="43"/>
      <c r="OXO220" s="43"/>
      <c r="OXP220" s="43"/>
      <c r="OXQ220" s="43"/>
      <c r="OXR220" s="43"/>
      <c r="OXS220" s="43"/>
      <c r="OXT220" s="43"/>
      <c r="OXU220" s="43"/>
      <c r="OXV220" s="43"/>
      <c r="OXW220" s="43"/>
      <c r="OXX220" s="43"/>
      <c r="OXY220" s="43"/>
      <c r="OXZ220" s="43"/>
      <c r="OYA220" s="43"/>
      <c r="OYB220" s="43"/>
      <c r="OYC220" s="43"/>
      <c r="OYD220" s="43"/>
      <c r="OYE220" s="43"/>
      <c r="OYF220" s="43"/>
      <c r="OYG220" s="43"/>
      <c r="OYH220" s="43"/>
      <c r="OYI220" s="43"/>
      <c r="OYJ220" s="43"/>
      <c r="OYK220" s="43"/>
      <c r="OYL220" s="43"/>
      <c r="OYM220" s="43"/>
      <c r="OYN220" s="43"/>
      <c r="OYO220" s="43"/>
      <c r="OYP220" s="43"/>
      <c r="OYQ220" s="43"/>
      <c r="OYR220" s="43"/>
      <c r="OYS220" s="43"/>
      <c r="OYT220" s="43"/>
      <c r="OYU220" s="43"/>
      <c r="OYV220" s="43"/>
      <c r="OYW220" s="43"/>
      <c r="OYX220" s="43"/>
      <c r="OYY220" s="43"/>
      <c r="OYZ220" s="43"/>
      <c r="OZA220" s="43"/>
      <c r="OZB220" s="43"/>
      <c r="OZC220" s="43"/>
      <c r="OZD220" s="43"/>
      <c r="OZE220" s="43"/>
      <c r="OZF220" s="43"/>
      <c r="OZG220" s="43"/>
      <c r="OZH220" s="43"/>
      <c r="OZI220" s="43"/>
      <c r="OZJ220" s="43"/>
      <c r="OZK220" s="43"/>
      <c r="OZL220" s="43"/>
      <c r="OZM220" s="43"/>
      <c r="OZN220" s="43"/>
      <c r="OZO220" s="43"/>
      <c r="OZP220" s="43"/>
      <c r="OZQ220" s="43"/>
      <c r="OZR220" s="43"/>
      <c r="OZS220" s="43"/>
      <c r="OZT220" s="43"/>
      <c r="OZU220" s="43"/>
      <c r="OZV220" s="43"/>
      <c r="OZW220" s="43"/>
      <c r="OZX220" s="43"/>
      <c r="OZY220" s="43"/>
      <c r="OZZ220" s="43"/>
      <c r="PAA220" s="43"/>
      <c r="PAB220" s="43"/>
      <c r="PAC220" s="43"/>
      <c r="PAD220" s="43"/>
      <c r="PAE220" s="43"/>
      <c r="PAF220" s="43"/>
      <c r="PAG220" s="43"/>
      <c r="PAH220" s="43"/>
      <c r="PAI220" s="43"/>
      <c r="PAJ220" s="43"/>
      <c r="PAK220" s="43"/>
      <c r="PAL220" s="43"/>
      <c r="PAM220" s="43"/>
      <c r="PAN220" s="43"/>
      <c r="PAO220" s="43"/>
      <c r="PAP220" s="43"/>
      <c r="PAQ220" s="43"/>
      <c r="PAR220" s="43"/>
      <c r="PAS220" s="43"/>
      <c r="PAT220" s="43"/>
      <c r="PAU220" s="43"/>
      <c r="PAV220" s="43"/>
      <c r="PAW220" s="43"/>
      <c r="PAX220" s="43"/>
      <c r="PAY220" s="43"/>
      <c r="PAZ220" s="43"/>
      <c r="PBA220" s="43"/>
      <c r="PBB220" s="43"/>
      <c r="PBC220" s="43"/>
      <c r="PBD220" s="43"/>
      <c r="PBE220" s="43"/>
      <c r="PBF220" s="43"/>
      <c r="PBG220" s="43"/>
      <c r="PBH220" s="43"/>
      <c r="PBI220" s="43"/>
      <c r="PBJ220" s="43"/>
      <c r="PBK220" s="43"/>
      <c r="PBL220" s="43"/>
      <c r="PBM220" s="43"/>
      <c r="PBN220" s="43"/>
      <c r="PBO220" s="43"/>
      <c r="PBP220" s="43"/>
      <c r="PBQ220" s="43"/>
      <c r="PBR220" s="43"/>
      <c r="PBS220" s="43"/>
      <c r="PBT220" s="43"/>
      <c r="PBU220" s="43"/>
      <c r="PBV220" s="43"/>
      <c r="PBW220" s="43"/>
      <c r="PBX220" s="43"/>
      <c r="PBY220" s="43"/>
      <c r="PBZ220" s="43"/>
      <c r="PCA220" s="43"/>
      <c r="PCB220" s="43"/>
      <c r="PCC220" s="43"/>
      <c r="PCD220" s="43"/>
      <c r="PCE220" s="43"/>
      <c r="PCF220" s="43"/>
      <c r="PCG220" s="43"/>
      <c r="PCH220" s="43"/>
      <c r="PCI220" s="43"/>
      <c r="PCJ220" s="43"/>
      <c r="PCK220" s="43"/>
      <c r="PCL220" s="43"/>
      <c r="PCM220" s="43"/>
      <c r="PCN220" s="43"/>
      <c r="PCO220" s="43"/>
      <c r="PCP220" s="43"/>
      <c r="PCQ220" s="43"/>
      <c r="PCR220" s="43"/>
      <c r="PCS220" s="43"/>
      <c r="PCT220" s="43"/>
      <c r="PCU220" s="43"/>
      <c r="PCV220" s="43"/>
      <c r="PCW220" s="43"/>
      <c r="PCX220" s="43"/>
      <c r="PCY220" s="43"/>
      <c r="PCZ220" s="43"/>
      <c r="PDA220" s="43"/>
      <c r="PDB220" s="43"/>
      <c r="PDC220" s="43"/>
      <c r="PDD220" s="43"/>
      <c r="PDE220" s="43"/>
      <c r="PDF220" s="43"/>
      <c r="PDG220" s="43"/>
      <c r="PDH220" s="43"/>
      <c r="PDI220" s="43"/>
      <c r="PDJ220" s="43"/>
      <c r="PDK220" s="43"/>
      <c r="PDL220" s="43"/>
      <c r="PDM220" s="43"/>
      <c r="PDN220" s="43"/>
      <c r="PDO220" s="43"/>
      <c r="PDP220" s="43"/>
      <c r="PDQ220" s="43"/>
      <c r="PDR220" s="43"/>
      <c r="PDS220" s="43"/>
      <c r="PDT220" s="43"/>
      <c r="PDU220" s="43"/>
      <c r="PDV220" s="43"/>
      <c r="PDW220" s="43"/>
      <c r="PDX220" s="43"/>
      <c r="PDY220" s="43"/>
      <c r="PDZ220" s="43"/>
      <c r="PEA220" s="43"/>
      <c r="PEB220" s="43"/>
      <c r="PEC220" s="43"/>
      <c r="PED220" s="43"/>
      <c r="PEE220" s="43"/>
      <c r="PEF220" s="43"/>
      <c r="PEG220" s="43"/>
      <c r="PEH220" s="43"/>
      <c r="PEI220" s="43"/>
      <c r="PEJ220" s="43"/>
      <c r="PEK220" s="43"/>
      <c r="PEL220" s="43"/>
      <c r="PEM220" s="43"/>
      <c r="PEN220" s="43"/>
      <c r="PEO220" s="43"/>
      <c r="PEP220" s="43"/>
      <c r="PEQ220" s="43"/>
      <c r="PER220" s="43"/>
      <c r="PES220" s="43"/>
      <c r="PET220" s="43"/>
      <c r="PEU220" s="43"/>
      <c r="PEV220" s="43"/>
      <c r="PEW220" s="43"/>
      <c r="PEX220" s="43"/>
      <c r="PEY220" s="43"/>
      <c r="PEZ220" s="43"/>
      <c r="PFA220" s="43"/>
      <c r="PFB220" s="43"/>
      <c r="PFC220" s="43"/>
      <c r="PFD220" s="43"/>
      <c r="PFE220" s="43"/>
      <c r="PFF220" s="43"/>
      <c r="PFG220" s="43"/>
      <c r="PFH220" s="43"/>
      <c r="PFI220" s="43"/>
      <c r="PFJ220" s="43"/>
      <c r="PFK220" s="43"/>
      <c r="PFL220" s="43"/>
      <c r="PFM220" s="43"/>
      <c r="PFN220" s="43"/>
      <c r="PFO220" s="43"/>
      <c r="PFP220" s="43"/>
      <c r="PFQ220" s="43"/>
      <c r="PFR220" s="43"/>
      <c r="PFS220" s="43"/>
      <c r="PFT220" s="43"/>
      <c r="PFU220" s="43"/>
      <c r="PFV220" s="43"/>
      <c r="PFW220" s="43"/>
      <c r="PFX220" s="43"/>
      <c r="PFY220" s="43"/>
      <c r="PFZ220" s="43"/>
      <c r="PGA220" s="43"/>
      <c r="PGB220" s="43"/>
      <c r="PGC220" s="43"/>
      <c r="PGD220" s="43"/>
      <c r="PGE220" s="43"/>
      <c r="PGF220" s="43"/>
      <c r="PGG220" s="43"/>
      <c r="PGH220" s="43"/>
      <c r="PGI220" s="43"/>
      <c r="PGJ220" s="43"/>
      <c r="PGK220" s="43"/>
      <c r="PGL220" s="43"/>
      <c r="PGM220" s="43"/>
      <c r="PGN220" s="43"/>
      <c r="PGO220" s="43"/>
      <c r="PGP220" s="43"/>
      <c r="PGQ220" s="43"/>
      <c r="PGR220" s="43"/>
      <c r="PGS220" s="43"/>
      <c r="PGT220" s="43"/>
      <c r="PGU220" s="43"/>
      <c r="PGV220" s="43"/>
      <c r="PGW220" s="43"/>
      <c r="PGX220" s="43"/>
      <c r="PGY220" s="43"/>
      <c r="PGZ220" s="43"/>
      <c r="PHA220" s="43"/>
      <c r="PHB220" s="43"/>
      <c r="PHC220" s="43"/>
      <c r="PHD220" s="43"/>
      <c r="PHE220" s="43"/>
      <c r="PHF220" s="43"/>
      <c r="PHG220" s="43"/>
      <c r="PHH220" s="43"/>
      <c r="PHI220" s="43"/>
      <c r="PHJ220" s="43"/>
      <c r="PHK220" s="43"/>
      <c r="PHL220" s="43"/>
      <c r="PHM220" s="43"/>
      <c r="PHN220" s="43"/>
      <c r="PHO220" s="43"/>
      <c r="PHP220" s="43"/>
      <c r="PHQ220" s="43"/>
      <c r="PHR220" s="43"/>
      <c r="PHS220" s="43"/>
      <c r="PHT220" s="43"/>
      <c r="PHU220" s="43"/>
      <c r="PHV220" s="43"/>
      <c r="PHW220" s="43"/>
      <c r="PHX220" s="43"/>
      <c r="PHY220" s="43"/>
      <c r="PHZ220" s="43"/>
      <c r="PIA220" s="43"/>
      <c r="PIB220" s="43"/>
      <c r="PIC220" s="43"/>
      <c r="PID220" s="43"/>
      <c r="PIE220" s="43"/>
      <c r="PIF220" s="43"/>
      <c r="PIG220" s="43"/>
      <c r="PIH220" s="43"/>
      <c r="PII220" s="43"/>
      <c r="PIJ220" s="43"/>
      <c r="PIK220" s="43"/>
      <c r="PIL220" s="43"/>
      <c r="PIM220" s="43"/>
      <c r="PIN220" s="43"/>
      <c r="PIO220" s="43"/>
      <c r="PIP220" s="43"/>
      <c r="PIQ220" s="43"/>
      <c r="PIR220" s="43"/>
      <c r="PIS220" s="43"/>
      <c r="PIT220" s="43"/>
      <c r="PIU220" s="43"/>
      <c r="PIV220" s="43"/>
      <c r="PIW220" s="43"/>
      <c r="PIX220" s="43"/>
      <c r="PIY220" s="43"/>
      <c r="PIZ220" s="43"/>
      <c r="PJA220" s="43"/>
      <c r="PJB220" s="43"/>
      <c r="PJC220" s="43"/>
      <c r="PJD220" s="43"/>
      <c r="PJE220" s="43"/>
      <c r="PJF220" s="43"/>
      <c r="PJG220" s="43"/>
      <c r="PJH220" s="43"/>
      <c r="PJI220" s="43"/>
      <c r="PJJ220" s="43"/>
      <c r="PJK220" s="43"/>
      <c r="PJL220" s="43"/>
      <c r="PJM220" s="43"/>
      <c r="PJN220" s="43"/>
      <c r="PJO220" s="43"/>
      <c r="PJP220" s="43"/>
      <c r="PJQ220" s="43"/>
      <c r="PJR220" s="43"/>
      <c r="PJS220" s="43"/>
      <c r="PJT220" s="43"/>
      <c r="PJU220" s="43"/>
      <c r="PJV220" s="43"/>
      <c r="PJW220" s="43"/>
      <c r="PJX220" s="43"/>
      <c r="PJY220" s="43"/>
      <c r="PJZ220" s="43"/>
      <c r="PKA220" s="43"/>
      <c r="PKB220" s="43"/>
      <c r="PKC220" s="43"/>
      <c r="PKD220" s="43"/>
      <c r="PKE220" s="43"/>
      <c r="PKF220" s="43"/>
      <c r="PKG220" s="43"/>
      <c r="PKH220" s="43"/>
      <c r="PKI220" s="43"/>
      <c r="PKJ220" s="43"/>
      <c r="PKK220" s="43"/>
      <c r="PKL220" s="43"/>
      <c r="PKM220" s="43"/>
      <c r="PKN220" s="43"/>
      <c r="PKO220" s="43"/>
      <c r="PKP220" s="43"/>
      <c r="PKQ220" s="43"/>
      <c r="PKR220" s="43"/>
      <c r="PKS220" s="43"/>
      <c r="PKT220" s="43"/>
      <c r="PKU220" s="43"/>
      <c r="PKV220" s="43"/>
      <c r="PKW220" s="43"/>
      <c r="PKX220" s="43"/>
      <c r="PKY220" s="43"/>
      <c r="PKZ220" s="43"/>
      <c r="PLA220" s="43"/>
      <c r="PLB220" s="43"/>
      <c r="PLC220" s="43"/>
      <c r="PLD220" s="43"/>
      <c r="PLE220" s="43"/>
      <c r="PLF220" s="43"/>
      <c r="PLG220" s="43"/>
      <c r="PLH220" s="43"/>
      <c r="PLI220" s="43"/>
      <c r="PLJ220" s="43"/>
      <c r="PLK220" s="43"/>
      <c r="PLL220" s="43"/>
      <c r="PLM220" s="43"/>
      <c r="PLN220" s="43"/>
      <c r="PLO220" s="43"/>
      <c r="PLP220" s="43"/>
      <c r="PLQ220" s="43"/>
      <c r="PLR220" s="43"/>
      <c r="PLS220" s="43"/>
      <c r="PLT220" s="43"/>
      <c r="PLU220" s="43"/>
      <c r="PLV220" s="43"/>
      <c r="PLW220" s="43"/>
      <c r="PLX220" s="43"/>
      <c r="PLY220" s="43"/>
      <c r="PLZ220" s="43"/>
      <c r="PMA220" s="43"/>
      <c r="PMB220" s="43"/>
      <c r="PMC220" s="43"/>
      <c r="PMD220" s="43"/>
      <c r="PME220" s="43"/>
      <c r="PMF220" s="43"/>
      <c r="PMG220" s="43"/>
      <c r="PMH220" s="43"/>
      <c r="PMI220" s="43"/>
      <c r="PMJ220" s="43"/>
      <c r="PMK220" s="43"/>
      <c r="PML220" s="43"/>
      <c r="PMM220" s="43"/>
      <c r="PMN220" s="43"/>
      <c r="PMO220" s="43"/>
      <c r="PMP220" s="43"/>
      <c r="PMQ220" s="43"/>
      <c r="PMR220" s="43"/>
      <c r="PMS220" s="43"/>
      <c r="PMT220" s="43"/>
      <c r="PMU220" s="43"/>
      <c r="PMV220" s="43"/>
      <c r="PMW220" s="43"/>
      <c r="PMX220" s="43"/>
      <c r="PMY220" s="43"/>
      <c r="PMZ220" s="43"/>
      <c r="PNA220" s="43"/>
      <c r="PNB220" s="43"/>
      <c r="PNC220" s="43"/>
      <c r="PND220" s="43"/>
      <c r="PNE220" s="43"/>
      <c r="PNF220" s="43"/>
      <c r="PNG220" s="43"/>
      <c r="PNH220" s="43"/>
      <c r="PNI220" s="43"/>
      <c r="PNJ220" s="43"/>
      <c r="PNK220" s="43"/>
      <c r="PNL220" s="43"/>
      <c r="PNM220" s="43"/>
      <c r="PNN220" s="43"/>
      <c r="PNO220" s="43"/>
      <c r="PNP220" s="43"/>
      <c r="PNQ220" s="43"/>
      <c r="PNR220" s="43"/>
      <c r="PNS220" s="43"/>
      <c r="PNT220" s="43"/>
      <c r="PNU220" s="43"/>
      <c r="PNV220" s="43"/>
      <c r="PNW220" s="43"/>
      <c r="PNX220" s="43"/>
      <c r="PNY220" s="43"/>
      <c r="PNZ220" s="43"/>
      <c r="POA220" s="43"/>
      <c r="POB220" s="43"/>
      <c r="POC220" s="43"/>
      <c r="POD220" s="43"/>
      <c r="POE220" s="43"/>
      <c r="POF220" s="43"/>
      <c r="POG220" s="43"/>
      <c r="POH220" s="43"/>
      <c r="POI220" s="43"/>
      <c r="POJ220" s="43"/>
      <c r="POK220" s="43"/>
      <c r="POL220" s="43"/>
      <c r="POM220" s="43"/>
      <c r="PON220" s="43"/>
      <c r="POO220" s="43"/>
      <c r="POP220" s="43"/>
      <c r="POQ220" s="43"/>
      <c r="POR220" s="43"/>
      <c r="POS220" s="43"/>
      <c r="POT220" s="43"/>
      <c r="POU220" s="43"/>
      <c r="POV220" s="43"/>
      <c r="POW220" s="43"/>
      <c r="POX220" s="43"/>
      <c r="POY220" s="43"/>
      <c r="POZ220" s="43"/>
      <c r="PPA220" s="43"/>
      <c r="PPB220" s="43"/>
      <c r="PPC220" s="43"/>
      <c r="PPD220" s="43"/>
      <c r="PPE220" s="43"/>
      <c r="PPF220" s="43"/>
      <c r="PPG220" s="43"/>
      <c r="PPH220" s="43"/>
      <c r="PPI220" s="43"/>
      <c r="PPJ220" s="43"/>
      <c r="PPK220" s="43"/>
      <c r="PPL220" s="43"/>
      <c r="PPM220" s="43"/>
      <c r="PPN220" s="43"/>
      <c r="PPO220" s="43"/>
      <c r="PPP220" s="43"/>
      <c r="PPQ220" s="43"/>
      <c r="PPR220" s="43"/>
      <c r="PPS220" s="43"/>
      <c r="PPT220" s="43"/>
      <c r="PPU220" s="43"/>
      <c r="PPV220" s="43"/>
      <c r="PPW220" s="43"/>
      <c r="PPX220" s="43"/>
      <c r="PPY220" s="43"/>
      <c r="PPZ220" s="43"/>
      <c r="PQA220" s="43"/>
      <c r="PQB220" s="43"/>
      <c r="PQC220" s="43"/>
      <c r="PQD220" s="43"/>
      <c r="PQE220" s="43"/>
      <c r="PQF220" s="43"/>
      <c r="PQG220" s="43"/>
      <c r="PQH220" s="43"/>
      <c r="PQI220" s="43"/>
      <c r="PQJ220" s="43"/>
      <c r="PQK220" s="43"/>
      <c r="PQL220" s="43"/>
      <c r="PQM220" s="43"/>
      <c r="PQN220" s="43"/>
      <c r="PQO220" s="43"/>
      <c r="PQP220" s="43"/>
      <c r="PQQ220" s="43"/>
      <c r="PQR220" s="43"/>
      <c r="PQS220" s="43"/>
      <c r="PQT220" s="43"/>
      <c r="PQU220" s="43"/>
      <c r="PQV220" s="43"/>
      <c r="PQW220" s="43"/>
      <c r="PQX220" s="43"/>
      <c r="PQY220" s="43"/>
      <c r="PQZ220" s="43"/>
      <c r="PRA220" s="43"/>
      <c r="PRB220" s="43"/>
      <c r="PRC220" s="43"/>
      <c r="PRD220" s="43"/>
      <c r="PRE220" s="43"/>
      <c r="PRF220" s="43"/>
      <c r="PRG220" s="43"/>
      <c r="PRH220" s="43"/>
      <c r="PRI220" s="43"/>
      <c r="PRJ220" s="43"/>
      <c r="PRK220" s="43"/>
      <c r="PRL220" s="43"/>
      <c r="PRM220" s="43"/>
      <c r="PRN220" s="43"/>
      <c r="PRO220" s="43"/>
      <c r="PRP220" s="43"/>
      <c r="PRQ220" s="43"/>
      <c r="PRR220" s="43"/>
      <c r="PRS220" s="43"/>
      <c r="PRT220" s="43"/>
      <c r="PRU220" s="43"/>
      <c r="PRV220" s="43"/>
      <c r="PRW220" s="43"/>
      <c r="PRX220" s="43"/>
      <c r="PRY220" s="43"/>
      <c r="PRZ220" s="43"/>
      <c r="PSA220" s="43"/>
      <c r="PSB220" s="43"/>
      <c r="PSC220" s="43"/>
      <c r="PSD220" s="43"/>
      <c r="PSE220" s="43"/>
      <c r="PSF220" s="43"/>
      <c r="PSG220" s="43"/>
      <c r="PSH220" s="43"/>
      <c r="PSI220" s="43"/>
      <c r="PSJ220" s="43"/>
      <c r="PSK220" s="43"/>
      <c r="PSL220" s="43"/>
      <c r="PSM220" s="43"/>
      <c r="PSN220" s="43"/>
      <c r="PSO220" s="43"/>
      <c r="PSP220" s="43"/>
      <c r="PSQ220" s="43"/>
      <c r="PSR220" s="43"/>
      <c r="PSS220" s="43"/>
      <c r="PST220" s="43"/>
      <c r="PSU220" s="43"/>
      <c r="PSV220" s="43"/>
      <c r="PSW220" s="43"/>
      <c r="PSX220" s="43"/>
      <c r="PSY220" s="43"/>
      <c r="PSZ220" s="43"/>
      <c r="PTA220" s="43"/>
      <c r="PTB220" s="43"/>
      <c r="PTC220" s="43"/>
      <c r="PTD220" s="43"/>
      <c r="PTE220" s="43"/>
      <c r="PTF220" s="43"/>
      <c r="PTG220" s="43"/>
      <c r="PTH220" s="43"/>
      <c r="PTI220" s="43"/>
      <c r="PTJ220" s="43"/>
      <c r="PTK220" s="43"/>
      <c r="PTL220" s="43"/>
      <c r="PTM220" s="43"/>
      <c r="PTN220" s="43"/>
      <c r="PTO220" s="43"/>
      <c r="PTP220" s="43"/>
      <c r="PTQ220" s="43"/>
      <c r="PTR220" s="43"/>
      <c r="PTS220" s="43"/>
      <c r="PTT220" s="43"/>
      <c r="PTU220" s="43"/>
      <c r="PTV220" s="43"/>
      <c r="PTW220" s="43"/>
      <c r="PTX220" s="43"/>
      <c r="PTY220" s="43"/>
      <c r="PTZ220" s="43"/>
      <c r="PUA220" s="43"/>
      <c r="PUB220" s="43"/>
      <c r="PUC220" s="43"/>
      <c r="PUD220" s="43"/>
      <c r="PUE220" s="43"/>
      <c r="PUF220" s="43"/>
      <c r="PUG220" s="43"/>
      <c r="PUH220" s="43"/>
      <c r="PUI220" s="43"/>
      <c r="PUJ220" s="43"/>
      <c r="PUK220" s="43"/>
      <c r="PUL220" s="43"/>
      <c r="PUM220" s="43"/>
      <c r="PUN220" s="43"/>
      <c r="PUO220" s="43"/>
      <c r="PUP220" s="43"/>
      <c r="PUQ220" s="43"/>
      <c r="PUR220" s="43"/>
      <c r="PUS220" s="43"/>
      <c r="PUT220" s="43"/>
      <c r="PUU220" s="43"/>
      <c r="PUV220" s="43"/>
      <c r="PUW220" s="43"/>
      <c r="PUX220" s="43"/>
      <c r="PUY220" s="43"/>
      <c r="PUZ220" s="43"/>
      <c r="PVA220" s="43"/>
      <c r="PVB220" s="43"/>
      <c r="PVC220" s="43"/>
      <c r="PVD220" s="43"/>
      <c r="PVE220" s="43"/>
      <c r="PVF220" s="43"/>
      <c r="PVG220" s="43"/>
      <c r="PVH220" s="43"/>
      <c r="PVI220" s="43"/>
      <c r="PVJ220" s="43"/>
      <c r="PVK220" s="43"/>
      <c r="PVL220" s="43"/>
      <c r="PVM220" s="43"/>
      <c r="PVN220" s="43"/>
      <c r="PVO220" s="43"/>
      <c r="PVP220" s="43"/>
      <c r="PVQ220" s="43"/>
      <c r="PVR220" s="43"/>
      <c r="PVS220" s="43"/>
      <c r="PVT220" s="43"/>
      <c r="PVU220" s="43"/>
      <c r="PVV220" s="43"/>
      <c r="PVW220" s="43"/>
      <c r="PVX220" s="43"/>
      <c r="PVY220" s="43"/>
      <c r="PVZ220" s="43"/>
      <c r="PWA220" s="43"/>
      <c r="PWB220" s="43"/>
      <c r="PWC220" s="43"/>
      <c r="PWD220" s="43"/>
      <c r="PWE220" s="43"/>
      <c r="PWF220" s="43"/>
      <c r="PWG220" s="43"/>
      <c r="PWH220" s="43"/>
      <c r="PWI220" s="43"/>
      <c r="PWJ220" s="43"/>
      <c r="PWK220" s="43"/>
      <c r="PWL220" s="43"/>
      <c r="PWM220" s="43"/>
      <c r="PWN220" s="43"/>
      <c r="PWO220" s="43"/>
      <c r="PWP220" s="43"/>
      <c r="PWQ220" s="43"/>
      <c r="PWR220" s="43"/>
      <c r="PWS220" s="43"/>
      <c r="PWT220" s="43"/>
      <c r="PWU220" s="43"/>
      <c r="PWV220" s="43"/>
      <c r="PWW220" s="43"/>
      <c r="PWX220" s="43"/>
      <c r="PWY220" s="43"/>
      <c r="PWZ220" s="43"/>
      <c r="PXA220" s="43"/>
      <c r="PXB220" s="43"/>
      <c r="PXC220" s="43"/>
      <c r="PXD220" s="43"/>
      <c r="PXE220" s="43"/>
      <c r="PXF220" s="43"/>
      <c r="PXG220" s="43"/>
      <c r="PXH220" s="43"/>
      <c r="PXI220" s="43"/>
      <c r="PXJ220" s="43"/>
      <c r="PXK220" s="43"/>
      <c r="PXL220" s="43"/>
      <c r="PXM220" s="43"/>
      <c r="PXN220" s="43"/>
      <c r="PXO220" s="43"/>
      <c r="PXP220" s="43"/>
      <c r="PXQ220" s="43"/>
      <c r="PXR220" s="43"/>
      <c r="PXS220" s="43"/>
      <c r="PXT220" s="43"/>
      <c r="PXU220" s="43"/>
      <c r="PXV220" s="43"/>
      <c r="PXW220" s="43"/>
      <c r="PXX220" s="43"/>
      <c r="PXY220" s="43"/>
      <c r="PXZ220" s="43"/>
      <c r="PYA220" s="43"/>
      <c r="PYB220" s="43"/>
      <c r="PYC220" s="43"/>
      <c r="PYD220" s="43"/>
      <c r="PYE220" s="43"/>
      <c r="PYF220" s="43"/>
      <c r="PYG220" s="43"/>
      <c r="PYH220" s="43"/>
      <c r="PYI220" s="43"/>
      <c r="PYJ220" s="43"/>
      <c r="PYK220" s="43"/>
      <c r="PYL220" s="43"/>
      <c r="PYM220" s="43"/>
      <c r="PYN220" s="43"/>
      <c r="PYO220" s="43"/>
      <c r="PYP220" s="43"/>
      <c r="PYQ220" s="43"/>
      <c r="PYR220" s="43"/>
      <c r="PYS220" s="43"/>
      <c r="PYT220" s="43"/>
      <c r="PYU220" s="43"/>
      <c r="PYV220" s="43"/>
      <c r="PYW220" s="43"/>
      <c r="PYX220" s="43"/>
      <c r="PYY220" s="43"/>
      <c r="PYZ220" s="43"/>
      <c r="PZA220" s="43"/>
      <c r="PZB220" s="43"/>
      <c r="PZC220" s="43"/>
      <c r="PZD220" s="43"/>
      <c r="PZE220" s="43"/>
      <c r="PZF220" s="43"/>
      <c r="PZG220" s="43"/>
      <c r="PZH220" s="43"/>
      <c r="PZI220" s="43"/>
      <c r="PZJ220" s="43"/>
      <c r="PZK220" s="43"/>
      <c r="PZL220" s="43"/>
      <c r="PZM220" s="43"/>
      <c r="PZN220" s="43"/>
      <c r="PZO220" s="43"/>
      <c r="PZP220" s="43"/>
      <c r="PZQ220" s="43"/>
      <c r="PZR220" s="43"/>
      <c r="PZS220" s="43"/>
      <c r="PZT220" s="43"/>
      <c r="PZU220" s="43"/>
      <c r="PZV220" s="43"/>
      <c r="PZW220" s="43"/>
      <c r="PZX220" s="43"/>
      <c r="PZY220" s="43"/>
      <c r="PZZ220" s="43"/>
      <c r="QAA220" s="43"/>
      <c r="QAB220" s="43"/>
      <c r="QAC220" s="43"/>
      <c r="QAD220" s="43"/>
      <c r="QAE220" s="43"/>
      <c r="QAF220" s="43"/>
      <c r="QAG220" s="43"/>
      <c r="QAH220" s="43"/>
      <c r="QAI220" s="43"/>
      <c r="QAJ220" s="43"/>
      <c r="QAK220" s="43"/>
      <c r="QAL220" s="43"/>
      <c r="QAM220" s="43"/>
      <c r="QAN220" s="43"/>
      <c r="QAO220" s="43"/>
      <c r="QAP220" s="43"/>
      <c r="QAQ220" s="43"/>
      <c r="QAR220" s="43"/>
      <c r="QAS220" s="43"/>
      <c r="QAT220" s="43"/>
      <c r="QAU220" s="43"/>
      <c r="QAV220" s="43"/>
      <c r="QAW220" s="43"/>
      <c r="QAX220" s="43"/>
      <c r="QAY220" s="43"/>
      <c r="QAZ220" s="43"/>
      <c r="QBA220" s="43"/>
      <c r="QBB220" s="43"/>
      <c r="QBC220" s="43"/>
      <c r="QBD220" s="43"/>
      <c r="QBE220" s="43"/>
      <c r="QBF220" s="43"/>
      <c r="QBG220" s="43"/>
      <c r="QBH220" s="43"/>
      <c r="QBI220" s="43"/>
      <c r="QBJ220" s="43"/>
      <c r="QBK220" s="43"/>
      <c r="QBL220" s="43"/>
      <c r="QBM220" s="43"/>
      <c r="QBN220" s="43"/>
      <c r="QBO220" s="43"/>
      <c r="QBP220" s="43"/>
      <c r="QBQ220" s="43"/>
      <c r="QBR220" s="43"/>
      <c r="QBS220" s="43"/>
      <c r="QBT220" s="43"/>
      <c r="QBU220" s="43"/>
      <c r="QBV220" s="43"/>
      <c r="QBW220" s="43"/>
      <c r="QBX220" s="43"/>
      <c r="QBY220" s="43"/>
      <c r="QBZ220" s="43"/>
      <c r="QCA220" s="43"/>
      <c r="QCB220" s="43"/>
      <c r="QCC220" s="43"/>
      <c r="QCD220" s="43"/>
      <c r="QCE220" s="43"/>
      <c r="QCF220" s="43"/>
      <c r="QCG220" s="43"/>
      <c r="QCH220" s="43"/>
      <c r="QCI220" s="43"/>
      <c r="QCJ220" s="43"/>
      <c r="QCK220" s="43"/>
      <c r="QCL220" s="43"/>
      <c r="QCM220" s="43"/>
      <c r="QCN220" s="43"/>
      <c r="QCO220" s="43"/>
      <c r="QCP220" s="43"/>
      <c r="QCQ220" s="43"/>
      <c r="QCR220" s="43"/>
      <c r="QCS220" s="43"/>
      <c r="QCT220" s="43"/>
      <c r="QCU220" s="43"/>
      <c r="QCV220" s="43"/>
      <c r="QCW220" s="43"/>
      <c r="QCX220" s="43"/>
      <c r="QCY220" s="43"/>
      <c r="QCZ220" s="43"/>
      <c r="QDA220" s="43"/>
      <c r="QDB220" s="43"/>
      <c r="QDC220" s="43"/>
      <c r="QDD220" s="43"/>
      <c r="QDE220" s="43"/>
      <c r="QDF220" s="43"/>
      <c r="QDG220" s="43"/>
      <c r="QDH220" s="43"/>
      <c r="QDI220" s="43"/>
      <c r="QDJ220" s="43"/>
      <c r="QDK220" s="43"/>
      <c r="QDL220" s="43"/>
      <c r="QDM220" s="43"/>
      <c r="QDN220" s="43"/>
      <c r="QDO220" s="43"/>
      <c r="QDP220" s="43"/>
      <c r="QDQ220" s="43"/>
      <c r="QDR220" s="43"/>
      <c r="QDS220" s="43"/>
      <c r="QDT220" s="43"/>
      <c r="QDU220" s="43"/>
      <c r="QDV220" s="43"/>
      <c r="QDW220" s="43"/>
      <c r="QDX220" s="43"/>
      <c r="QDY220" s="43"/>
      <c r="QDZ220" s="43"/>
      <c r="QEA220" s="43"/>
      <c r="QEB220" s="43"/>
      <c r="QEC220" s="43"/>
      <c r="QED220" s="43"/>
      <c r="QEE220" s="43"/>
      <c r="QEF220" s="43"/>
      <c r="QEG220" s="43"/>
      <c r="QEH220" s="43"/>
      <c r="QEI220" s="43"/>
      <c r="QEJ220" s="43"/>
      <c r="QEK220" s="43"/>
      <c r="QEL220" s="43"/>
      <c r="QEM220" s="43"/>
      <c r="QEN220" s="43"/>
      <c r="QEO220" s="43"/>
      <c r="QEP220" s="43"/>
      <c r="QEQ220" s="43"/>
      <c r="QER220" s="43"/>
      <c r="QES220" s="43"/>
      <c r="QET220" s="43"/>
      <c r="QEU220" s="43"/>
      <c r="QEV220" s="43"/>
      <c r="QEW220" s="43"/>
      <c r="QEX220" s="43"/>
      <c r="QEY220" s="43"/>
      <c r="QEZ220" s="43"/>
      <c r="QFA220" s="43"/>
      <c r="QFB220" s="43"/>
      <c r="QFC220" s="43"/>
      <c r="QFD220" s="43"/>
      <c r="QFE220" s="43"/>
      <c r="QFF220" s="43"/>
      <c r="QFG220" s="43"/>
      <c r="QFH220" s="43"/>
      <c r="QFI220" s="43"/>
      <c r="QFJ220" s="43"/>
      <c r="QFK220" s="43"/>
      <c r="QFL220" s="43"/>
      <c r="QFM220" s="43"/>
      <c r="QFN220" s="43"/>
      <c r="QFO220" s="43"/>
      <c r="QFP220" s="43"/>
      <c r="QFQ220" s="43"/>
      <c r="QFR220" s="43"/>
      <c r="QFS220" s="43"/>
      <c r="QFT220" s="43"/>
      <c r="QFU220" s="43"/>
      <c r="QFV220" s="43"/>
      <c r="QFW220" s="43"/>
      <c r="QFX220" s="43"/>
      <c r="QFY220" s="43"/>
      <c r="QFZ220" s="43"/>
      <c r="QGA220" s="43"/>
      <c r="QGB220" s="43"/>
      <c r="QGC220" s="43"/>
      <c r="QGD220" s="43"/>
      <c r="QGE220" s="43"/>
      <c r="QGF220" s="43"/>
      <c r="QGG220" s="43"/>
      <c r="QGH220" s="43"/>
      <c r="QGI220" s="43"/>
      <c r="QGJ220" s="43"/>
      <c r="QGK220" s="43"/>
      <c r="QGL220" s="43"/>
      <c r="QGM220" s="43"/>
      <c r="QGN220" s="43"/>
      <c r="QGO220" s="43"/>
      <c r="QGP220" s="43"/>
      <c r="QGQ220" s="43"/>
      <c r="QGR220" s="43"/>
      <c r="QGS220" s="43"/>
      <c r="QGT220" s="43"/>
      <c r="QGU220" s="43"/>
      <c r="QGV220" s="43"/>
      <c r="QGW220" s="43"/>
      <c r="QGX220" s="43"/>
      <c r="QGY220" s="43"/>
      <c r="QGZ220" s="43"/>
      <c r="QHA220" s="43"/>
      <c r="QHB220" s="43"/>
      <c r="QHC220" s="43"/>
      <c r="QHD220" s="43"/>
      <c r="QHE220" s="43"/>
      <c r="QHF220" s="43"/>
      <c r="QHG220" s="43"/>
      <c r="QHH220" s="43"/>
      <c r="QHI220" s="43"/>
      <c r="QHJ220" s="43"/>
      <c r="QHK220" s="43"/>
      <c r="QHL220" s="43"/>
      <c r="QHM220" s="43"/>
      <c r="QHN220" s="43"/>
      <c r="QHO220" s="43"/>
      <c r="QHP220" s="43"/>
      <c r="QHQ220" s="43"/>
      <c r="QHR220" s="43"/>
      <c r="QHS220" s="43"/>
      <c r="QHT220" s="43"/>
      <c r="QHU220" s="43"/>
      <c r="QHV220" s="43"/>
      <c r="QHW220" s="43"/>
      <c r="QHX220" s="43"/>
      <c r="QHY220" s="43"/>
      <c r="QHZ220" s="43"/>
      <c r="QIA220" s="43"/>
      <c r="QIB220" s="43"/>
      <c r="QIC220" s="43"/>
      <c r="QID220" s="43"/>
      <c r="QIE220" s="43"/>
      <c r="QIF220" s="43"/>
      <c r="QIG220" s="43"/>
      <c r="QIH220" s="43"/>
      <c r="QII220" s="43"/>
      <c r="QIJ220" s="43"/>
      <c r="QIK220" s="43"/>
      <c r="QIL220" s="43"/>
      <c r="QIM220" s="43"/>
      <c r="QIN220" s="43"/>
      <c r="QIO220" s="43"/>
      <c r="QIP220" s="43"/>
      <c r="QIQ220" s="43"/>
      <c r="QIR220" s="43"/>
      <c r="QIS220" s="43"/>
      <c r="QIT220" s="43"/>
      <c r="QIU220" s="43"/>
      <c r="QIV220" s="43"/>
      <c r="QIW220" s="43"/>
      <c r="QIX220" s="43"/>
      <c r="QIY220" s="43"/>
      <c r="QIZ220" s="43"/>
      <c r="QJA220" s="43"/>
      <c r="QJB220" s="43"/>
      <c r="QJC220" s="43"/>
      <c r="QJD220" s="43"/>
      <c r="QJE220" s="43"/>
      <c r="QJF220" s="43"/>
      <c r="QJG220" s="43"/>
      <c r="QJH220" s="43"/>
      <c r="QJI220" s="43"/>
      <c r="QJJ220" s="43"/>
      <c r="QJK220" s="43"/>
      <c r="QJL220" s="43"/>
      <c r="QJM220" s="43"/>
      <c r="QJN220" s="43"/>
      <c r="QJO220" s="43"/>
      <c r="QJP220" s="43"/>
      <c r="QJQ220" s="43"/>
      <c r="QJR220" s="43"/>
      <c r="QJS220" s="43"/>
      <c r="QJT220" s="43"/>
      <c r="QJU220" s="43"/>
      <c r="QJV220" s="43"/>
      <c r="QJW220" s="43"/>
      <c r="QJX220" s="43"/>
      <c r="QJY220" s="43"/>
      <c r="QJZ220" s="43"/>
      <c r="QKA220" s="43"/>
      <c r="QKB220" s="43"/>
      <c r="QKC220" s="43"/>
      <c r="QKD220" s="43"/>
      <c r="QKE220" s="43"/>
      <c r="QKF220" s="43"/>
      <c r="QKG220" s="43"/>
      <c r="QKH220" s="43"/>
      <c r="QKI220" s="43"/>
      <c r="QKJ220" s="43"/>
      <c r="QKK220" s="43"/>
      <c r="QKL220" s="43"/>
      <c r="QKM220" s="43"/>
      <c r="QKN220" s="43"/>
      <c r="QKO220" s="43"/>
      <c r="QKP220" s="43"/>
      <c r="QKQ220" s="43"/>
      <c r="QKR220" s="43"/>
      <c r="QKS220" s="43"/>
      <c r="QKT220" s="43"/>
      <c r="QKU220" s="43"/>
      <c r="QKV220" s="43"/>
      <c r="QKW220" s="43"/>
      <c r="QKX220" s="43"/>
      <c r="QKY220" s="43"/>
      <c r="QKZ220" s="43"/>
      <c r="QLA220" s="43"/>
      <c r="QLB220" s="43"/>
      <c r="QLC220" s="43"/>
      <c r="QLD220" s="43"/>
      <c r="QLE220" s="43"/>
      <c r="QLF220" s="43"/>
      <c r="QLG220" s="43"/>
      <c r="QLH220" s="43"/>
      <c r="QLI220" s="43"/>
      <c r="QLJ220" s="43"/>
      <c r="QLK220" s="43"/>
      <c r="QLL220" s="43"/>
      <c r="QLM220" s="43"/>
      <c r="QLN220" s="43"/>
      <c r="QLO220" s="43"/>
      <c r="QLP220" s="43"/>
      <c r="QLQ220" s="43"/>
      <c r="QLR220" s="43"/>
      <c r="QLS220" s="43"/>
      <c r="QLT220" s="43"/>
      <c r="QLU220" s="43"/>
      <c r="QLV220" s="43"/>
      <c r="QLW220" s="43"/>
      <c r="QLX220" s="43"/>
      <c r="QLY220" s="43"/>
      <c r="QLZ220" s="43"/>
      <c r="QMA220" s="43"/>
      <c r="QMB220" s="43"/>
      <c r="QMC220" s="43"/>
      <c r="QMD220" s="43"/>
      <c r="QME220" s="43"/>
      <c r="QMF220" s="43"/>
      <c r="QMG220" s="43"/>
      <c r="QMH220" s="43"/>
      <c r="QMI220" s="43"/>
      <c r="QMJ220" s="43"/>
      <c r="QMK220" s="43"/>
      <c r="QML220" s="43"/>
      <c r="QMM220" s="43"/>
      <c r="QMN220" s="43"/>
      <c r="QMO220" s="43"/>
      <c r="QMP220" s="43"/>
      <c r="QMQ220" s="43"/>
      <c r="QMR220" s="43"/>
      <c r="QMS220" s="43"/>
      <c r="QMT220" s="43"/>
      <c r="QMU220" s="43"/>
      <c r="QMV220" s="43"/>
      <c r="QMW220" s="43"/>
      <c r="QMX220" s="43"/>
      <c r="QMY220" s="43"/>
      <c r="QMZ220" s="43"/>
      <c r="QNA220" s="43"/>
      <c r="QNB220" s="43"/>
      <c r="QNC220" s="43"/>
      <c r="QND220" s="43"/>
      <c r="QNE220" s="43"/>
      <c r="QNF220" s="43"/>
      <c r="QNG220" s="43"/>
      <c r="QNH220" s="43"/>
      <c r="QNI220" s="43"/>
      <c r="QNJ220" s="43"/>
      <c r="QNK220" s="43"/>
      <c r="QNL220" s="43"/>
      <c r="QNM220" s="43"/>
      <c r="QNN220" s="43"/>
      <c r="QNO220" s="43"/>
      <c r="QNP220" s="43"/>
      <c r="QNQ220" s="43"/>
      <c r="QNR220" s="43"/>
      <c r="QNS220" s="43"/>
      <c r="QNT220" s="43"/>
      <c r="QNU220" s="43"/>
      <c r="QNV220" s="43"/>
      <c r="QNW220" s="43"/>
      <c r="QNX220" s="43"/>
      <c r="QNY220" s="43"/>
      <c r="QNZ220" s="43"/>
      <c r="QOA220" s="43"/>
      <c r="QOB220" s="43"/>
      <c r="QOC220" s="43"/>
      <c r="QOD220" s="43"/>
      <c r="QOE220" s="43"/>
      <c r="QOF220" s="43"/>
      <c r="QOG220" s="43"/>
      <c r="QOH220" s="43"/>
      <c r="QOI220" s="43"/>
      <c r="QOJ220" s="43"/>
      <c r="QOK220" s="43"/>
      <c r="QOL220" s="43"/>
      <c r="QOM220" s="43"/>
      <c r="QON220" s="43"/>
      <c r="QOO220" s="43"/>
      <c r="QOP220" s="43"/>
      <c r="QOQ220" s="43"/>
      <c r="QOR220" s="43"/>
      <c r="QOS220" s="43"/>
      <c r="QOT220" s="43"/>
      <c r="QOU220" s="43"/>
      <c r="QOV220" s="43"/>
      <c r="QOW220" s="43"/>
      <c r="QOX220" s="43"/>
      <c r="QOY220" s="43"/>
      <c r="QOZ220" s="43"/>
      <c r="QPA220" s="43"/>
      <c r="QPB220" s="43"/>
      <c r="QPC220" s="43"/>
      <c r="QPD220" s="43"/>
      <c r="QPE220" s="43"/>
      <c r="QPF220" s="43"/>
      <c r="QPG220" s="43"/>
      <c r="QPH220" s="43"/>
      <c r="QPI220" s="43"/>
      <c r="QPJ220" s="43"/>
      <c r="QPK220" s="43"/>
      <c r="QPL220" s="43"/>
      <c r="QPM220" s="43"/>
      <c r="QPN220" s="43"/>
      <c r="QPO220" s="43"/>
      <c r="QPP220" s="43"/>
      <c r="QPQ220" s="43"/>
      <c r="QPR220" s="43"/>
      <c r="QPS220" s="43"/>
      <c r="QPT220" s="43"/>
      <c r="QPU220" s="43"/>
      <c r="QPV220" s="43"/>
      <c r="QPW220" s="43"/>
      <c r="QPX220" s="43"/>
      <c r="QPY220" s="43"/>
      <c r="QPZ220" s="43"/>
      <c r="QQA220" s="43"/>
      <c r="QQB220" s="43"/>
      <c r="QQC220" s="43"/>
      <c r="QQD220" s="43"/>
      <c r="QQE220" s="43"/>
      <c r="QQF220" s="43"/>
      <c r="QQG220" s="43"/>
      <c r="QQH220" s="43"/>
      <c r="QQI220" s="43"/>
      <c r="QQJ220" s="43"/>
      <c r="QQK220" s="43"/>
      <c r="QQL220" s="43"/>
      <c r="QQM220" s="43"/>
      <c r="QQN220" s="43"/>
      <c r="QQO220" s="43"/>
      <c r="QQP220" s="43"/>
      <c r="QQQ220" s="43"/>
      <c r="QQR220" s="43"/>
      <c r="QQS220" s="43"/>
      <c r="QQT220" s="43"/>
      <c r="QQU220" s="43"/>
      <c r="QQV220" s="43"/>
      <c r="QQW220" s="43"/>
      <c r="QQX220" s="43"/>
      <c r="QQY220" s="43"/>
      <c r="QQZ220" s="43"/>
      <c r="QRA220" s="43"/>
      <c r="QRB220" s="43"/>
      <c r="QRC220" s="43"/>
      <c r="QRD220" s="43"/>
      <c r="QRE220" s="43"/>
      <c r="QRF220" s="43"/>
      <c r="QRG220" s="43"/>
      <c r="QRH220" s="43"/>
      <c r="QRI220" s="43"/>
      <c r="QRJ220" s="43"/>
      <c r="QRK220" s="43"/>
      <c r="QRL220" s="43"/>
      <c r="QRM220" s="43"/>
      <c r="QRN220" s="43"/>
      <c r="QRO220" s="43"/>
      <c r="QRP220" s="43"/>
      <c r="QRQ220" s="43"/>
      <c r="QRR220" s="43"/>
      <c r="QRS220" s="43"/>
      <c r="QRT220" s="43"/>
      <c r="QRU220" s="43"/>
      <c r="QRV220" s="43"/>
      <c r="QRW220" s="43"/>
      <c r="QRX220" s="43"/>
      <c r="QRY220" s="43"/>
      <c r="QRZ220" s="43"/>
      <c r="QSA220" s="43"/>
      <c r="QSB220" s="43"/>
      <c r="QSC220" s="43"/>
      <c r="QSD220" s="43"/>
      <c r="QSE220" s="43"/>
      <c r="QSF220" s="43"/>
      <c r="QSG220" s="43"/>
      <c r="QSH220" s="43"/>
      <c r="QSI220" s="43"/>
      <c r="QSJ220" s="43"/>
      <c r="QSK220" s="43"/>
      <c r="QSL220" s="43"/>
      <c r="QSM220" s="43"/>
      <c r="QSN220" s="43"/>
      <c r="QSO220" s="43"/>
      <c r="QSP220" s="43"/>
      <c r="QSQ220" s="43"/>
      <c r="QSR220" s="43"/>
      <c r="QSS220" s="43"/>
      <c r="QST220" s="43"/>
      <c r="QSU220" s="43"/>
      <c r="QSV220" s="43"/>
      <c r="QSW220" s="43"/>
      <c r="QSX220" s="43"/>
      <c r="QSY220" s="43"/>
      <c r="QSZ220" s="43"/>
      <c r="QTA220" s="43"/>
      <c r="QTB220" s="43"/>
      <c r="QTC220" s="43"/>
      <c r="QTD220" s="43"/>
      <c r="QTE220" s="43"/>
      <c r="QTF220" s="43"/>
      <c r="QTG220" s="43"/>
      <c r="QTH220" s="43"/>
      <c r="QTI220" s="43"/>
      <c r="QTJ220" s="43"/>
      <c r="QTK220" s="43"/>
      <c r="QTL220" s="43"/>
      <c r="QTM220" s="43"/>
      <c r="QTN220" s="43"/>
      <c r="QTO220" s="43"/>
      <c r="QTP220" s="43"/>
      <c r="QTQ220" s="43"/>
      <c r="QTR220" s="43"/>
      <c r="QTS220" s="43"/>
      <c r="QTT220" s="43"/>
      <c r="QTU220" s="43"/>
      <c r="QTV220" s="43"/>
      <c r="QTW220" s="43"/>
      <c r="QTX220" s="43"/>
      <c r="QTY220" s="43"/>
      <c r="QTZ220" s="43"/>
      <c r="QUA220" s="43"/>
      <c r="QUB220" s="43"/>
      <c r="QUC220" s="43"/>
      <c r="QUD220" s="43"/>
      <c r="QUE220" s="43"/>
      <c r="QUF220" s="43"/>
      <c r="QUG220" s="43"/>
      <c r="QUH220" s="43"/>
      <c r="QUI220" s="43"/>
      <c r="QUJ220" s="43"/>
      <c r="QUK220" s="43"/>
      <c r="QUL220" s="43"/>
      <c r="QUM220" s="43"/>
      <c r="QUN220" s="43"/>
      <c r="QUO220" s="43"/>
      <c r="QUP220" s="43"/>
      <c r="QUQ220" s="43"/>
      <c r="QUR220" s="43"/>
      <c r="QUS220" s="43"/>
      <c r="QUT220" s="43"/>
      <c r="QUU220" s="43"/>
      <c r="QUV220" s="43"/>
      <c r="QUW220" s="43"/>
      <c r="QUX220" s="43"/>
      <c r="QUY220" s="43"/>
      <c r="QUZ220" s="43"/>
      <c r="QVA220" s="43"/>
      <c r="QVB220" s="43"/>
      <c r="QVC220" s="43"/>
      <c r="QVD220" s="43"/>
      <c r="QVE220" s="43"/>
      <c r="QVF220" s="43"/>
      <c r="QVG220" s="43"/>
      <c r="QVH220" s="43"/>
      <c r="QVI220" s="43"/>
      <c r="QVJ220" s="43"/>
      <c r="QVK220" s="43"/>
      <c r="QVL220" s="43"/>
      <c r="QVM220" s="43"/>
      <c r="QVN220" s="43"/>
      <c r="QVO220" s="43"/>
      <c r="QVP220" s="43"/>
      <c r="QVQ220" s="43"/>
      <c r="QVR220" s="43"/>
      <c r="QVS220" s="43"/>
      <c r="QVT220" s="43"/>
      <c r="QVU220" s="43"/>
      <c r="QVV220" s="43"/>
      <c r="QVW220" s="43"/>
      <c r="QVX220" s="43"/>
      <c r="QVY220" s="43"/>
      <c r="QVZ220" s="43"/>
      <c r="QWA220" s="43"/>
      <c r="QWB220" s="43"/>
      <c r="QWC220" s="43"/>
      <c r="QWD220" s="43"/>
      <c r="QWE220" s="43"/>
      <c r="QWF220" s="43"/>
      <c r="QWG220" s="43"/>
      <c r="QWH220" s="43"/>
      <c r="QWI220" s="43"/>
      <c r="QWJ220" s="43"/>
      <c r="QWK220" s="43"/>
      <c r="QWL220" s="43"/>
      <c r="QWM220" s="43"/>
      <c r="QWN220" s="43"/>
      <c r="QWO220" s="43"/>
      <c r="QWP220" s="43"/>
      <c r="QWQ220" s="43"/>
      <c r="QWR220" s="43"/>
      <c r="QWS220" s="43"/>
      <c r="QWT220" s="43"/>
      <c r="QWU220" s="43"/>
      <c r="QWV220" s="43"/>
      <c r="QWW220" s="43"/>
      <c r="QWX220" s="43"/>
      <c r="QWY220" s="43"/>
      <c r="QWZ220" s="43"/>
      <c r="QXA220" s="43"/>
      <c r="QXB220" s="43"/>
      <c r="QXC220" s="43"/>
      <c r="QXD220" s="43"/>
      <c r="QXE220" s="43"/>
      <c r="QXF220" s="43"/>
      <c r="QXG220" s="43"/>
      <c r="QXH220" s="43"/>
      <c r="QXI220" s="43"/>
      <c r="QXJ220" s="43"/>
      <c r="QXK220" s="43"/>
      <c r="QXL220" s="43"/>
      <c r="QXM220" s="43"/>
      <c r="QXN220" s="43"/>
      <c r="QXO220" s="43"/>
      <c r="QXP220" s="43"/>
      <c r="QXQ220" s="43"/>
      <c r="QXR220" s="43"/>
      <c r="QXS220" s="43"/>
      <c r="QXT220" s="43"/>
      <c r="QXU220" s="43"/>
      <c r="QXV220" s="43"/>
      <c r="QXW220" s="43"/>
      <c r="QXX220" s="43"/>
      <c r="QXY220" s="43"/>
      <c r="QXZ220" s="43"/>
      <c r="QYA220" s="43"/>
      <c r="QYB220" s="43"/>
      <c r="QYC220" s="43"/>
      <c r="QYD220" s="43"/>
      <c r="QYE220" s="43"/>
      <c r="QYF220" s="43"/>
      <c r="QYG220" s="43"/>
      <c r="QYH220" s="43"/>
      <c r="QYI220" s="43"/>
      <c r="QYJ220" s="43"/>
      <c r="QYK220" s="43"/>
      <c r="QYL220" s="43"/>
      <c r="QYM220" s="43"/>
      <c r="QYN220" s="43"/>
      <c r="QYO220" s="43"/>
      <c r="QYP220" s="43"/>
      <c r="QYQ220" s="43"/>
      <c r="QYR220" s="43"/>
      <c r="QYS220" s="43"/>
      <c r="QYT220" s="43"/>
      <c r="QYU220" s="43"/>
      <c r="QYV220" s="43"/>
      <c r="QYW220" s="43"/>
      <c r="QYX220" s="43"/>
      <c r="QYY220" s="43"/>
      <c r="QYZ220" s="43"/>
      <c r="QZA220" s="43"/>
      <c r="QZB220" s="43"/>
      <c r="QZC220" s="43"/>
      <c r="QZD220" s="43"/>
      <c r="QZE220" s="43"/>
      <c r="QZF220" s="43"/>
      <c r="QZG220" s="43"/>
      <c r="QZH220" s="43"/>
      <c r="QZI220" s="43"/>
      <c r="QZJ220" s="43"/>
      <c r="QZK220" s="43"/>
      <c r="QZL220" s="43"/>
      <c r="QZM220" s="43"/>
      <c r="QZN220" s="43"/>
      <c r="QZO220" s="43"/>
      <c r="QZP220" s="43"/>
      <c r="QZQ220" s="43"/>
      <c r="QZR220" s="43"/>
      <c r="QZS220" s="43"/>
      <c r="QZT220" s="43"/>
      <c r="QZU220" s="43"/>
      <c r="QZV220" s="43"/>
      <c r="QZW220" s="43"/>
      <c r="QZX220" s="43"/>
      <c r="QZY220" s="43"/>
      <c r="QZZ220" s="43"/>
      <c r="RAA220" s="43"/>
      <c r="RAB220" s="43"/>
      <c r="RAC220" s="43"/>
      <c r="RAD220" s="43"/>
      <c r="RAE220" s="43"/>
      <c r="RAF220" s="43"/>
      <c r="RAG220" s="43"/>
      <c r="RAH220" s="43"/>
      <c r="RAI220" s="43"/>
      <c r="RAJ220" s="43"/>
      <c r="RAK220" s="43"/>
      <c r="RAL220" s="43"/>
      <c r="RAM220" s="43"/>
      <c r="RAN220" s="43"/>
      <c r="RAO220" s="43"/>
      <c r="RAP220" s="43"/>
      <c r="RAQ220" s="43"/>
      <c r="RAR220" s="43"/>
      <c r="RAS220" s="43"/>
      <c r="RAT220" s="43"/>
      <c r="RAU220" s="43"/>
      <c r="RAV220" s="43"/>
      <c r="RAW220" s="43"/>
      <c r="RAX220" s="43"/>
      <c r="RAY220" s="43"/>
      <c r="RAZ220" s="43"/>
      <c r="RBA220" s="43"/>
      <c r="RBB220" s="43"/>
      <c r="RBC220" s="43"/>
      <c r="RBD220" s="43"/>
      <c r="RBE220" s="43"/>
      <c r="RBF220" s="43"/>
      <c r="RBG220" s="43"/>
      <c r="RBH220" s="43"/>
      <c r="RBI220" s="43"/>
      <c r="RBJ220" s="43"/>
      <c r="RBK220" s="43"/>
      <c r="RBL220" s="43"/>
      <c r="RBM220" s="43"/>
      <c r="RBN220" s="43"/>
      <c r="RBO220" s="43"/>
      <c r="RBP220" s="43"/>
      <c r="RBQ220" s="43"/>
      <c r="RBR220" s="43"/>
      <c r="RBS220" s="43"/>
      <c r="RBT220" s="43"/>
      <c r="RBU220" s="43"/>
      <c r="RBV220" s="43"/>
      <c r="RBW220" s="43"/>
      <c r="RBX220" s="43"/>
      <c r="RBY220" s="43"/>
      <c r="RBZ220" s="43"/>
      <c r="RCA220" s="43"/>
      <c r="RCB220" s="43"/>
      <c r="RCC220" s="43"/>
      <c r="RCD220" s="43"/>
      <c r="RCE220" s="43"/>
      <c r="RCF220" s="43"/>
      <c r="RCG220" s="43"/>
      <c r="RCH220" s="43"/>
      <c r="RCI220" s="43"/>
      <c r="RCJ220" s="43"/>
      <c r="RCK220" s="43"/>
      <c r="RCL220" s="43"/>
      <c r="RCM220" s="43"/>
      <c r="RCN220" s="43"/>
      <c r="RCO220" s="43"/>
      <c r="RCP220" s="43"/>
      <c r="RCQ220" s="43"/>
      <c r="RCR220" s="43"/>
      <c r="RCS220" s="43"/>
      <c r="RCT220" s="43"/>
      <c r="RCU220" s="43"/>
      <c r="RCV220" s="43"/>
      <c r="RCW220" s="43"/>
      <c r="RCX220" s="43"/>
      <c r="RCY220" s="43"/>
      <c r="RCZ220" s="43"/>
      <c r="RDA220" s="43"/>
      <c r="RDB220" s="43"/>
      <c r="RDC220" s="43"/>
      <c r="RDD220" s="43"/>
      <c r="RDE220" s="43"/>
      <c r="RDF220" s="43"/>
      <c r="RDG220" s="43"/>
      <c r="RDH220" s="43"/>
      <c r="RDI220" s="43"/>
      <c r="RDJ220" s="43"/>
      <c r="RDK220" s="43"/>
      <c r="RDL220" s="43"/>
      <c r="RDM220" s="43"/>
      <c r="RDN220" s="43"/>
      <c r="RDO220" s="43"/>
      <c r="RDP220" s="43"/>
      <c r="RDQ220" s="43"/>
      <c r="RDR220" s="43"/>
      <c r="RDS220" s="43"/>
      <c r="RDT220" s="43"/>
      <c r="RDU220" s="43"/>
      <c r="RDV220" s="43"/>
      <c r="RDW220" s="43"/>
      <c r="RDX220" s="43"/>
      <c r="RDY220" s="43"/>
      <c r="RDZ220" s="43"/>
      <c r="REA220" s="43"/>
      <c r="REB220" s="43"/>
      <c r="REC220" s="43"/>
      <c r="RED220" s="43"/>
      <c r="REE220" s="43"/>
      <c r="REF220" s="43"/>
      <c r="REG220" s="43"/>
      <c r="REH220" s="43"/>
      <c r="REI220" s="43"/>
      <c r="REJ220" s="43"/>
      <c r="REK220" s="43"/>
      <c r="REL220" s="43"/>
      <c r="REM220" s="43"/>
      <c r="REN220" s="43"/>
      <c r="REO220" s="43"/>
      <c r="REP220" s="43"/>
      <c r="REQ220" s="43"/>
      <c r="RER220" s="43"/>
      <c r="RES220" s="43"/>
      <c r="RET220" s="43"/>
      <c r="REU220" s="43"/>
      <c r="REV220" s="43"/>
      <c r="REW220" s="43"/>
      <c r="REX220" s="43"/>
      <c r="REY220" s="43"/>
      <c r="REZ220" s="43"/>
      <c r="RFA220" s="43"/>
      <c r="RFB220" s="43"/>
      <c r="RFC220" s="43"/>
      <c r="RFD220" s="43"/>
      <c r="RFE220" s="43"/>
      <c r="RFF220" s="43"/>
      <c r="RFG220" s="43"/>
      <c r="RFH220" s="43"/>
      <c r="RFI220" s="43"/>
      <c r="RFJ220" s="43"/>
      <c r="RFK220" s="43"/>
      <c r="RFL220" s="43"/>
      <c r="RFM220" s="43"/>
      <c r="RFN220" s="43"/>
      <c r="RFO220" s="43"/>
      <c r="RFP220" s="43"/>
      <c r="RFQ220" s="43"/>
      <c r="RFR220" s="43"/>
      <c r="RFS220" s="43"/>
      <c r="RFT220" s="43"/>
      <c r="RFU220" s="43"/>
      <c r="RFV220" s="43"/>
      <c r="RFW220" s="43"/>
      <c r="RFX220" s="43"/>
      <c r="RFY220" s="43"/>
      <c r="RFZ220" s="43"/>
      <c r="RGA220" s="43"/>
      <c r="RGB220" s="43"/>
      <c r="RGC220" s="43"/>
      <c r="RGD220" s="43"/>
      <c r="RGE220" s="43"/>
      <c r="RGF220" s="43"/>
      <c r="RGG220" s="43"/>
      <c r="RGH220" s="43"/>
      <c r="RGI220" s="43"/>
      <c r="RGJ220" s="43"/>
      <c r="RGK220" s="43"/>
      <c r="RGL220" s="43"/>
      <c r="RGM220" s="43"/>
      <c r="RGN220" s="43"/>
      <c r="RGO220" s="43"/>
      <c r="RGP220" s="43"/>
      <c r="RGQ220" s="43"/>
      <c r="RGR220" s="43"/>
      <c r="RGS220" s="43"/>
      <c r="RGT220" s="43"/>
      <c r="RGU220" s="43"/>
      <c r="RGV220" s="43"/>
      <c r="RGW220" s="43"/>
      <c r="RGX220" s="43"/>
      <c r="RGY220" s="43"/>
      <c r="RGZ220" s="43"/>
      <c r="RHA220" s="43"/>
      <c r="RHB220" s="43"/>
      <c r="RHC220" s="43"/>
      <c r="RHD220" s="43"/>
      <c r="RHE220" s="43"/>
      <c r="RHF220" s="43"/>
      <c r="RHG220" s="43"/>
      <c r="RHH220" s="43"/>
      <c r="RHI220" s="43"/>
      <c r="RHJ220" s="43"/>
      <c r="RHK220" s="43"/>
      <c r="RHL220" s="43"/>
      <c r="RHM220" s="43"/>
      <c r="RHN220" s="43"/>
      <c r="RHO220" s="43"/>
      <c r="RHP220" s="43"/>
      <c r="RHQ220" s="43"/>
      <c r="RHR220" s="43"/>
      <c r="RHS220" s="43"/>
      <c r="RHT220" s="43"/>
      <c r="RHU220" s="43"/>
      <c r="RHV220" s="43"/>
      <c r="RHW220" s="43"/>
      <c r="RHX220" s="43"/>
      <c r="RHY220" s="43"/>
      <c r="RHZ220" s="43"/>
      <c r="RIA220" s="43"/>
      <c r="RIB220" s="43"/>
      <c r="RIC220" s="43"/>
      <c r="RID220" s="43"/>
      <c r="RIE220" s="43"/>
      <c r="RIF220" s="43"/>
      <c r="RIG220" s="43"/>
      <c r="RIH220" s="43"/>
      <c r="RII220" s="43"/>
      <c r="RIJ220" s="43"/>
      <c r="RIK220" s="43"/>
      <c r="RIL220" s="43"/>
      <c r="RIM220" s="43"/>
      <c r="RIN220" s="43"/>
      <c r="RIO220" s="43"/>
      <c r="RIP220" s="43"/>
      <c r="RIQ220" s="43"/>
      <c r="RIR220" s="43"/>
      <c r="RIS220" s="43"/>
      <c r="RIT220" s="43"/>
      <c r="RIU220" s="43"/>
      <c r="RIV220" s="43"/>
      <c r="RIW220" s="43"/>
      <c r="RIX220" s="43"/>
      <c r="RIY220" s="43"/>
      <c r="RIZ220" s="43"/>
      <c r="RJA220" s="43"/>
      <c r="RJB220" s="43"/>
      <c r="RJC220" s="43"/>
      <c r="RJD220" s="43"/>
      <c r="RJE220" s="43"/>
      <c r="RJF220" s="43"/>
      <c r="RJG220" s="43"/>
      <c r="RJH220" s="43"/>
      <c r="RJI220" s="43"/>
      <c r="RJJ220" s="43"/>
      <c r="RJK220" s="43"/>
      <c r="RJL220" s="43"/>
      <c r="RJM220" s="43"/>
      <c r="RJN220" s="43"/>
      <c r="RJO220" s="43"/>
      <c r="RJP220" s="43"/>
      <c r="RJQ220" s="43"/>
      <c r="RJR220" s="43"/>
      <c r="RJS220" s="43"/>
      <c r="RJT220" s="43"/>
      <c r="RJU220" s="43"/>
      <c r="RJV220" s="43"/>
      <c r="RJW220" s="43"/>
      <c r="RJX220" s="43"/>
      <c r="RJY220" s="43"/>
      <c r="RJZ220" s="43"/>
      <c r="RKA220" s="43"/>
      <c r="RKB220" s="43"/>
      <c r="RKC220" s="43"/>
      <c r="RKD220" s="43"/>
      <c r="RKE220" s="43"/>
      <c r="RKF220" s="43"/>
      <c r="RKG220" s="43"/>
      <c r="RKH220" s="43"/>
      <c r="RKI220" s="43"/>
      <c r="RKJ220" s="43"/>
      <c r="RKK220" s="43"/>
      <c r="RKL220" s="43"/>
      <c r="RKM220" s="43"/>
      <c r="RKN220" s="43"/>
      <c r="RKO220" s="43"/>
      <c r="RKP220" s="43"/>
      <c r="RKQ220" s="43"/>
      <c r="RKR220" s="43"/>
      <c r="RKS220" s="43"/>
      <c r="RKT220" s="43"/>
      <c r="RKU220" s="43"/>
      <c r="RKV220" s="43"/>
      <c r="RKW220" s="43"/>
      <c r="RKX220" s="43"/>
      <c r="RKY220" s="43"/>
      <c r="RKZ220" s="43"/>
      <c r="RLA220" s="43"/>
      <c r="RLB220" s="43"/>
      <c r="RLC220" s="43"/>
      <c r="RLD220" s="43"/>
      <c r="RLE220" s="43"/>
      <c r="RLF220" s="43"/>
      <c r="RLG220" s="43"/>
      <c r="RLH220" s="43"/>
      <c r="RLI220" s="43"/>
      <c r="RLJ220" s="43"/>
      <c r="RLK220" s="43"/>
      <c r="RLL220" s="43"/>
      <c r="RLM220" s="43"/>
      <c r="RLN220" s="43"/>
      <c r="RLO220" s="43"/>
      <c r="RLP220" s="43"/>
      <c r="RLQ220" s="43"/>
      <c r="RLR220" s="43"/>
      <c r="RLS220" s="43"/>
      <c r="RLT220" s="43"/>
      <c r="RLU220" s="43"/>
      <c r="RLV220" s="43"/>
      <c r="RLW220" s="43"/>
      <c r="RLX220" s="43"/>
      <c r="RLY220" s="43"/>
      <c r="RLZ220" s="43"/>
      <c r="RMA220" s="43"/>
      <c r="RMB220" s="43"/>
      <c r="RMC220" s="43"/>
      <c r="RMD220" s="43"/>
      <c r="RME220" s="43"/>
      <c r="RMF220" s="43"/>
      <c r="RMG220" s="43"/>
      <c r="RMH220" s="43"/>
      <c r="RMI220" s="43"/>
      <c r="RMJ220" s="43"/>
      <c r="RMK220" s="43"/>
      <c r="RML220" s="43"/>
      <c r="RMM220" s="43"/>
      <c r="RMN220" s="43"/>
      <c r="RMO220" s="43"/>
      <c r="RMP220" s="43"/>
      <c r="RMQ220" s="43"/>
      <c r="RMR220" s="43"/>
      <c r="RMS220" s="43"/>
      <c r="RMT220" s="43"/>
      <c r="RMU220" s="43"/>
      <c r="RMV220" s="43"/>
      <c r="RMW220" s="43"/>
      <c r="RMX220" s="43"/>
      <c r="RMY220" s="43"/>
      <c r="RMZ220" s="43"/>
      <c r="RNA220" s="43"/>
      <c r="RNB220" s="43"/>
      <c r="RNC220" s="43"/>
      <c r="RND220" s="43"/>
      <c r="RNE220" s="43"/>
      <c r="RNF220" s="43"/>
      <c r="RNG220" s="43"/>
      <c r="RNH220" s="43"/>
      <c r="RNI220" s="43"/>
      <c r="RNJ220" s="43"/>
      <c r="RNK220" s="43"/>
      <c r="RNL220" s="43"/>
      <c r="RNM220" s="43"/>
      <c r="RNN220" s="43"/>
      <c r="RNO220" s="43"/>
      <c r="RNP220" s="43"/>
      <c r="RNQ220" s="43"/>
      <c r="RNR220" s="43"/>
      <c r="RNS220" s="43"/>
      <c r="RNT220" s="43"/>
      <c r="RNU220" s="43"/>
      <c r="RNV220" s="43"/>
      <c r="RNW220" s="43"/>
      <c r="RNX220" s="43"/>
      <c r="RNY220" s="43"/>
      <c r="RNZ220" s="43"/>
      <c r="ROA220" s="43"/>
      <c r="ROB220" s="43"/>
      <c r="ROC220" s="43"/>
      <c r="ROD220" s="43"/>
      <c r="ROE220" s="43"/>
      <c r="ROF220" s="43"/>
      <c r="ROG220" s="43"/>
      <c r="ROH220" s="43"/>
      <c r="ROI220" s="43"/>
      <c r="ROJ220" s="43"/>
      <c r="ROK220" s="43"/>
      <c r="ROL220" s="43"/>
      <c r="ROM220" s="43"/>
      <c r="RON220" s="43"/>
      <c r="ROO220" s="43"/>
      <c r="ROP220" s="43"/>
      <c r="ROQ220" s="43"/>
      <c r="ROR220" s="43"/>
      <c r="ROS220" s="43"/>
      <c r="ROT220" s="43"/>
      <c r="ROU220" s="43"/>
      <c r="ROV220" s="43"/>
      <c r="ROW220" s="43"/>
      <c r="ROX220" s="43"/>
      <c r="ROY220" s="43"/>
      <c r="ROZ220" s="43"/>
      <c r="RPA220" s="43"/>
      <c r="RPB220" s="43"/>
      <c r="RPC220" s="43"/>
      <c r="RPD220" s="43"/>
      <c r="RPE220" s="43"/>
      <c r="RPF220" s="43"/>
      <c r="RPG220" s="43"/>
      <c r="RPH220" s="43"/>
      <c r="RPI220" s="43"/>
      <c r="RPJ220" s="43"/>
      <c r="RPK220" s="43"/>
      <c r="RPL220" s="43"/>
      <c r="RPM220" s="43"/>
      <c r="RPN220" s="43"/>
      <c r="RPO220" s="43"/>
      <c r="RPP220" s="43"/>
      <c r="RPQ220" s="43"/>
      <c r="RPR220" s="43"/>
      <c r="RPS220" s="43"/>
      <c r="RPT220" s="43"/>
      <c r="RPU220" s="43"/>
      <c r="RPV220" s="43"/>
      <c r="RPW220" s="43"/>
      <c r="RPX220" s="43"/>
      <c r="RPY220" s="43"/>
      <c r="RPZ220" s="43"/>
      <c r="RQA220" s="43"/>
      <c r="RQB220" s="43"/>
      <c r="RQC220" s="43"/>
      <c r="RQD220" s="43"/>
      <c r="RQE220" s="43"/>
      <c r="RQF220" s="43"/>
      <c r="RQG220" s="43"/>
      <c r="RQH220" s="43"/>
      <c r="RQI220" s="43"/>
      <c r="RQJ220" s="43"/>
      <c r="RQK220" s="43"/>
      <c r="RQL220" s="43"/>
      <c r="RQM220" s="43"/>
      <c r="RQN220" s="43"/>
      <c r="RQO220" s="43"/>
      <c r="RQP220" s="43"/>
      <c r="RQQ220" s="43"/>
      <c r="RQR220" s="43"/>
      <c r="RQS220" s="43"/>
      <c r="RQT220" s="43"/>
      <c r="RQU220" s="43"/>
      <c r="RQV220" s="43"/>
      <c r="RQW220" s="43"/>
      <c r="RQX220" s="43"/>
      <c r="RQY220" s="43"/>
      <c r="RQZ220" s="43"/>
      <c r="RRA220" s="43"/>
      <c r="RRB220" s="43"/>
      <c r="RRC220" s="43"/>
      <c r="RRD220" s="43"/>
      <c r="RRE220" s="43"/>
      <c r="RRF220" s="43"/>
      <c r="RRG220" s="43"/>
      <c r="RRH220" s="43"/>
      <c r="RRI220" s="43"/>
      <c r="RRJ220" s="43"/>
      <c r="RRK220" s="43"/>
      <c r="RRL220" s="43"/>
      <c r="RRM220" s="43"/>
      <c r="RRN220" s="43"/>
      <c r="RRO220" s="43"/>
      <c r="RRP220" s="43"/>
      <c r="RRQ220" s="43"/>
      <c r="RRR220" s="43"/>
      <c r="RRS220" s="43"/>
      <c r="RRT220" s="43"/>
      <c r="RRU220" s="43"/>
      <c r="RRV220" s="43"/>
      <c r="RRW220" s="43"/>
      <c r="RRX220" s="43"/>
      <c r="RRY220" s="43"/>
      <c r="RRZ220" s="43"/>
      <c r="RSA220" s="43"/>
      <c r="RSB220" s="43"/>
      <c r="RSC220" s="43"/>
      <c r="RSD220" s="43"/>
      <c r="RSE220" s="43"/>
      <c r="RSF220" s="43"/>
      <c r="RSG220" s="43"/>
      <c r="RSH220" s="43"/>
      <c r="RSI220" s="43"/>
      <c r="RSJ220" s="43"/>
      <c r="RSK220" s="43"/>
      <c r="RSL220" s="43"/>
      <c r="RSM220" s="43"/>
      <c r="RSN220" s="43"/>
      <c r="RSO220" s="43"/>
      <c r="RSP220" s="43"/>
      <c r="RSQ220" s="43"/>
      <c r="RSR220" s="43"/>
      <c r="RSS220" s="43"/>
      <c r="RST220" s="43"/>
      <c r="RSU220" s="43"/>
      <c r="RSV220" s="43"/>
      <c r="RSW220" s="43"/>
      <c r="RSX220" s="43"/>
      <c r="RSY220" s="43"/>
      <c r="RSZ220" s="43"/>
      <c r="RTA220" s="43"/>
      <c r="RTB220" s="43"/>
      <c r="RTC220" s="43"/>
      <c r="RTD220" s="43"/>
      <c r="RTE220" s="43"/>
      <c r="RTF220" s="43"/>
      <c r="RTG220" s="43"/>
      <c r="RTH220" s="43"/>
      <c r="RTI220" s="43"/>
      <c r="RTJ220" s="43"/>
      <c r="RTK220" s="43"/>
      <c r="RTL220" s="43"/>
      <c r="RTM220" s="43"/>
      <c r="RTN220" s="43"/>
      <c r="RTO220" s="43"/>
      <c r="RTP220" s="43"/>
      <c r="RTQ220" s="43"/>
      <c r="RTR220" s="43"/>
      <c r="RTS220" s="43"/>
      <c r="RTT220" s="43"/>
      <c r="RTU220" s="43"/>
      <c r="RTV220" s="43"/>
      <c r="RTW220" s="43"/>
      <c r="RTX220" s="43"/>
      <c r="RTY220" s="43"/>
      <c r="RTZ220" s="43"/>
      <c r="RUA220" s="43"/>
      <c r="RUB220" s="43"/>
      <c r="RUC220" s="43"/>
      <c r="RUD220" s="43"/>
      <c r="RUE220" s="43"/>
      <c r="RUF220" s="43"/>
      <c r="RUG220" s="43"/>
      <c r="RUH220" s="43"/>
      <c r="RUI220" s="43"/>
      <c r="RUJ220" s="43"/>
      <c r="RUK220" s="43"/>
      <c r="RUL220" s="43"/>
      <c r="RUM220" s="43"/>
      <c r="RUN220" s="43"/>
      <c r="RUO220" s="43"/>
      <c r="RUP220" s="43"/>
      <c r="RUQ220" s="43"/>
      <c r="RUR220" s="43"/>
      <c r="RUS220" s="43"/>
      <c r="RUT220" s="43"/>
      <c r="RUU220" s="43"/>
      <c r="RUV220" s="43"/>
      <c r="RUW220" s="43"/>
      <c r="RUX220" s="43"/>
      <c r="RUY220" s="43"/>
      <c r="RUZ220" s="43"/>
      <c r="RVA220" s="43"/>
      <c r="RVB220" s="43"/>
      <c r="RVC220" s="43"/>
      <c r="RVD220" s="43"/>
      <c r="RVE220" s="43"/>
      <c r="RVF220" s="43"/>
      <c r="RVG220" s="43"/>
      <c r="RVH220" s="43"/>
      <c r="RVI220" s="43"/>
      <c r="RVJ220" s="43"/>
      <c r="RVK220" s="43"/>
      <c r="RVL220" s="43"/>
      <c r="RVM220" s="43"/>
      <c r="RVN220" s="43"/>
      <c r="RVO220" s="43"/>
      <c r="RVP220" s="43"/>
      <c r="RVQ220" s="43"/>
      <c r="RVR220" s="43"/>
      <c r="RVS220" s="43"/>
      <c r="RVT220" s="43"/>
      <c r="RVU220" s="43"/>
      <c r="RVV220" s="43"/>
      <c r="RVW220" s="43"/>
      <c r="RVX220" s="43"/>
      <c r="RVY220" s="43"/>
      <c r="RVZ220" s="43"/>
      <c r="RWA220" s="43"/>
      <c r="RWB220" s="43"/>
      <c r="RWC220" s="43"/>
      <c r="RWD220" s="43"/>
      <c r="RWE220" s="43"/>
      <c r="RWF220" s="43"/>
      <c r="RWG220" s="43"/>
      <c r="RWH220" s="43"/>
      <c r="RWI220" s="43"/>
      <c r="RWJ220" s="43"/>
      <c r="RWK220" s="43"/>
      <c r="RWL220" s="43"/>
      <c r="RWM220" s="43"/>
      <c r="RWN220" s="43"/>
      <c r="RWO220" s="43"/>
      <c r="RWP220" s="43"/>
      <c r="RWQ220" s="43"/>
      <c r="RWR220" s="43"/>
      <c r="RWS220" s="43"/>
      <c r="RWT220" s="43"/>
      <c r="RWU220" s="43"/>
      <c r="RWV220" s="43"/>
      <c r="RWW220" s="43"/>
      <c r="RWX220" s="43"/>
      <c r="RWY220" s="43"/>
      <c r="RWZ220" s="43"/>
      <c r="RXA220" s="43"/>
      <c r="RXB220" s="43"/>
      <c r="RXC220" s="43"/>
      <c r="RXD220" s="43"/>
      <c r="RXE220" s="43"/>
      <c r="RXF220" s="43"/>
      <c r="RXG220" s="43"/>
      <c r="RXH220" s="43"/>
      <c r="RXI220" s="43"/>
      <c r="RXJ220" s="43"/>
      <c r="RXK220" s="43"/>
      <c r="RXL220" s="43"/>
      <c r="RXM220" s="43"/>
      <c r="RXN220" s="43"/>
      <c r="RXO220" s="43"/>
      <c r="RXP220" s="43"/>
      <c r="RXQ220" s="43"/>
      <c r="RXR220" s="43"/>
      <c r="RXS220" s="43"/>
      <c r="RXT220" s="43"/>
      <c r="RXU220" s="43"/>
      <c r="RXV220" s="43"/>
      <c r="RXW220" s="43"/>
      <c r="RXX220" s="43"/>
      <c r="RXY220" s="43"/>
      <c r="RXZ220" s="43"/>
      <c r="RYA220" s="43"/>
      <c r="RYB220" s="43"/>
      <c r="RYC220" s="43"/>
      <c r="RYD220" s="43"/>
      <c r="RYE220" s="43"/>
      <c r="RYF220" s="43"/>
      <c r="RYG220" s="43"/>
      <c r="RYH220" s="43"/>
      <c r="RYI220" s="43"/>
      <c r="RYJ220" s="43"/>
      <c r="RYK220" s="43"/>
      <c r="RYL220" s="43"/>
      <c r="RYM220" s="43"/>
      <c r="RYN220" s="43"/>
      <c r="RYO220" s="43"/>
      <c r="RYP220" s="43"/>
      <c r="RYQ220" s="43"/>
      <c r="RYR220" s="43"/>
      <c r="RYS220" s="43"/>
      <c r="RYT220" s="43"/>
      <c r="RYU220" s="43"/>
      <c r="RYV220" s="43"/>
      <c r="RYW220" s="43"/>
      <c r="RYX220" s="43"/>
      <c r="RYY220" s="43"/>
      <c r="RYZ220" s="43"/>
      <c r="RZA220" s="43"/>
      <c r="RZB220" s="43"/>
      <c r="RZC220" s="43"/>
      <c r="RZD220" s="43"/>
      <c r="RZE220" s="43"/>
      <c r="RZF220" s="43"/>
      <c r="RZG220" s="43"/>
      <c r="RZH220" s="43"/>
      <c r="RZI220" s="43"/>
      <c r="RZJ220" s="43"/>
      <c r="RZK220" s="43"/>
      <c r="RZL220" s="43"/>
      <c r="RZM220" s="43"/>
      <c r="RZN220" s="43"/>
      <c r="RZO220" s="43"/>
      <c r="RZP220" s="43"/>
      <c r="RZQ220" s="43"/>
      <c r="RZR220" s="43"/>
      <c r="RZS220" s="43"/>
      <c r="RZT220" s="43"/>
      <c r="RZU220" s="43"/>
      <c r="RZV220" s="43"/>
      <c r="RZW220" s="43"/>
      <c r="RZX220" s="43"/>
      <c r="RZY220" s="43"/>
      <c r="RZZ220" s="43"/>
      <c r="SAA220" s="43"/>
      <c r="SAB220" s="43"/>
      <c r="SAC220" s="43"/>
      <c r="SAD220" s="43"/>
      <c r="SAE220" s="43"/>
      <c r="SAF220" s="43"/>
      <c r="SAG220" s="43"/>
      <c r="SAH220" s="43"/>
      <c r="SAI220" s="43"/>
      <c r="SAJ220" s="43"/>
      <c r="SAK220" s="43"/>
      <c r="SAL220" s="43"/>
      <c r="SAM220" s="43"/>
      <c r="SAN220" s="43"/>
      <c r="SAO220" s="43"/>
      <c r="SAP220" s="43"/>
      <c r="SAQ220" s="43"/>
      <c r="SAR220" s="43"/>
      <c r="SAS220" s="43"/>
      <c r="SAT220" s="43"/>
      <c r="SAU220" s="43"/>
      <c r="SAV220" s="43"/>
      <c r="SAW220" s="43"/>
      <c r="SAX220" s="43"/>
      <c r="SAY220" s="43"/>
      <c r="SAZ220" s="43"/>
      <c r="SBA220" s="43"/>
      <c r="SBB220" s="43"/>
      <c r="SBC220" s="43"/>
      <c r="SBD220" s="43"/>
      <c r="SBE220" s="43"/>
      <c r="SBF220" s="43"/>
      <c r="SBG220" s="43"/>
      <c r="SBH220" s="43"/>
      <c r="SBI220" s="43"/>
      <c r="SBJ220" s="43"/>
      <c r="SBK220" s="43"/>
      <c r="SBL220" s="43"/>
      <c r="SBM220" s="43"/>
      <c r="SBN220" s="43"/>
      <c r="SBO220" s="43"/>
      <c r="SBP220" s="43"/>
      <c r="SBQ220" s="43"/>
      <c r="SBR220" s="43"/>
      <c r="SBS220" s="43"/>
      <c r="SBT220" s="43"/>
      <c r="SBU220" s="43"/>
      <c r="SBV220" s="43"/>
      <c r="SBW220" s="43"/>
      <c r="SBX220" s="43"/>
      <c r="SBY220" s="43"/>
      <c r="SBZ220" s="43"/>
      <c r="SCA220" s="43"/>
      <c r="SCB220" s="43"/>
      <c r="SCC220" s="43"/>
      <c r="SCD220" s="43"/>
      <c r="SCE220" s="43"/>
      <c r="SCF220" s="43"/>
      <c r="SCG220" s="43"/>
      <c r="SCH220" s="43"/>
      <c r="SCI220" s="43"/>
      <c r="SCJ220" s="43"/>
      <c r="SCK220" s="43"/>
      <c r="SCL220" s="43"/>
      <c r="SCM220" s="43"/>
      <c r="SCN220" s="43"/>
      <c r="SCO220" s="43"/>
      <c r="SCP220" s="43"/>
      <c r="SCQ220" s="43"/>
      <c r="SCR220" s="43"/>
      <c r="SCS220" s="43"/>
      <c r="SCT220" s="43"/>
      <c r="SCU220" s="43"/>
      <c r="SCV220" s="43"/>
      <c r="SCW220" s="43"/>
      <c r="SCX220" s="43"/>
      <c r="SCY220" s="43"/>
      <c r="SCZ220" s="43"/>
      <c r="SDA220" s="43"/>
      <c r="SDB220" s="43"/>
      <c r="SDC220" s="43"/>
      <c r="SDD220" s="43"/>
      <c r="SDE220" s="43"/>
      <c r="SDF220" s="43"/>
      <c r="SDG220" s="43"/>
      <c r="SDH220" s="43"/>
      <c r="SDI220" s="43"/>
      <c r="SDJ220" s="43"/>
      <c r="SDK220" s="43"/>
      <c r="SDL220" s="43"/>
      <c r="SDM220" s="43"/>
      <c r="SDN220" s="43"/>
      <c r="SDO220" s="43"/>
      <c r="SDP220" s="43"/>
      <c r="SDQ220" s="43"/>
      <c r="SDR220" s="43"/>
      <c r="SDS220" s="43"/>
      <c r="SDT220" s="43"/>
      <c r="SDU220" s="43"/>
      <c r="SDV220" s="43"/>
      <c r="SDW220" s="43"/>
      <c r="SDX220" s="43"/>
      <c r="SDY220" s="43"/>
      <c r="SDZ220" s="43"/>
      <c r="SEA220" s="43"/>
      <c r="SEB220" s="43"/>
      <c r="SEC220" s="43"/>
      <c r="SED220" s="43"/>
      <c r="SEE220" s="43"/>
      <c r="SEF220" s="43"/>
      <c r="SEG220" s="43"/>
      <c r="SEH220" s="43"/>
      <c r="SEI220" s="43"/>
      <c r="SEJ220" s="43"/>
      <c r="SEK220" s="43"/>
      <c r="SEL220" s="43"/>
      <c r="SEM220" s="43"/>
      <c r="SEN220" s="43"/>
      <c r="SEO220" s="43"/>
      <c r="SEP220" s="43"/>
      <c r="SEQ220" s="43"/>
      <c r="SER220" s="43"/>
      <c r="SES220" s="43"/>
      <c r="SET220" s="43"/>
      <c r="SEU220" s="43"/>
      <c r="SEV220" s="43"/>
      <c r="SEW220" s="43"/>
      <c r="SEX220" s="43"/>
      <c r="SEY220" s="43"/>
      <c r="SEZ220" s="43"/>
      <c r="SFA220" s="43"/>
      <c r="SFB220" s="43"/>
      <c r="SFC220" s="43"/>
      <c r="SFD220" s="43"/>
      <c r="SFE220" s="43"/>
      <c r="SFF220" s="43"/>
      <c r="SFG220" s="43"/>
      <c r="SFH220" s="43"/>
      <c r="SFI220" s="43"/>
      <c r="SFJ220" s="43"/>
      <c r="SFK220" s="43"/>
      <c r="SFL220" s="43"/>
      <c r="SFM220" s="43"/>
      <c r="SFN220" s="43"/>
      <c r="SFO220" s="43"/>
      <c r="SFP220" s="43"/>
      <c r="SFQ220" s="43"/>
      <c r="SFR220" s="43"/>
      <c r="SFS220" s="43"/>
      <c r="SFT220" s="43"/>
      <c r="SFU220" s="43"/>
      <c r="SFV220" s="43"/>
      <c r="SFW220" s="43"/>
      <c r="SFX220" s="43"/>
      <c r="SFY220" s="43"/>
      <c r="SFZ220" s="43"/>
      <c r="SGA220" s="43"/>
      <c r="SGB220" s="43"/>
      <c r="SGC220" s="43"/>
      <c r="SGD220" s="43"/>
      <c r="SGE220" s="43"/>
      <c r="SGF220" s="43"/>
      <c r="SGG220" s="43"/>
      <c r="SGH220" s="43"/>
      <c r="SGI220" s="43"/>
      <c r="SGJ220" s="43"/>
      <c r="SGK220" s="43"/>
      <c r="SGL220" s="43"/>
      <c r="SGM220" s="43"/>
      <c r="SGN220" s="43"/>
      <c r="SGO220" s="43"/>
      <c r="SGP220" s="43"/>
      <c r="SGQ220" s="43"/>
      <c r="SGR220" s="43"/>
      <c r="SGS220" s="43"/>
      <c r="SGT220" s="43"/>
      <c r="SGU220" s="43"/>
      <c r="SGV220" s="43"/>
      <c r="SGW220" s="43"/>
      <c r="SGX220" s="43"/>
      <c r="SGY220" s="43"/>
      <c r="SGZ220" s="43"/>
      <c r="SHA220" s="43"/>
      <c r="SHB220" s="43"/>
      <c r="SHC220" s="43"/>
      <c r="SHD220" s="43"/>
      <c r="SHE220" s="43"/>
      <c r="SHF220" s="43"/>
      <c r="SHG220" s="43"/>
      <c r="SHH220" s="43"/>
      <c r="SHI220" s="43"/>
      <c r="SHJ220" s="43"/>
      <c r="SHK220" s="43"/>
      <c r="SHL220" s="43"/>
      <c r="SHM220" s="43"/>
      <c r="SHN220" s="43"/>
      <c r="SHO220" s="43"/>
      <c r="SHP220" s="43"/>
      <c r="SHQ220" s="43"/>
      <c r="SHR220" s="43"/>
      <c r="SHS220" s="43"/>
      <c r="SHT220" s="43"/>
      <c r="SHU220" s="43"/>
      <c r="SHV220" s="43"/>
      <c r="SHW220" s="43"/>
      <c r="SHX220" s="43"/>
      <c r="SHY220" s="43"/>
      <c r="SHZ220" s="43"/>
      <c r="SIA220" s="43"/>
      <c r="SIB220" s="43"/>
      <c r="SIC220" s="43"/>
      <c r="SID220" s="43"/>
      <c r="SIE220" s="43"/>
      <c r="SIF220" s="43"/>
      <c r="SIG220" s="43"/>
      <c r="SIH220" s="43"/>
      <c r="SII220" s="43"/>
      <c r="SIJ220" s="43"/>
      <c r="SIK220" s="43"/>
      <c r="SIL220" s="43"/>
      <c r="SIM220" s="43"/>
      <c r="SIN220" s="43"/>
      <c r="SIO220" s="43"/>
      <c r="SIP220" s="43"/>
      <c r="SIQ220" s="43"/>
      <c r="SIR220" s="43"/>
      <c r="SIS220" s="43"/>
      <c r="SIT220" s="43"/>
      <c r="SIU220" s="43"/>
      <c r="SIV220" s="43"/>
      <c r="SIW220" s="43"/>
      <c r="SIX220" s="43"/>
      <c r="SIY220" s="43"/>
      <c r="SIZ220" s="43"/>
      <c r="SJA220" s="43"/>
      <c r="SJB220" s="43"/>
      <c r="SJC220" s="43"/>
      <c r="SJD220" s="43"/>
      <c r="SJE220" s="43"/>
      <c r="SJF220" s="43"/>
      <c r="SJG220" s="43"/>
      <c r="SJH220" s="43"/>
      <c r="SJI220" s="43"/>
      <c r="SJJ220" s="43"/>
      <c r="SJK220" s="43"/>
      <c r="SJL220" s="43"/>
      <c r="SJM220" s="43"/>
      <c r="SJN220" s="43"/>
      <c r="SJO220" s="43"/>
      <c r="SJP220" s="43"/>
      <c r="SJQ220" s="43"/>
      <c r="SJR220" s="43"/>
      <c r="SJS220" s="43"/>
      <c r="SJT220" s="43"/>
      <c r="SJU220" s="43"/>
      <c r="SJV220" s="43"/>
      <c r="SJW220" s="43"/>
      <c r="SJX220" s="43"/>
      <c r="SJY220" s="43"/>
      <c r="SJZ220" s="43"/>
      <c r="SKA220" s="43"/>
      <c r="SKB220" s="43"/>
      <c r="SKC220" s="43"/>
      <c r="SKD220" s="43"/>
      <c r="SKE220" s="43"/>
      <c r="SKF220" s="43"/>
      <c r="SKG220" s="43"/>
      <c r="SKH220" s="43"/>
      <c r="SKI220" s="43"/>
      <c r="SKJ220" s="43"/>
      <c r="SKK220" s="43"/>
      <c r="SKL220" s="43"/>
      <c r="SKM220" s="43"/>
      <c r="SKN220" s="43"/>
      <c r="SKO220" s="43"/>
      <c r="SKP220" s="43"/>
      <c r="SKQ220" s="43"/>
      <c r="SKR220" s="43"/>
      <c r="SKS220" s="43"/>
      <c r="SKT220" s="43"/>
      <c r="SKU220" s="43"/>
      <c r="SKV220" s="43"/>
      <c r="SKW220" s="43"/>
      <c r="SKX220" s="43"/>
      <c r="SKY220" s="43"/>
      <c r="SKZ220" s="43"/>
      <c r="SLA220" s="43"/>
      <c r="SLB220" s="43"/>
      <c r="SLC220" s="43"/>
      <c r="SLD220" s="43"/>
      <c r="SLE220" s="43"/>
      <c r="SLF220" s="43"/>
      <c r="SLG220" s="43"/>
      <c r="SLH220" s="43"/>
      <c r="SLI220" s="43"/>
      <c r="SLJ220" s="43"/>
      <c r="SLK220" s="43"/>
      <c r="SLL220" s="43"/>
      <c r="SLM220" s="43"/>
      <c r="SLN220" s="43"/>
      <c r="SLO220" s="43"/>
      <c r="SLP220" s="43"/>
      <c r="SLQ220" s="43"/>
      <c r="SLR220" s="43"/>
      <c r="SLS220" s="43"/>
      <c r="SLT220" s="43"/>
      <c r="SLU220" s="43"/>
      <c r="SLV220" s="43"/>
      <c r="SLW220" s="43"/>
      <c r="SLX220" s="43"/>
      <c r="SLY220" s="43"/>
      <c r="SLZ220" s="43"/>
      <c r="SMA220" s="43"/>
      <c r="SMB220" s="43"/>
      <c r="SMC220" s="43"/>
      <c r="SMD220" s="43"/>
      <c r="SME220" s="43"/>
      <c r="SMF220" s="43"/>
      <c r="SMG220" s="43"/>
      <c r="SMH220" s="43"/>
      <c r="SMI220" s="43"/>
      <c r="SMJ220" s="43"/>
      <c r="SMK220" s="43"/>
      <c r="SML220" s="43"/>
      <c r="SMM220" s="43"/>
      <c r="SMN220" s="43"/>
      <c r="SMO220" s="43"/>
      <c r="SMP220" s="43"/>
      <c r="SMQ220" s="43"/>
      <c r="SMR220" s="43"/>
      <c r="SMS220" s="43"/>
      <c r="SMT220" s="43"/>
      <c r="SMU220" s="43"/>
      <c r="SMV220" s="43"/>
      <c r="SMW220" s="43"/>
      <c r="SMX220" s="43"/>
      <c r="SMY220" s="43"/>
      <c r="SMZ220" s="43"/>
      <c r="SNA220" s="43"/>
      <c r="SNB220" s="43"/>
      <c r="SNC220" s="43"/>
      <c r="SND220" s="43"/>
      <c r="SNE220" s="43"/>
      <c r="SNF220" s="43"/>
      <c r="SNG220" s="43"/>
      <c r="SNH220" s="43"/>
      <c r="SNI220" s="43"/>
      <c r="SNJ220" s="43"/>
      <c r="SNK220" s="43"/>
      <c r="SNL220" s="43"/>
      <c r="SNM220" s="43"/>
      <c r="SNN220" s="43"/>
      <c r="SNO220" s="43"/>
      <c r="SNP220" s="43"/>
      <c r="SNQ220" s="43"/>
      <c r="SNR220" s="43"/>
      <c r="SNS220" s="43"/>
      <c r="SNT220" s="43"/>
      <c r="SNU220" s="43"/>
      <c r="SNV220" s="43"/>
      <c r="SNW220" s="43"/>
      <c r="SNX220" s="43"/>
      <c r="SNY220" s="43"/>
      <c r="SNZ220" s="43"/>
      <c r="SOA220" s="43"/>
      <c r="SOB220" s="43"/>
      <c r="SOC220" s="43"/>
      <c r="SOD220" s="43"/>
      <c r="SOE220" s="43"/>
      <c r="SOF220" s="43"/>
      <c r="SOG220" s="43"/>
      <c r="SOH220" s="43"/>
      <c r="SOI220" s="43"/>
      <c r="SOJ220" s="43"/>
      <c r="SOK220" s="43"/>
      <c r="SOL220" s="43"/>
      <c r="SOM220" s="43"/>
      <c r="SON220" s="43"/>
      <c r="SOO220" s="43"/>
      <c r="SOP220" s="43"/>
      <c r="SOQ220" s="43"/>
      <c r="SOR220" s="43"/>
      <c r="SOS220" s="43"/>
      <c r="SOT220" s="43"/>
      <c r="SOU220" s="43"/>
      <c r="SOV220" s="43"/>
      <c r="SOW220" s="43"/>
      <c r="SOX220" s="43"/>
      <c r="SOY220" s="43"/>
      <c r="SOZ220" s="43"/>
      <c r="SPA220" s="43"/>
      <c r="SPB220" s="43"/>
      <c r="SPC220" s="43"/>
      <c r="SPD220" s="43"/>
      <c r="SPE220" s="43"/>
      <c r="SPF220" s="43"/>
      <c r="SPG220" s="43"/>
      <c r="SPH220" s="43"/>
      <c r="SPI220" s="43"/>
      <c r="SPJ220" s="43"/>
      <c r="SPK220" s="43"/>
      <c r="SPL220" s="43"/>
      <c r="SPM220" s="43"/>
      <c r="SPN220" s="43"/>
      <c r="SPO220" s="43"/>
      <c r="SPP220" s="43"/>
      <c r="SPQ220" s="43"/>
      <c r="SPR220" s="43"/>
      <c r="SPS220" s="43"/>
      <c r="SPT220" s="43"/>
      <c r="SPU220" s="43"/>
      <c r="SPV220" s="43"/>
      <c r="SPW220" s="43"/>
      <c r="SPX220" s="43"/>
      <c r="SPY220" s="43"/>
      <c r="SPZ220" s="43"/>
      <c r="SQA220" s="43"/>
      <c r="SQB220" s="43"/>
      <c r="SQC220" s="43"/>
      <c r="SQD220" s="43"/>
      <c r="SQE220" s="43"/>
      <c r="SQF220" s="43"/>
      <c r="SQG220" s="43"/>
      <c r="SQH220" s="43"/>
      <c r="SQI220" s="43"/>
      <c r="SQJ220" s="43"/>
      <c r="SQK220" s="43"/>
      <c r="SQL220" s="43"/>
      <c r="SQM220" s="43"/>
      <c r="SQN220" s="43"/>
      <c r="SQO220" s="43"/>
      <c r="SQP220" s="43"/>
      <c r="SQQ220" s="43"/>
      <c r="SQR220" s="43"/>
      <c r="SQS220" s="43"/>
      <c r="SQT220" s="43"/>
      <c r="SQU220" s="43"/>
      <c r="SQV220" s="43"/>
      <c r="SQW220" s="43"/>
      <c r="SQX220" s="43"/>
      <c r="SQY220" s="43"/>
      <c r="SQZ220" s="43"/>
      <c r="SRA220" s="43"/>
      <c r="SRB220" s="43"/>
      <c r="SRC220" s="43"/>
      <c r="SRD220" s="43"/>
      <c r="SRE220" s="43"/>
      <c r="SRF220" s="43"/>
      <c r="SRG220" s="43"/>
      <c r="SRH220" s="43"/>
      <c r="SRI220" s="43"/>
      <c r="SRJ220" s="43"/>
      <c r="SRK220" s="43"/>
      <c r="SRL220" s="43"/>
      <c r="SRM220" s="43"/>
      <c r="SRN220" s="43"/>
      <c r="SRO220" s="43"/>
      <c r="SRP220" s="43"/>
      <c r="SRQ220" s="43"/>
      <c r="SRR220" s="43"/>
      <c r="SRS220" s="43"/>
      <c r="SRT220" s="43"/>
      <c r="SRU220" s="43"/>
      <c r="SRV220" s="43"/>
      <c r="SRW220" s="43"/>
      <c r="SRX220" s="43"/>
      <c r="SRY220" s="43"/>
      <c r="SRZ220" s="43"/>
      <c r="SSA220" s="43"/>
      <c r="SSB220" s="43"/>
      <c r="SSC220" s="43"/>
      <c r="SSD220" s="43"/>
      <c r="SSE220" s="43"/>
      <c r="SSF220" s="43"/>
      <c r="SSG220" s="43"/>
      <c r="SSH220" s="43"/>
      <c r="SSI220" s="43"/>
      <c r="SSJ220" s="43"/>
      <c r="SSK220" s="43"/>
      <c r="SSL220" s="43"/>
      <c r="SSM220" s="43"/>
      <c r="SSN220" s="43"/>
      <c r="SSO220" s="43"/>
      <c r="SSP220" s="43"/>
      <c r="SSQ220" s="43"/>
      <c r="SSR220" s="43"/>
      <c r="SSS220" s="43"/>
      <c r="SST220" s="43"/>
      <c r="SSU220" s="43"/>
      <c r="SSV220" s="43"/>
      <c r="SSW220" s="43"/>
      <c r="SSX220" s="43"/>
      <c r="SSY220" s="43"/>
      <c r="SSZ220" s="43"/>
      <c r="STA220" s="43"/>
      <c r="STB220" s="43"/>
      <c r="STC220" s="43"/>
      <c r="STD220" s="43"/>
      <c r="STE220" s="43"/>
      <c r="STF220" s="43"/>
      <c r="STG220" s="43"/>
      <c r="STH220" s="43"/>
      <c r="STI220" s="43"/>
      <c r="STJ220" s="43"/>
      <c r="STK220" s="43"/>
      <c r="STL220" s="43"/>
      <c r="STM220" s="43"/>
      <c r="STN220" s="43"/>
      <c r="STO220" s="43"/>
      <c r="STP220" s="43"/>
      <c r="STQ220" s="43"/>
      <c r="STR220" s="43"/>
      <c r="STS220" s="43"/>
      <c r="STT220" s="43"/>
      <c r="STU220" s="43"/>
      <c r="STV220" s="43"/>
      <c r="STW220" s="43"/>
      <c r="STX220" s="43"/>
      <c r="STY220" s="43"/>
      <c r="STZ220" s="43"/>
      <c r="SUA220" s="43"/>
      <c r="SUB220" s="43"/>
      <c r="SUC220" s="43"/>
      <c r="SUD220" s="43"/>
      <c r="SUE220" s="43"/>
      <c r="SUF220" s="43"/>
      <c r="SUG220" s="43"/>
      <c r="SUH220" s="43"/>
      <c r="SUI220" s="43"/>
      <c r="SUJ220" s="43"/>
      <c r="SUK220" s="43"/>
      <c r="SUL220" s="43"/>
      <c r="SUM220" s="43"/>
      <c r="SUN220" s="43"/>
      <c r="SUO220" s="43"/>
      <c r="SUP220" s="43"/>
      <c r="SUQ220" s="43"/>
      <c r="SUR220" s="43"/>
      <c r="SUS220" s="43"/>
      <c r="SUT220" s="43"/>
      <c r="SUU220" s="43"/>
      <c r="SUV220" s="43"/>
      <c r="SUW220" s="43"/>
      <c r="SUX220" s="43"/>
      <c r="SUY220" s="43"/>
      <c r="SUZ220" s="43"/>
      <c r="SVA220" s="43"/>
      <c r="SVB220" s="43"/>
      <c r="SVC220" s="43"/>
      <c r="SVD220" s="43"/>
      <c r="SVE220" s="43"/>
      <c r="SVF220" s="43"/>
      <c r="SVG220" s="43"/>
      <c r="SVH220" s="43"/>
      <c r="SVI220" s="43"/>
      <c r="SVJ220" s="43"/>
      <c r="SVK220" s="43"/>
      <c r="SVL220" s="43"/>
      <c r="SVM220" s="43"/>
      <c r="SVN220" s="43"/>
      <c r="SVO220" s="43"/>
      <c r="SVP220" s="43"/>
      <c r="SVQ220" s="43"/>
      <c r="SVR220" s="43"/>
      <c r="SVS220" s="43"/>
      <c r="SVT220" s="43"/>
      <c r="SVU220" s="43"/>
      <c r="SVV220" s="43"/>
      <c r="SVW220" s="43"/>
      <c r="SVX220" s="43"/>
      <c r="SVY220" s="43"/>
      <c r="SVZ220" s="43"/>
      <c r="SWA220" s="43"/>
      <c r="SWB220" s="43"/>
      <c r="SWC220" s="43"/>
      <c r="SWD220" s="43"/>
      <c r="SWE220" s="43"/>
      <c r="SWF220" s="43"/>
      <c r="SWG220" s="43"/>
      <c r="SWH220" s="43"/>
      <c r="SWI220" s="43"/>
      <c r="SWJ220" s="43"/>
      <c r="SWK220" s="43"/>
      <c r="SWL220" s="43"/>
      <c r="SWM220" s="43"/>
      <c r="SWN220" s="43"/>
      <c r="SWO220" s="43"/>
      <c r="SWP220" s="43"/>
      <c r="SWQ220" s="43"/>
      <c r="SWR220" s="43"/>
      <c r="SWS220" s="43"/>
      <c r="SWT220" s="43"/>
      <c r="SWU220" s="43"/>
      <c r="SWV220" s="43"/>
      <c r="SWW220" s="43"/>
      <c r="SWX220" s="43"/>
      <c r="SWY220" s="43"/>
      <c r="SWZ220" s="43"/>
      <c r="SXA220" s="43"/>
      <c r="SXB220" s="43"/>
      <c r="SXC220" s="43"/>
      <c r="SXD220" s="43"/>
      <c r="SXE220" s="43"/>
      <c r="SXF220" s="43"/>
      <c r="SXG220" s="43"/>
      <c r="SXH220" s="43"/>
      <c r="SXI220" s="43"/>
      <c r="SXJ220" s="43"/>
      <c r="SXK220" s="43"/>
      <c r="SXL220" s="43"/>
      <c r="SXM220" s="43"/>
      <c r="SXN220" s="43"/>
      <c r="SXO220" s="43"/>
      <c r="SXP220" s="43"/>
      <c r="SXQ220" s="43"/>
      <c r="SXR220" s="43"/>
      <c r="SXS220" s="43"/>
      <c r="SXT220" s="43"/>
      <c r="SXU220" s="43"/>
      <c r="SXV220" s="43"/>
      <c r="SXW220" s="43"/>
      <c r="SXX220" s="43"/>
      <c r="SXY220" s="43"/>
      <c r="SXZ220" s="43"/>
      <c r="SYA220" s="43"/>
      <c r="SYB220" s="43"/>
      <c r="SYC220" s="43"/>
      <c r="SYD220" s="43"/>
      <c r="SYE220" s="43"/>
      <c r="SYF220" s="43"/>
      <c r="SYG220" s="43"/>
      <c r="SYH220" s="43"/>
      <c r="SYI220" s="43"/>
      <c r="SYJ220" s="43"/>
      <c r="SYK220" s="43"/>
      <c r="SYL220" s="43"/>
      <c r="SYM220" s="43"/>
      <c r="SYN220" s="43"/>
      <c r="SYO220" s="43"/>
      <c r="SYP220" s="43"/>
      <c r="SYQ220" s="43"/>
      <c r="SYR220" s="43"/>
      <c r="SYS220" s="43"/>
      <c r="SYT220" s="43"/>
      <c r="SYU220" s="43"/>
      <c r="SYV220" s="43"/>
      <c r="SYW220" s="43"/>
      <c r="SYX220" s="43"/>
      <c r="SYY220" s="43"/>
      <c r="SYZ220" s="43"/>
      <c r="SZA220" s="43"/>
      <c r="SZB220" s="43"/>
      <c r="SZC220" s="43"/>
      <c r="SZD220" s="43"/>
      <c r="SZE220" s="43"/>
      <c r="SZF220" s="43"/>
      <c r="SZG220" s="43"/>
      <c r="SZH220" s="43"/>
      <c r="SZI220" s="43"/>
      <c r="SZJ220" s="43"/>
      <c r="SZK220" s="43"/>
      <c r="SZL220" s="43"/>
      <c r="SZM220" s="43"/>
      <c r="SZN220" s="43"/>
      <c r="SZO220" s="43"/>
      <c r="SZP220" s="43"/>
      <c r="SZQ220" s="43"/>
      <c r="SZR220" s="43"/>
      <c r="SZS220" s="43"/>
      <c r="SZT220" s="43"/>
      <c r="SZU220" s="43"/>
      <c r="SZV220" s="43"/>
      <c r="SZW220" s="43"/>
      <c r="SZX220" s="43"/>
      <c r="SZY220" s="43"/>
      <c r="SZZ220" s="43"/>
      <c r="TAA220" s="43"/>
      <c r="TAB220" s="43"/>
      <c r="TAC220" s="43"/>
      <c r="TAD220" s="43"/>
      <c r="TAE220" s="43"/>
      <c r="TAF220" s="43"/>
      <c r="TAG220" s="43"/>
      <c r="TAH220" s="43"/>
      <c r="TAI220" s="43"/>
      <c r="TAJ220" s="43"/>
      <c r="TAK220" s="43"/>
      <c r="TAL220" s="43"/>
      <c r="TAM220" s="43"/>
      <c r="TAN220" s="43"/>
      <c r="TAO220" s="43"/>
      <c r="TAP220" s="43"/>
      <c r="TAQ220" s="43"/>
      <c r="TAR220" s="43"/>
      <c r="TAS220" s="43"/>
      <c r="TAT220" s="43"/>
      <c r="TAU220" s="43"/>
      <c r="TAV220" s="43"/>
      <c r="TAW220" s="43"/>
      <c r="TAX220" s="43"/>
      <c r="TAY220" s="43"/>
      <c r="TAZ220" s="43"/>
      <c r="TBA220" s="43"/>
      <c r="TBB220" s="43"/>
      <c r="TBC220" s="43"/>
      <c r="TBD220" s="43"/>
      <c r="TBE220" s="43"/>
      <c r="TBF220" s="43"/>
      <c r="TBG220" s="43"/>
      <c r="TBH220" s="43"/>
      <c r="TBI220" s="43"/>
      <c r="TBJ220" s="43"/>
      <c r="TBK220" s="43"/>
      <c r="TBL220" s="43"/>
      <c r="TBM220" s="43"/>
      <c r="TBN220" s="43"/>
      <c r="TBO220" s="43"/>
      <c r="TBP220" s="43"/>
      <c r="TBQ220" s="43"/>
      <c r="TBR220" s="43"/>
      <c r="TBS220" s="43"/>
      <c r="TBT220" s="43"/>
      <c r="TBU220" s="43"/>
      <c r="TBV220" s="43"/>
      <c r="TBW220" s="43"/>
      <c r="TBX220" s="43"/>
      <c r="TBY220" s="43"/>
      <c r="TBZ220" s="43"/>
      <c r="TCA220" s="43"/>
      <c r="TCB220" s="43"/>
      <c r="TCC220" s="43"/>
      <c r="TCD220" s="43"/>
      <c r="TCE220" s="43"/>
      <c r="TCF220" s="43"/>
      <c r="TCG220" s="43"/>
      <c r="TCH220" s="43"/>
      <c r="TCI220" s="43"/>
      <c r="TCJ220" s="43"/>
      <c r="TCK220" s="43"/>
      <c r="TCL220" s="43"/>
      <c r="TCM220" s="43"/>
      <c r="TCN220" s="43"/>
      <c r="TCO220" s="43"/>
      <c r="TCP220" s="43"/>
      <c r="TCQ220" s="43"/>
      <c r="TCR220" s="43"/>
      <c r="TCS220" s="43"/>
      <c r="TCT220" s="43"/>
      <c r="TCU220" s="43"/>
      <c r="TCV220" s="43"/>
      <c r="TCW220" s="43"/>
      <c r="TCX220" s="43"/>
      <c r="TCY220" s="43"/>
      <c r="TCZ220" s="43"/>
      <c r="TDA220" s="43"/>
      <c r="TDB220" s="43"/>
      <c r="TDC220" s="43"/>
      <c r="TDD220" s="43"/>
      <c r="TDE220" s="43"/>
      <c r="TDF220" s="43"/>
      <c r="TDG220" s="43"/>
      <c r="TDH220" s="43"/>
      <c r="TDI220" s="43"/>
      <c r="TDJ220" s="43"/>
      <c r="TDK220" s="43"/>
      <c r="TDL220" s="43"/>
      <c r="TDM220" s="43"/>
      <c r="TDN220" s="43"/>
      <c r="TDO220" s="43"/>
      <c r="TDP220" s="43"/>
      <c r="TDQ220" s="43"/>
      <c r="TDR220" s="43"/>
      <c r="TDS220" s="43"/>
      <c r="TDT220" s="43"/>
      <c r="TDU220" s="43"/>
      <c r="TDV220" s="43"/>
      <c r="TDW220" s="43"/>
      <c r="TDX220" s="43"/>
      <c r="TDY220" s="43"/>
      <c r="TDZ220" s="43"/>
      <c r="TEA220" s="43"/>
      <c r="TEB220" s="43"/>
      <c r="TEC220" s="43"/>
      <c r="TED220" s="43"/>
      <c r="TEE220" s="43"/>
      <c r="TEF220" s="43"/>
      <c r="TEG220" s="43"/>
      <c r="TEH220" s="43"/>
      <c r="TEI220" s="43"/>
      <c r="TEJ220" s="43"/>
      <c r="TEK220" s="43"/>
      <c r="TEL220" s="43"/>
      <c r="TEM220" s="43"/>
      <c r="TEN220" s="43"/>
      <c r="TEO220" s="43"/>
      <c r="TEP220" s="43"/>
      <c r="TEQ220" s="43"/>
      <c r="TER220" s="43"/>
      <c r="TES220" s="43"/>
      <c r="TET220" s="43"/>
      <c r="TEU220" s="43"/>
      <c r="TEV220" s="43"/>
      <c r="TEW220" s="43"/>
      <c r="TEX220" s="43"/>
      <c r="TEY220" s="43"/>
      <c r="TEZ220" s="43"/>
      <c r="TFA220" s="43"/>
      <c r="TFB220" s="43"/>
      <c r="TFC220" s="43"/>
      <c r="TFD220" s="43"/>
      <c r="TFE220" s="43"/>
      <c r="TFF220" s="43"/>
      <c r="TFG220" s="43"/>
      <c r="TFH220" s="43"/>
      <c r="TFI220" s="43"/>
      <c r="TFJ220" s="43"/>
      <c r="TFK220" s="43"/>
      <c r="TFL220" s="43"/>
      <c r="TFM220" s="43"/>
      <c r="TFN220" s="43"/>
      <c r="TFO220" s="43"/>
      <c r="TFP220" s="43"/>
      <c r="TFQ220" s="43"/>
      <c r="TFR220" s="43"/>
      <c r="TFS220" s="43"/>
      <c r="TFT220" s="43"/>
      <c r="TFU220" s="43"/>
      <c r="TFV220" s="43"/>
      <c r="TFW220" s="43"/>
      <c r="TFX220" s="43"/>
      <c r="TFY220" s="43"/>
      <c r="TFZ220" s="43"/>
      <c r="TGA220" s="43"/>
      <c r="TGB220" s="43"/>
      <c r="TGC220" s="43"/>
      <c r="TGD220" s="43"/>
      <c r="TGE220" s="43"/>
      <c r="TGF220" s="43"/>
      <c r="TGG220" s="43"/>
      <c r="TGH220" s="43"/>
      <c r="TGI220" s="43"/>
      <c r="TGJ220" s="43"/>
      <c r="TGK220" s="43"/>
      <c r="TGL220" s="43"/>
      <c r="TGM220" s="43"/>
      <c r="TGN220" s="43"/>
      <c r="TGO220" s="43"/>
      <c r="TGP220" s="43"/>
      <c r="TGQ220" s="43"/>
      <c r="TGR220" s="43"/>
      <c r="TGS220" s="43"/>
      <c r="TGT220" s="43"/>
      <c r="TGU220" s="43"/>
      <c r="TGV220" s="43"/>
      <c r="TGW220" s="43"/>
      <c r="TGX220" s="43"/>
      <c r="TGY220" s="43"/>
      <c r="TGZ220" s="43"/>
      <c r="THA220" s="43"/>
      <c r="THB220" s="43"/>
      <c r="THC220" s="43"/>
      <c r="THD220" s="43"/>
      <c r="THE220" s="43"/>
      <c r="THF220" s="43"/>
      <c r="THG220" s="43"/>
      <c r="THH220" s="43"/>
      <c r="THI220" s="43"/>
      <c r="THJ220" s="43"/>
      <c r="THK220" s="43"/>
      <c r="THL220" s="43"/>
      <c r="THM220" s="43"/>
      <c r="THN220" s="43"/>
      <c r="THO220" s="43"/>
      <c r="THP220" s="43"/>
      <c r="THQ220" s="43"/>
      <c r="THR220" s="43"/>
      <c r="THS220" s="43"/>
      <c r="THT220" s="43"/>
      <c r="THU220" s="43"/>
      <c r="THV220" s="43"/>
      <c r="THW220" s="43"/>
      <c r="THX220" s="43"/>
      <c r="THY220" s="43"/>
      <c r="THZ220" s="43"/>
      <c r="TIA220" s="43"/>
      <c r="TIB220" s="43"/>
      <c r="TIC220" s="43"/>
      <c r="TID220" s="43"/>
      <c r="TIE220" s="43"/>
      <c r="TIF220" s="43"/>
      <c r="TIG220" s="43"/>
      <c r="TIH220" s="43"/>
      <c r="TII220" s="43"/>
      <c r="TIJ220" s="43"/>
      <c r="TIK220" s="43"/>
      <c r="TIL220" s="43"/>
      <c r="TIM220" s="43"/>
      <c r="TIN220" s="43"/>
      <c r="TIO220" s="43"/>
      <c r="TIP220" s="43"/>
      <c r="TIQ220" s="43"/>
      <c r="TIR220" s="43"/>
      <c r="TIS220" s="43"/>
      <c r="TIT220" s="43"/>
      <c r="TIU220" s="43"/>
      <c r="TIV220" s="43"/>
      <c r="TIW220" s="43"/>
      <c r="TIX220" s="43"/>
      <c r="TIY220" s="43"/>
      <c r="TIZ220" s="43"/>
      <c r="TJA220" s="43"/>
      <c r="TJB220" s="43"/>
      <c r="TJC220" s="43"/>
      <c r="TJD220" s="43"/>
      <c r="TJE220" s="43"/>
      <c r="TJF220" s="43"/>
      <c r="TJG220" s="43"/>
      <c r="TJH220" s="43"/>
      <c r="TJI220" s="43"/>
      <c r="TJJ220" s="43"/>
      <c r="TJK220" s="43"/>
      <c r="TJL220" s="43"/>
      <c r="TJM220" s="43"/>
      <c r="TJN220" s="43"/>
      <c r="TJO220" s="43"/>
      <c r="TJP220" s="43"/>
      <c r="TJQ220" s="43"/>
      <c r="TJR220" s="43"/>
      <c r="TJS220" s="43"/>
      <c r="TJT220" s="43"/>
      <c r="TJU220" s="43"/>
      <c r="TJV220" s="43"/>
      <c r="TJW220" s="43"/>
      <c r="TJX220" s="43"/>
      <c r="TJY220" s="43"/>
      <c r="TJZ220" s="43"/>
      <c r="TKA220" s="43"/>
      <c r="TKB220" s="43"/>
      <c r="TKC220" s="43"/>
      <c r="TKD220" s="43"/>
      <c r="TKE220" s="43"/>
      <c r="TKF220" s="43"/>
      <c r="TKG220" s="43"/>
      <c r="TKH220" s="43"/>
      <c r="TKI220" s="43"/>
      <c r="TKJ220" s="43"/>
      <c r="TKK220" s="43"/>
      <c r="TKL220" s="43"/>
      <c r="TKM220" s="43"/>
      <c r="TKN220" s="43"/>
      <c r="TKO220" s="43"/>
      <c r="TKP220" s="43"/>
      <c r="TKQ220" s="43"/>
      <c r="TKR220" s="43"/>
      <c r="TKS220" s="43"/>
      <c r="TKT220" s="43"/>
      <c r="TKU220" s="43"/>
      <c r="TKV220" s="43"/>
      <c r="TKW220" s="43"/>
      <c r="TKX220" s="43"/>
      <c r="TKY220" s="43"/>
      <c r="TKZ220" s="43"/>
      <c r="TLA220" s="43"/>
      <c r="TLB220" s="43"/>
      <c r="TLC220" s="43"/>
      <c r="TLD220" s="43"/>
      <c r="TLE220" s="43"/>
      <c r="TLF220" s="43"/>
      <c r="TLG220" s="43"/>
      <c r="TLH220" s="43"/>
      <c r="TLI220" s="43"/>
      <c r="TLJ220" s="43"/>
      <c r="TLK220" s="43"/>
      <c r="TLL220" s="43"/>
      <c r="TLM220" s="43"/>
      <c r="TLN220" s="43"/>
      <c r="TLO220" s="43"/>
      <c r="TLP220" s="43"/>
      <c r="TLQ220" s="43"/>
      <c r="TLR220" s="43"/>
      <c r="TLS220" s="43"/>
      <c r="TLT220" s="43"/>
      <c r="TLU220" s="43"/>
      <c r="TLV220" s="43"/>
      <c r="TLW220" s="43"/>
      <c r="TLX220" s="43"/>
      <c r="TLY220" s="43"/>
      <c r="TLZ220" s="43"/>
      <c r="TMA220" s="43"/>
      <c r="TMB220" s="43"/>
      <c r="TMC220" s="43"/>
      <c r="TMD220" s="43"/>
      <c r="TME220" s="43"/>
      <c r="TMF220" s="43"/>
      <c r="TMG220" s="43"/>
      <c r="TMH220" s="43"/>
      <c r="TMI220" s="43"/>
      <c r="TMJ220" s="43"/>
      <c r="TMK220" s="43"/>
      <c r="TML220" s="43"/>
      <c r="TMM220" s="43"/>
      <c r="TMN220" s="43"/>
      <c r="TMO220" s="43"/>
      <c r="TMP220" s="43"/>
      <c r="TMQ220" s="43"/>
      <c r="TMR220" s="43"/>
      <c r="TMS220" s="43"/>
      <c r="TMT220" s="43"/>
      <c r="TMU220" s="43"/>
      <c r="TMV220" s="43"/>
      <c r="TMW220" s="43"/>
      <c r="TMX220" s="43"/>
      <c r="TMY220" s="43"/>
      <c r="TMZ220" s="43"/>
      <c r="TNA220" s="43"/>
      <c r="TNB220" s="43"/>
      <c r="TNC220" s="43"/>
      <c r="TND220" s="43"/>
      <c r="TNE220" s="43"/>
      <c r="TNF220" s="43"/>
      <c r="TNG220" s="43"/>
      <c r="TNH220" s="43"/>
      <c r="TNI220" s="43"/>
      <c r="TNJ220" s="43"/>
      <c r="TNK220" s="43"/>
      <c r="TNL220" s="43"/>
      <c r="TNM220" s="43"/>
      <c r="TNN220" s="43"/>
      <c r="TNO220" s="43"/>
      <c r="TNP220" s="43"/>
      <c r="TNQ220" s="43"/>
      <c r="TNR220" s="43"/>
      <c r="TNS220" s="43"/>
      <c r="TNT220" s="43"/>
      <c r="TNU220" s="43"/>
      <c r="TNV220" s="43"/>
      <c r="TNW220" s="43"/>
      <c r="TNX220" s="43"/>
      <c r="TNY220" s="43"/>
      <c r="TNZ220" s="43"/>
      <c r="TOA220" s="43"/>
      <c r="TOB220" s="43"/>
      <c r="TOC220" s="43"/>
      <c r="TOD220" s="43"/>
      <c r="TOE220" s="43"/>
      <c r="TOF220" s="43"/>
      <c r="TOG220" s="43"/>
      <c r="TOH220" s="43"/>
      <c r="TOI220" s="43"/>
      <c r="TOJ220" s="43"/>
      <c r="TOK220" s="43"/>
      <c r="TOL220" s="43"/>
      <c r="TOM220" s="43"/>
      <c r="TON220" s="43"/>
      <c r="TOO220" s="43"/>
      <c r="TOP220" s="43"/>
      <c r="TOQ220" s="43"/>
      <c r="TOR220" s="43"/>
      <c r="TOS220" s="43"/>
      <c r="TOT220" s="43"/>
      <c r="TOU220" s="43"/>
      <c r="TOV220" s="43"/>
      <c r="TOW220" s="43"/>
      <c r="TOX220" s="43"/>
      <c r="TOY220" s="43"/>
      <c r="TOZ220" s="43"/>
      <c r="TPA220" s="43"/>
      <c r="TPB220" s="43"/>
      <c r="TPC220" s="43"/>
      <c r="TPD220" s="43"/>
      <c r="TPE220" s="43"/>
      <c r="TPF220" s="43"/>
      <c r="TPG220" s="43"/>
      <c r="TPH220" s="43"/>
      <c r="TPI220" s="43"/>
      <c r="TPJ220" s="43"/>
      <c r="TPK220" s="43"/>
      <c r="TPL220" s="43"/>
      <c r="TPM220" s="43"/>
      <c r="TPN220" s="43"/>
      <c r="TPO220" s="43"/>
      <c r="TPP220" s="43"/>
      <c r="TPQ220" s="43"/>
      <c r="TPR220" s="43"/>
      <c r="TPS220" s="43"/>
      <c r="TPT220" s="43"/>
      <c r="TPU220" s="43"/>
      <c r="TPV220" s="43"/>
      <c r="TPW220" s="43"/>
      <c r="TPX220" s="43"/>
      <c r="TPY220" s="43"/>
      <c r="TPZ220" s="43"/>
      <c r="TQA220" s="43"/>
      <c r="TQB220" s="43"/>
      <c r="TQC220" s="43"/>
      <c r="TQD220" s="43"/>
      <c r="TQE220" s="43"/>
      <c r="TQF220" s="43"/>
      <c r="TQG220" s="43"/>
      <c r="TQH220" s="43"/>
      <c r="TQI220" s="43"/>
      <c r="TQJ220" s="43"/>
      <c r="TQK220" s="43"/>
      <c r="TQL220" s="43"/>
      <c r="TQM220" s="43"/>
      <c r="TQN220" s="43"/>
      <c r="TQO220" s="43"/>
      <c r="TQP220" s="43"/>
      <c r="TQQ220" s="43"/>
      <c r="TQR220" s="43"/>
      <c r="TQS220" s="43"/>
      <c r="TQT220" s="43"/>
      <c r="TQU220" s="43"/>
      <c r="TQV220" s="43"/>
      <c r="TQW220" s="43"/>
      <c r="TQX220" s="43"/>
      <c r="TQY220" s="43"/>
      <c r="TQZ220" s="43"/>
      <c r="TRA220" s="43"/>
      <c r="TRB220" s="43"/>
      <c r="TRC220" s="43"/>
      <c r="TRD220" s="43"/>
      <c r="TRE220" s="43"/>
      <c r="TRF220" s="43"/>
      <c r="TRG220" s="43"/>
      <c r="TRH220" s="43"/>
      <c r="TRI220" s="43"/>
      <c r="TRJ220" s="43"/>
      <c r="TRK220" s="43"/>
      <c r="TRL220" s="43"/>
      <c r="TRM220" s="43"/>
      <c r="TRN220" s="43"/>
      <c r="TRO220" s="43"/>
      <c r="TRP220" s="43"/>
      <c r="TRQ220" s="43"/>
      <c r="TRR220" s="43"/>
      <c r="TRS220" s="43"/>
      <c r="TRT220" s="43"/>
      <c r="TRU220" s="43"/>
      <c r="TRV220" s="43"/>
      <c r="TRW220" s="43"/>
      <c r="TRX220" s="43"/>
      <c r="TRY220" s="43"/>
      <c r="TRZ220" s="43"/>
      <c r="TSA220" s="43"/>
      <c r="TSB220" s="43"/>
      <c r="TSC220" s="43"/>
      <c r="TSD220" s="43"/>
      <c r="TSE220" s="43"/>
      <c r="TSF220" s="43"/>
      <c r="TSG220" s="43"/>
      <c r="TSH220" s="43"/>
      <c r="TSI220" s="43"/>
      <c r="TSJ220" s="43"/>
      <c r="TSK220" s="43"/>
      <c r="TSL220" s="43"/>
      <c r="TSM220" s="43"/>
      <c r="TSN220" s="43"/>
      <c r="TSO220" s="43"/>
      <c r="TSP220" s="43"/>
      <c r="TSQ220" s="43"/>
      <c r="TSR220" s="43"/>
      <c r="TSS220" s="43"/>
      <c r="TST220" s="43"/>
      <c r="TSU220" s="43"/>
      <c r="TSV220" s="43"/>
      <c r="TSW220" s="43"/>
      <c r="TSX220" s="43"/>
      <c r="TSY220" s="43"/>
      <c r="TSZ220" s="43"/>
      <c r="TTA220" s="43"/>
      <c r="TTB220" s="43"/>
      <c r="TTC220" s="43"/>
      <c r="TTD220" s="43"/>
      <c r="TTE220" s="43"/>
      <c r="TTF220" s="43"/>
      <c r="TTG220" s="43"/>
      <c r="TTH220" s="43"/>
      <c r="TTI220" s="43"/>
      <c r="TTJ220" s="43"/>
      <c r="TTK220" s="43"/>
      <c r="TTL220" s="43"/>
      <c r="TTM220" s="43"/>
      <c r="TTN220" s="43"/>
      <c r="TTO220" s="43"/>
      <c r="TTP220" s="43"/>
      <c r="TTQ220" s="43"/>
      <c r="TTR220" s="43"/>
      <c r="TTS220" s="43"/>
      <c r="TTT220" s="43"/>
      <c r="TTU220" s="43"/>
      <c r="TTV220" s="43"/>
      <c r="TTW220" s="43"/>
      <c r="TTX220" s="43"/>
      <c r="TTY220" s="43"/>
      <c r="TTZ220" s="43"/>
      <c r="TUA220" s="43"/>
      <c r="TUB220" s="43"/>
      <c r="TUC220" s="43"/>
      <c r="TUD220" s="43"/>
      <c r="TUE220" s="43"/>
      <c r="TUF220" s="43"/>
      <c r="TUG220" s="43"/>
      <c r="TUH220" s="43"/>
      <c r="TUI220" s="43"/>
      <c r="TUJ220" s="43"/>
      <c r="TUK220" s="43"/>
      <c r="TUL220" s="43"/>
      <c r="TUM220" s="43"/>
      <c r="TUN220" s="43"/>
      <c r="TUO220" s="43"/>
      <c r="TUP220" s="43"/>
      <c r="TUQ220" s="43"/>
      <c r="TUR220" s="43"/>
      <c r="TUS220" s="43"/>
      <c r="TUT220" s="43"/>
      <c r="TUU220" s="43"/>
      <c r="TUV220" s="43"/>
      <c r="TUW220" s="43"/>
      <c r="TUX220" s="43"/>
      <c r="TUY220" s="43"/>
      <c r="TUZ220" s="43"/>
      <c r="TVA220" s="43"/>
      <c r="TVB220" s="43"/>
      <c r="TVC220" s="43"/>
      <c r="TVD220" s="43"/>
      <c r="TVE220" s="43"/>
      <c r="TVF220" s="43"/>
      <c r="TVG220" s="43"/>
      <c r="TVH220" s="43"/>
      <c r="TVI220" s="43"/>
      <c r="TVJ220" s="43"/>
      <c r="TVK220" s="43"/>
      <c r="TVL220" s="43"/>
      <c r="TVM220" s="43"/>
      <c r="TVN220" s="43"/>
      <c r="TVO220" s="43"/>
      <c r="TVP220" s="43"/>
      <c r="TVQ220" s="43"/>
      <c r="TVR220" s="43"/>
      <c r="TVS220" s="43"/>
      <c r="TVT220" s="43"/>
      <c r="TVU220" s="43"/>
      <c r="TVV220" s="43"/>
      <c r="TVW220" s="43"/>
      <c r="TVX220" s="43"/>
      <c r="TVY220" s="43"/>
      <c r="TVZ220" s="43"/>
      <c r="TWA220" s="43"/>
      <c r="TWB220" s="43"/>
      <c r="TWC220" s="43"/>
      <c r="TWD220" s="43"/>
      <c r="TWE220" s="43"/>
      <c r="TWF220" s="43"/>
      <c r="TWG220" s="43"/>
      <c r="TWH220" s="43"/>
      <c r="TWI220" s="43"/>
      <c r="TWJ220" s="43"/>
      <c r="TWK220" s="43"/>
      <c r="TWL220" s="43"/>
      <c r="TWM220" s="43"/>
      <c r="TWN220" s="43"/>
      <c r="TWO220" s="43"/>
      <c r="TWP220" s="43"/>
      <c r="TWQ220" s="43"/>
      <c r="TWR220" s="43"/>
      <c r="TWS220" s="43"/>
      <c r="TWT220" s="43"/>
      <c r="TWU220" s="43"/>
      <c r="TWV220" s="43"/>
      <c r="TWW220" s="43"/>
      <c r="TWX220" s="43"/>
      <c r="TWY220" s="43"/>
      <c r="TWZ220" s="43"/>
      <c r="TXA220" s="43"/>
      <c r="TXB220" s="43"/>
      <c r="TXC220" s="43"/>
      <c r="TXD220" s="43"/>
      <c r="TXE220" s="43"/>
      <c r="TXF220" s="43"/>
      <c r="TXG220" s="43"/>
      <c r="TXH220" s="43"/>
      <c r="TXI220" s="43"/>
      <c r="TXJ220" s="43"/>
      <c r="TXK220" s="43"/>
      <c r="TXL220" s="43"/>
      <c r="TXM220" s="43"/>
      <c r="TXN220" s="43"/>
      <c r="TXO220" s="43"/>
      <c r="TXP220" s="43"/>
      <c r="TXQ220" s="43"/>
      <c r="TXR220" s="43"/>
      <c r="TXS220" s="43"/>
      <c r="TXT220" s="43"/>
      <c r="TXU220" s="43"/>
      <c r="TXV220" s="43"/>
      <c r="TXW220" s="43"/>
      <c r="TXX220" s="43"/>
      <c r="TXY220" s="43"/>
      <c r="TXZ220" s="43"/>
      <c r="TYA220" s="43"/>
      <c r="TYB220" s="43"/>
      <c r="TYC220" s="43"/>
      <c r="TYD220" s="43"/>
      <c r="TYE220" s="43"/>
      <c r="TYF220" s="43"/>
      <c r="TYG220" s="43"/>
      <c r="TYH220" s="43"/>
      <c r="TYI220" s="43"/>
      <c r="TYJ220" s="43"/>
      <c r="TYK220" s="43"/>
      <c r="TYL220" s="43"/>
      <c r="TYM220" s="43"/>
      <c r="TYN220" s="43"/>
      <c r="TYO220" s="43"/>
      <c r="TYP220" s="43"/>
      <c r="TYQ220" s="43"/>
      <c r="TYR220" s="43"/>
      <c r="TYS220" s="43"/>
      <c r="TYT220" s="43"/>
      <c r="TYU220" s="43"/>
      <c r="TYV220" s="43"/>
      <c r="TYW220" s="43"/>
      <c r="TYX220" s="43"/>
      <c r="TYY220" s="43"/>
      <c r="TYZ220" s="43"/>
      <c r="TZA220" s="43"/>
      <c r="TZB220" s="43"/>
      <c r="TZC220" s="43"/>
      <c r="TZD220" s="43"/>
      <c r="TZE220" s="43"/>
      <c r="TZF220" s="43"/>
      <c r="TZG220" s="43"/>
      <c r="TZH220" s="43"/>
      <c r="TZI220" s="43"/>
      <c r="TZJ220" s="43"/>
      <c r="TZK220" s="43"/>
      <c r="TZL220" s="43"/>
      <c r="TZM220" s="43"/>
      <c r="TZN220" s="43"/>
      <c r="TZO220" s="43"/>
      <c r="TZP220" s="43"/>
      <c r="TZQ220" s="43"/>
      <c r="TZR220" s="43"/>
      <c r="TZS220" s="43"/>
      <c r="TZT220" s="43"/>
      <c r="TZU220" s="43"/>
      <c r="TZV220" s="43"/>
      <c r="TZW220" s="43"/>
      <c r="TZX220" s="43"/>
      <c r="TZY220" s="43"/>
      <c r="TZZ220" s="43"/>
      <c r="UAA220" s="43"/>
      <c r="UAB220" s="43"/>
      <c r="UAC220" s="43"/>
      <c r="UAD220" s="43"/>
      <c r="UAE220" s="43"/>
      <c r="UAF220" s="43"/>
      <c r="UAG220" s="43"/>
      <c r="UAH220" s="43"/>
      <c r="UAI220" s="43"/>
      <c r="UAJ220" s="43"/>
      <c r="UAK220" s="43"/>
      <c r="UAL220" s="43"/>
      <c r="UAM220" s="43"/>
      <c r="UAN220" s="43"/>
      <c r="UAO220" s="43"/>
      <c r="UAP220" s="43"/>
      <c r="UAQ220" s="43"/>
      <c r="UAR220" s="43"/>
      <c r="UAS220" s="43"/>
      <c r="UAT220" s="43"/>
      <c r="UAU220" s="43"/>
      <c r="UAV220" s="43"/>
      <c r="UAW220" s="43"/>
      <c r="UAX220" s="43"/>
      <c r="UAY220" s="43"/>
      <c r="UAZ220" s="43"/>
      <c r="UBA220" s="43"/>
      <c r="UBB220" s="43"/>
      <c r="UBC220" s="43"/>
      <c r="UBD220" s="43"/>
      <c r="UBE220" s="43"/>
      <c r="UBF220" s="43"/>
      <c r="UBG220" s="43"/>
      <c r="UBH220" s="43"/>
      <c r="UBI220" s="43"/>
      <c r="UBJ220" s="43"/>
      <c r="UBK220" s="43"/>
      <c r="UBL220" s="43"/>
      <c r="UBM220" s="43"/>
      <c r="UBN220" s="43"/>
      <c r="UBO220" s="43"/>
      <c r="UBP220" s="43"/>
      <c r="UBQ220" s="43"/>
      <c r="UBR220" s="43"/>
      <c r="UBS220" s="43"/>
      <c r="UBT220" s="43"/>
      <c r="UBU220" s="43"/>
      <c r="UBV220" s="43"/>
      <c r="UBW220" s="43"/>
      <c r="UBX220" s="43"/>
      <c r="UBY220" s="43"/>
      <c r="UBZ220" s="43"/>
      <c r="UCA220" s="43"/>
      <c r="UCB220" s="43"/>
      <c r="UCC220" s="43"/>
      <c r="UCD220" s="43"/>
      <c r="UCE220" s="43"/>
      <c r="UCF220" s="43"/>
      <c r="UCG220" s="43"/>
      <c r="UCH220" s="43"/>
      <c r="UCI220" s="43"/>
      <c r="UCJ220" s="43"/>
      <c r="UCK220" s="43"/>
      <c r="UCL220" s="43"/>
      <c r="UCM220" s="43"/>
      <c r="UCN220" s="43"/>
      <c r="UCO220" s="43"/>
      <c r="UCP220" s="43"/>
      <c r="UCQ220" s="43"/>
      <c r="UCR220" s="43"/>
      <c r="UCS220" s="43"/>
      <c r="UCT220" s="43"/>
      <c r="UCU220" s="43"/>
      <c r="UCV220" s="43"/>
      <c r="UCW220" s="43"/>
      <c r="UCX220" s="43"/>
      <c r="UCY220" s="43"/>
      <c r="UCZ220" s="43"/>
      <c r="UDA220" s="43"/>
      <c r="UDB220" s="43"/>
      <c r="UDC220" s="43"/>
      <c r="UDD220" s="43"/>
      <c r="UDE220" s="43"/>
      <c r="UDF220" s="43"/>
      <c r="UDG220" s="43"/>
      <c r="UDH220" s="43"/>
      <c r="UDI220" s="43"/>
      <c r="UDJ220" s="43"/>
      <c r="UDK220" s="43"/>
      <c r="UDL220" s="43"/>
      <c r="UDM220" s="43"/>
      <c r="UDN220" s="43"/>
      <c r="UDO220" s="43"/>
      <c r="UDP220" s="43"/>
      <c r="UDQ220" s="43"/>
      <c r="UDR220" s="43"/>
      <c r="UDS220" s="43"/>
      <c r="UDT220" s="43"/>
      <c r="UDU220" s="43"/>
      <c r="UDV220" s="43"/>
      <c r="UDW220" s="43"/>
      <c r="UDX220" s="43"/>
      <c r="UDY220" s="43"/>
      <c r="UDZ220" s="43"/>
      <c r="UEA220" s="43"/>
      <c r="UEB220" s="43"/>
      <c r="UEC220" s="43"/>
      <c r="UED220" s="43"/>
      <c r="UEE220" s="43"/>
      <c r="UEF220" s="43"/>
      <c r="UEG220" s="43"/>
      <c r="UEH220" s="43"/>
      <c r="UEI220" s="43"/>
      <c r="UEJ220" s="43"/>
      <c r="UEK220" s="43"/>
      <c r="UEL220" s="43"/>
      <c r="UEM220" s="43"/>
      <c r="UEN220" s="43"/>
      <c r="UEO220" s="43"/>
      <c r="UEP220" s="43"/>
      <c r="UEQ220" s="43"/>
      <c r="UER220" s="43"/>
      <c r="UES220" s="43"/>
      <c r="UET220" s="43"/>
      <c r="UEU220" s="43"/>
      <c r="UEV220" s="43"/>
      <c r="UEW220" s="43"/>
      <c r="UEX220" s="43"/>
      <c r="UEY220" s="43"/>
      <c r="UEZ220" s="43"/>
      <c r="UFA220" s="43"/>
      <c r="UFB220" s="43"/>
      <c r="UFC220" s="43"/>
      <c r="UFD220" s="43"/>
      <c r="UFE220" s="43"/>
      <c r="UFF220" s="43"/>
      <c r="UFG220" s="43"/>
      <c r="UFH220" s="43"/>
      <c r="UFI220" s="43"/>
      <c r="UFJ220" s="43"/>
      <c r="UFK220" s="43"/>
      <c r="UFL220" s="43"/>
      <c r="UFM220" s="43"/>
      <c r="UFN220" s="43"/>
      <c r="UFO220" s="43"/>
      <c r="UFP220" s="43"/>
      <c r="UFQ220" s="43"/>
      <c r="UFR220" s="43"/>
      <c r="UFS220" s="43"/>
      <c r="UFT220" s="43"/>
      <c r="UFU220" s="43"/>
      <c r="UFV220" s="43"/>
      <c r="UFW220" s="43"/>
      <c r="UFX220" s="43"/>
      <c r="UFY220" s="43"/>
      <c r="UFZ220" s="43"/>
      <c r="UGA220" s="43"/>
      <c r="UGB220" s="43"/>
      <c r="UGC220" s="43"/>
      <c r="UGD220" s="43"/>
      <c r="UGE220" s="43"/>
      <c r="UGF220" s="43"/>
      <c r="UGG220" s="43"/>
      <c r="UGH220" s="43"/>
      <c r="UGI220" s="43"/>
      <c r="UGJ220" s="43"/>
      <c r="UGK220" s="43"/>
      <c r="UGL220" s="43"/>
      <c r="UGM220" s="43"/>
      <c r="UGN220" s="43"/>
      <c r="UGO220" s="43"/>
      <c r="UGP220" s="43"/>
      <c r="UGQ220" s="43"/>
      <c r="UGR220" s="43"/>
      <c r="UGS220" s="43"/>
      <c r="UGT220" s="43"/>
      <c r="UGU220" s="43"/>
      <c r="UGV220" s="43"/>
      <c r="UGW220" s="43"/>
      <c r="UGX220" s="43"/>
      <c r="UGY220" s="43"/>
      <c r="UGZ220" s="43"/>
      <c r="UHA220" s="43"/>
      <c r="UHB220" s="43"/>
      <c r="UHC220" s="43"/>
      <c r="UHD220" s="43"/>
      <c r="UHE220" s="43"/>
      <c r="UHF220" s="43"/>
      <c r="UHG220" s="43"/>
      <c r="UHH220" s="43"/>
      <c r="UHI220" s="43"/>
      <c r="UHJ220" s="43"/>
      <c r="UHK220" s="43"/>
      <c r="UHL220" s="43"/>
      <c r="UHM220" s="43"/>
      <c r="UHN220" s="43"/>
      <c r="UHO220" s="43"/>
      <c r="UHP220" s="43"/>
      <c r="UHQ220" s="43"/>
      <c r="UHR220" s="43"/>
      <c r="UHS220" s="43"/>
      <c r="UHT220" s="43"/>
      <c r="UHU220" s="43"/>
      <c r="UHV220" s="43"/>
      <c r="UHW220" s="43"/>
      <c r="UHX220" s="43"/>
      <c r="UHY220" s="43"/>
      <c r="UHZ220" s="43"/>
      <c r="UIA220" s="43"/>
      <c r="UIB220" s="43"/>
      <c r="UIC220" s="43"/>
      <c r="UID220" s="43"/>
      <c r="UIE220" s="43"/>
      <c r="UIF220" s="43"/>
      <c r="UIG220" s="43"/>
      <c r="UIH220" s="43"/>
      <c r="UII220" s="43"/>
      <c r="UIJ220" s="43"/>
      <c r="UIK220" s="43"/>
      <c r="UIL220" s="43"/>
      <c r="UIM220" s="43"/>
      <c r="UIN220" s="43"/>
      <c r="UIO220" s="43"/>
      <c r="UIP220" s="43"/>
      <c r="UIQ220" s="43"/>
      <c r="UIR220" s="43"/>
      <c r="UIS220" s="43"/>
      <c r="UIT220" s="43"/>
      <c r="UIU220" s="43"/>
      <c r="UIV220" s="43"/>
      <c r="UIW220" s="43"/>
      <c r="UIX220" s="43"/>
      <c r="UIY220" s="43"/>
      <c r="UIZ220" s="43"/>
      <c r="UJA220" s="43"/>
      <c r="UJB220" s="43"/>
      <c r="UJC220" s="43"/>
      <c r="UJD220" s="43"/>
      <c r="UJE220" s="43"/>
      <c r="UJF220" s="43"/>
      <c r="UJG220" s="43"/>
      <c r="UJH220" s="43"/>
      <c r="UJI220" s="43"/>
      <c r="UJJ220" s="43"/>
      <c r="UJK220" s="43"/>
      <c r="UJL220" s="43"/>
      <c r="UJM220" s="43"/>
      <c r="UJN220" s="43"/>
      <c r="UJO220" s="43"/>
      <c r="UJP220" s="43"/>
      <c r="UJQ220" s="43"/>
      <c r="UJR220" s="43"/>
      <c r="UJS220" s="43"/>
      <c r="UJT220" s="43"/>
      <c r="UJU220" s="43"/>
      <c r="UJV220" s="43"/>
      <c r="UJW220" s="43"/>
      <c r="UJX220" s="43"/>
      <c r="UJY220" s="43"/>
      <c r="UJZ220" s="43"/>
      <c r="UKA220" s="43"/>
      <c r="UKB220" s="43"/>
      <c r="UKC220" s="43"/>
      <c r="UKD220" s="43"/>
      <c r="UKE220" s="43"/>
      <c r="UKF220" s="43"/>
      <c r="UKG220" s="43"/>
      <c r="UKH220" s="43"/>
      <c r="UKI220" s="43"/>
      <c r="UKJ220" s="43"/>
      <c r="UKK220" s="43"/>
      <c r="UKL220" s="43"/>
      <c r="UKM220" s="43"/>
      <c r="UKN220" s="43"/>
      <c r="UKO220" s="43"/>
      <c r="UKP220" s="43"/>
      <c r="UKQ220" s="43"/>
      <c r="UKR220" s="43"/>
      <c r="UKS220" s="43"/>
      <c r="UKT220" s="43"/>
      <c r="UKU220" s="43"/>
      <c r="UKV220" s="43"/>
      <c r="UKW220" s="43"/>
      <c r="UKX220" s="43"/>
      <c r="UKY220" s="43"/>
      <c r="UKZ220" s="43"/>
      <c r="ULA220" s="43"/>
      <c r="ULB220" s="43"/>
      <c r="ULC220" s="43"/>
      <c r="ULD220" s="43"/>
      <c r="ULE220" s="43"/>
      <c r="ULF220" s="43"/>
      <c r="ULG220" s="43"/>
      <c r="ULH220" s="43"/>
      <c r="ULI220" s="43"/>
      <c r="ULJ220" s="43"/>
      <c r="ULK220" s="43"/>
      <c r="ULL220" s="43"/>
      <c r="ULM220" s="43"/>
      <c r="ULN220" s="43"/>
      <c r="ULO220" s="43"/>
      <c r="ULP220" s="43"/>
      <c r="ULQ220" s="43"/>
      <c r="ULR220" s="43"/>
      <c r="ULS220" s="43"/>
      <c r="ULT220" s="43"/>
      <c r="ULU220" s="43"/>
      <c r="ULV220" s="43"/>
      <c r="ULW220" s="43"/>
      <c r="ULX220" s="43"/>
      <c r="ULY220" s="43"/>
      <c r="ULZ220" s="43"/>
      <c r="UMA220" s="43"/>
      <c r="UMB220" s="43"/>
      <c r="UMC220" s="43"/>
      <c r="UMD220" s="43"/>
      <c r="UME220" s="43"/>
      <c r="UMF220" s="43"/>
      <c r="UMG220" s="43"/>
      <c r="UMH220" s="43"/>
      <c r="UMI220" s="43"/>
      <c r="UMJ220" s="43"/>
      <c r="UMK220" s="43"/>
      <c r="UML220" s="43"/>
      <c r="UMM220" s="43"/>
      <c r="UMN220" s="43"/>
      <c r="UMO220" s="43"/>
      <c r="UMP220" s="43"/>
      <c r="UMQ220" s="43"/>
      <c r="UMR220" s="43"/>
      <c r="UMS220" s="43"/>
      <c r="UMT220" s="43"/>
      <c r="UMU220" s="43"/>
      <c r="UMV220" s="43"/>
      <c r="UMW220" s="43"/>
      <c r="UMX220" s="43"/>
      <c r="UMY220" s="43"/>
      <c r="UMZ220" s="43"/>
      <c r="UNA220" s="43"/>
      <c r="UNB220" s="43"/>
      <c r="UNC220" s="43"/>
      <c r="UND220" s="43"/>
      <c r="UNE220" s="43"/>
      <c r="UNF220" s="43"/>
      <c r="UNG220" s="43"/>
      <c r="UNH220" s="43"/>
      <c r="UNI220" s="43"/>
      <c r="UNJ220" s="43"/>
      <c r="UNK220" s="43"/>
      <c r="UNL220" s="43"/>
      <c r="UNM220" s="43"/>
      <c r="UNN220" s="43"/>
      <c r="UNO220" s="43"/>
      <c r="UNP220" s="43"/>
      <c r="UNQ220" s="43"/>
      <c r="UNR220" s="43"/>
      <c r="UNS220" s="43"/>
      <c r="UNT220" s="43"/>
      <c r="UNU220" s="43"/>
      <c r="UNV220" s="43"/>
      <c r="UNW220" s="43"/>
      <c r="UNX220" s="43"/>
      <c r="UNY220" s="43"/>
      <c r="UNZ220" s="43"/>
      <c r="UOA220" s="43"/>
      <c r="UOB220" s="43"/>
      <c r="UOC220" s="43"/>
      <c r="UOD220" s="43"/>
      <c r="UOE220" s="43"/>
      <c r="UOF220" s="43"/>
      <c r="UOG220" s="43"/>
      <c r="UOH220" s="43"/>
      <c r="UOI220" s="43"/>
      <c r="UOJ220" s="43"/>
      <c r="UOK220" s="43"/>
      <c r="UOL220" s="43"/>
      <c r="UOM220" s="43"/>
      <c r="UON220" s="43"/>
      <c r="UOO220" s="43"/>
      <c r="UOP220" s="43"/>
      <c r="UOQ220" s="43"/>
      <c r="UOR220" s="43"/>
      <c r="UOS220" s="43"/>
      <c r="UOT220" s="43"/>
      <c r="UOU220" s="43"/>
      <c r="UOV220" s="43"/>
      <c r="UOW220" s="43"/>
      <c r="UOX220" s="43"/>
      <c r="UOY220" s="43"/>
      <c r="UOZ220" s="43"/>
      <c r="UPA220" s="43"/>
      <c r="UPB220" s="43"/>
      <c r="UPC220" s="43"/>
      <c r="UPD220" s="43"/>
      <c r="UPE220" s="43"/>
      <c r="UPF220" s="43"/>
      <c r="UPG220" s="43"/>
      <c r="UPH220" s="43"/>
      <c r="UPI220" s="43"/>
      <c r="UPJ220" s="43"/>
      <c r="UPK220" s="43"/>
      <c r="UPL220" s="43"/>
      <c r="UPM220" s="43"/>
      <c r="UPN220" s="43"/>
      <c r="UPO220" s="43"/>
      <c r="UPP220" s="43"/>
      <c r="UPQ220" s="43"/>
      <c r="UPR220" s="43"/>
      <c r="UPS220" s="43"/>
      <c r="UPT220" s="43"/>
      <c r="UPU220" s="43"/>
      <c r="UPV220" s="43"/>
      <c r="UPW220" s="43"/>
      <c r="UPX220" s="43"/>
      <c r="UPY220" s="43"/>
      <c r="UPZ220" s="43"/>
      <c r="UQA220" s="43"/>
      <c r="UQB220" s="43"/>
      <c r="UQC220" s="43"/>
      <c r="UQD220" s="43"/>
      <c r="UQE220" s="43"/>
      <c r="UQF220" s="43"/>
      <c r="UQG220" s="43"/>
      <c r="UQH220" s="43"/>
      <c r="UQI220" s="43"/>
      <c r="UQJ220" s="43"/>
      <c r="UQK220" s="43"/>
      <c r="UQL220" s="43"/>
      <c r="UQM220" s="43"/>
      <c r="UQN220" s="43"/>
      <c r="UQO220" s="43"/>
      <c r="UQP220" s="43"/>
      <c r="UQQ220" s="43"/>
      <c r="UQR220" s="43"/>
      <c r="UQS220" s="43"/>
      <c r="UQT220" s="43"/>
      <c r="UQU220" s="43"/>
      <c r="UQV220" s="43"/>
      <c r="UQW220" s="43"/>
      <c r="UQX220" s="43"/>
      <c r="UQY220" s="43"/>
      <c r="UQZ220" s="43"/>
      <c r="URA220" s="43"/>
      <c r="URB220" s="43"/>
      <c r="URC220" s="43"/>
      <c r="URD220" s="43"/>
      <c r="URE220" s="43"/>
      <c r="URF220" s="43"/>
      <c r="URG220" s="43"/>
      <c r="URH220" s="43"/>
      <c r="URI220" s="43"/>
      <c r="URJ220" s="43"/>
      <c r="URK220" s="43"/>
      <c r="URL220" s="43"/>
      <c r="URM220" s="43"/>
      <c r="URN220" s="43"/>
      <c r="URO220" s="43"/>
      <c r="URP220" s="43"/>
      <c r="URQ220" s="43"/>
      <c r="URR220" s="43"/>
      <c r="URS220" s="43"/>
      <c r="URT220" s="43"/>
      <c r="URU220" s="43"/>
      <c r="URV220" s="43"/>
      <c r="URW220" s="43"/>
      <c r="URX220" s="43"/>
      <c r="URY220" s="43"/>
      <c r="URZ220" s="43"/>
      <c r="USA220" s="43"/>
      <c r="USB220" s="43"/>
      <c r="USC220" s="43"/>
      <c r="USD220" s="43"/>
      <c r="USE220" s="43"/>
      <c r="USF220" s="43"/>
      <c r="USG220" s="43"/>
      <c r="USH220" s="43"/>
      <c r="USI220" s="43"/>
      <c r="USJ220" s="43"/>
      <c r="USK220" s="43"/>
      <c r="USL220" s="43"/>
      <c r="USM220" s="43"/>
      <c r="USN220" s="43"/>
      <c r="USO220" s="43"/>
      <c r="USP220" s="43"/>
      <c r="USQ220" s="43"/>
      <c r="USR220" s="43"/>
      <c r="USS220" s="43"/>
      <c r="UST220" s="43"/>
      <c r="USU220" s="43"/>
      <c r="USV220" s="43"/>
      <c r="USW220" s="43"/>
      <c r="USX220" s="43"/>
      <c r="USY220" s="43"/>
      <c r="USZ220" s="43"/>
      <c r="UTA220" s="43"/>
      <c r="UTB220" s="43"/>
      <c r="UTC220" s="43"/>
      <c r="UTD220" s="43"/>
      <c r="UTE220" s="43"/>
      <c r="UTF220" s="43"/>
      <c r="UTG220" s="43"/>
      <c r="UTH220" s="43"/>
      <c r="UTI220" s="43"/>
      <c r="UTJ220" s="43"/>
      <c r="UTK220" s="43"/>
      <c r="UTL220" s="43"/>
      <c r="UTM220" s="43"/>
      <c r="UTN220" s="43"/>
      <c r="UTO220" s="43"/>
      <c r="UTP220" s="43"/>
      <c r="UTQ220" s="43"/>
      <c r="UTR220" s="43"/>
      <c r="UTS220" s="43"/>
      <c r="UTT220" s="43"/>
      <c r="UTU220" s="43"/>
      <c r="UTV220" s="43"/>
      <c r="UTW220" s="43"/>
      <c r="UTX220" s="43"/>
      <c r="UTY220" s="43"/>
      <c r="UTZ220" s="43"/>
      <c r="UUA220" s="43"/>
      <c r="UUB220" s="43"/>
      <c r="UUC220" s="43"/>
      <c r="UUD220" s="43"/>
      <c r="UUE220" s="43"/>
      <c r="UUF220" s="43"/>
      <c r="UUG220" s="43"/>
      <c r="UUH220" s="43"/>
      <c r="UUI220" s="43"/>
      <c r="UUJ220" s="43"/>
      <c r="UUK220" s="43"/>
      <c r="UUL220" s="43"/>
      <c r="UUM220" s="43"/>
      <c r="UUN220" s="43"/>
      <c r="UUO220" s="43"/>
      <c r="UUP220" s="43"/>
      <c r="UUQ220" s="43"/>
      <c r="UUR220" s="43"/>
      <c r="UUS220" s="43"/>
      <c r="UUT220" s="43"/>
      <c r="UUU220" s="43"/>
      <c r="UUV220" s="43"/>
      <c r="UUW220" s="43"/>
      <c r="UUX220" s="43"/>
      <c r="UUY220" s="43"/>
      <c r="UUZ220" s="43"/>
      <c r="UVA220" s="43"/>
      <c r="UVB220" s="43"/>
      <c r="UVC220" s="43"/>
      <c r="UVD220" s="43"/>
      <c r="UVE220" s="43"/>
      <c r="UVF220" s="43"/>
      <c r="UVG220" s="43"/>
      <c r="UVH220" s="43"/>
      <c r="UVI220" s="43"/>
      <c r="UVJ220" s="43"/>
      <c r="UVK220" s="43"/>
      <c r="UVL220" s="43"/>
      <c r="UVM220" s="43"/>
      <c r="UVN220" s="43"/>
      <c r="UVO220" s="43"/>
      <c r="UVP220" s="43"/>
      <c r="UVQ220" s="43"/>
      <c r="UVR220" s="43"/>
      <c r="UVS220" s="43"/>
      <c r="UVT220" s="43"/>
      <c r="UVU220" s="43"/>
      <c r="UVV220" s="43"/>
      <c r="UVW220" s="43"/>
      <c r="UVX220" s="43"/>
      <c r="UVY220" s="43"/>
      <c r="UVZ220" s="43"/>
      <c r="UWA220" s="43"/>
      <c r="UWB220" s="43"/>
      <c r="UWC220" s="43"/>
      <c r="UWD220" s="43"/>
      <c r="UWE220" s="43"/>
      <c r="UWF220" s="43"/>
      <c r="UWG220" s="43"/>
      <c r="UWH220" s="43"/>
      <c r="UWI220" s="43"/>
      <c r="UWJ220" s="43"/>
      <c r="UWK220" s="43"/>
      <c r="UWL220" s="43"/>
      <c r="UWM220" s="43"/>
      <c r="UWN220" s="43"/>
      <c r="UWO220" s="43"/>
      <c r="UWP220" s="43"/>
      <c r="UWQ220" s="43"/>
      <c r="UWR220" s="43"/>
      <c r="UWS220" s="43"/>
      <c r="UWT220" s="43"/>
      <c r="UWU220" s="43"/>
      <c r="UWV220" s="43"/>
      <c r="UWW220" s="43"/>
      <c r="UWX220" s="43"/>
      <c r="UWY220" s="43"/>
      <c r="UWZ220" s="43"/>
      <c r="UXA220" s="43"/>
      <c r="UXB220" s="43"/>
      <c r="UXC220" s="43"/>
      <c r="UXD220" s="43"/>
      <c r="UXE220" s="43"/>
      <c r="UXF220" s="43"/>
      <c r="UXG220" s="43"/>
      <c r="UXH220" s="43"/>
      <c r="UXI220" s="43"/>
      <c r="UXJ220" s="43"/>
      <c r="UXK220" s="43"/>
      <c r="UXL220" s="43"/>
      <c r="UXM220" s="43"/>
      <c r="UXN220" s="43"/>
      <c r="UXO220" s="43"/>
      <c r="UXP220" s="43"/>
      <c r="UXQ220" s="43"/>
      <c r="UXR220" s="43"/>
      <c r="UXS220" s="43"/>
      <c r="UXT220" s="43"/>
      <c r="UXU220" s="43"/>
      <c r="UXV220" s="43"/>
      <c r="UXW220" s="43"/>
      <c r="UXX220" s="43"/>
      <c r="UXY220" s="43"/>
      <c r="UXZ220" s="43"/>
      <c r="UYA220" s="43"/>
      <c r="UYB220" s="43"/>
      <c r="UYC220" s="43"/>
      <c r="UYD220" s="43"/>
      <c r="UYE220" s="43"/>
      <c r="UYF220" s="43"/>
      <c r="UYG220" s="43"/>
      <c r="UYH220" s="43"/>
      <c r="UYI220" s="43"/>
      <c r="UYJ220" s="43"/>
      <c r="UYK220" s="43"/>
      <c r="UYL220" s="43"/>
      <c r="UYM220" s="43"/>
      <c r="UYN220" s="43"/>
      <c r="UYO220" s="43"/>
      <c r="UYP220" s="43"/>
      <c r="UYQ220" s="43"/>
      <c r="UYR220" s="43"/>
      <c r="UYS220" s="43"/>
      <c r="UYT220" s="43"/>
      <c r="UYU220" s="43"/>
      <c r="UYV220" s="43"/>
      <c r="UYW220" s="43"/>
      <c r="UYX220" s="43"/>
      <c r="UYY220" s="43"/>
      <c r="UYZ220" s="43"/>
      <c r="UZA220" s="43"/>
      <c r="UZB220" s="43"/>
      <c r="UZC220" s="43"/>
      <c r="UZD220" s="43"/>
      <c r="UZE220" s="43"/>
      <c r="UZF220" s="43"/>
      <c r="UZG220" s="43"/>
      <c r="UZH220" s="43"/>
      <c r="UZI220" s="43"/>
      <c r="UZJ220" s="43"/>
      <c r="UZK220" s="43"/>
      <c r="UZL220" s="43"/>
      <c r="UZM220" s="43"/>
      <c r="UZN220" s="43"/>
      <c r="UZO220" s="43"/>
      <c r="UZP220" s="43"/>
      <c r="UZQ220" s="43"/>
      <c r="UZR220" s="43"/>
      <c r="UZS220" s="43"/>
      <c r="UZT220" s="43"/>
      <c r="UZU220" s="43"/>
      <c r="UZV220" s="43"/>
      <c r="UZW220" s="43"/>
      <c r="UZX220" s="43"/>
      <c r="UZY220" s="43"/>
      <c r="UZZ220" s="43"/>
      <c r="VAA220" s="43"/>
      <c r="VAB220" s="43"/>
      <c r="VAC220" s="43"/>
      <c r="VAD220" s="43"/>
      <c r="VAE220" s="43"/>
      <c r="VAF220" s="43"/>
      <c r="VAG220" s="43"/>
      <c r="VAH220" s="43"/>
      <c r="VAI220" s="43"/>
      <c r="VAJ220" s="43"/>
      <c r="VAK220" s="43"/>
      <c r="VAL220" s="43"/>
      <c r="VAM220" s="43"/>
      <c r="VAN220" s="43"/>
      <c r="VAO220" s="43"/>
      <c r="VAP220" s="43"/>
      <c r="VAQ220" s="43"/>
      <c r="VAR220" s="43"/>
      <c r="VAS220" s="43"/>
      <c r="VAT220" s="43"/>
      <c r="VAU220" s="43"/>
      <c r="VAV220" s="43"/>
      <c r="VAW220" s="43"/>
      <c r="VAX220" s="43"/>
      <c r="VAY220" s="43"/>
      <c r="VAZ220" s="43"/>
      <c r="VBA220" s="43"/>
      <c r="VBB220" s="43"/>
      <c r="VBC220" s="43"/>
      <c r="VBD220" s="43"/>
      <c r="VBE220" s="43"/>
      <c r="VBF220" s="43"/>
      <c r="VBG220" s="43"/>
      <c r="VBH220" s="43"/>
      <c r="VBI220" s="43"/>
      <c r="VBJ220" s="43"/>
      <c r="VBK220" s="43"/>
      <c r="VBL220" s="43"/>
      <c r="VBM220" s="43"/>
      <c r="VBN220" s="43"/>
      <c r="VBO220" s="43"/>
      <c r="VBP220" s="43"/>
      <c r="VBQ220" s="43"/>
      <c r="VBR220" s="43"/>
      <c r="VBS220" s="43"/>
      <c r="VBT220" s="43"/>
      <c r="VBU220" s="43"/>
      <c r="VBV220" s="43"/>
      <c r="VBW220" s="43"/>
      <c r="VBX220" s="43"/>
      <c r="VBY220" s="43"/>
      <c r="VBZ220" s="43"/>
      <c r="VCA220" s="43"/>
      <c r="VCB220" s="43"/>
      <c r="VCC220" s="43"/>
      <c r="VCD220" s="43"/>
      <c r="VCE220" s="43"/>
      <c r="VCF220" s="43"/>
      <c r="VCG220" s="43"/>
      <c r="VCH220" s="43"/>
      <c r="VCI220" s="43"/>
      <c r="VCJ220" s="43"/>
      <c r="VCK220" s="43"/>
      <c r="VCL220" s="43"/>
      <c r="VCM220" s="43"/>
      <c r="VCN220" s="43"/>
      <c r="VCO220" s="43"/>
      <c r="VCP220" s="43"/>
      <c r="VCQ220" s="43"/>
      <c r="VCR220" s="43"/>
      <c r="VCS220" s="43"/>
      <c r="VCT220" s="43"/>
      <c r="VCU220" s="43"/>
      <c r="VCV220" s="43"/>
      <c r="VCW220" s="43"/>
      <c r="VCX220" s="43"/>
      <c r="VCY220" s="43"/>
      <c r="VCZ220" s="43"/>
      <c r="VDA220" s="43"/>
      <c r="VDB220" s="43"/>
      <c r="VDC220" s="43"/>
      <c r="VDD220" s="43"/>
      <c r="VDE220" s="43"/>
      <c r="VDF220" s="43"/>
      <c r="VDG220" s="43"/>
      <c r="VDH220" s="43"/>
      <c r="VDI220" s="43"/>
      <c r="VDJ220" s="43"/>
      <c r="VDK220" s="43"/>
      <c r="VDL220" s="43"/>
      <c r="VDM220" s="43"/>
      <c r="VDN220" s="43"/>
      <c r="VDO220" s="43"/>
      <c r="VDP220" s="43"/>
      <c r="VDQ220" s="43"/>
      <c r="VDR220" s="43"/>
      <c r="VDS220" s="43"/>
      <c r="VDT220" s="43"/>
      <c r="VDU220" s="43"/>
      <c r="VDV220" s="43"/>
      <c r="VDW220" s="43"/>
      <c r="VDX220" s="43"/>
      <c r="VDY220" s="43"/>
      <c r="VDZ220" s="43"/>
      <c r="VEA220" s="43"/>
      <c r="VEB220" s="43"/>
      <c r="VEC220" s="43"/>
      <c r="VED220" s="43"/>
      <c r="VEE220" s="43"/>
      <c r="VEF220" s="43"/>
      <c r="VEG220" s="43"/>
      <c r="VEH220" s="43"/>
      <c r="VEI220" s="43"/>
      <c r="VEJ220" s="43"/>
      <c r="VEK220" s="43"/>
      <c r="VEL220" s="43"/>
      <c r="VEM220" s="43"/>
      <c r="VEN220" s="43"/>
      <c r="VEO220" s="43"/>
      <c r="VEP220" s="43"/>
      <c r="VEQ220" s="43"/>
      <c r="VER220" s="43"/>
      <c r="VES220" s="43"/>
      <c r="VET220" s="43"/>
      <c r="VEU220" s="43"/>
      <c r="VEV220" s="43"/>
      <c r="VEW220" s="43"/>
      <c r="VEX220" s="43"/>
      <c r="VEY220" s="43"/>
      <c r="VEZ220" s="43"/>
      <c r="VFA220" s="43"/>
      <c r="VFB220" s="43"/>
      <c r="VFC220" s="43"/>
      <c r="VFD220" s="43"/>
      <c r="VFE220" s="43"/>
      <c r="VFF220" s="43"/>
      <c r="VFG220" s="43"/>
      <c r="VFH220" s="43"/>
      <c r="VFI220" s="43"/>
      <c r="VFJ220" s="43"/>
      <c r="VFK220" s="43"/>
      <c r="VFL220" s="43"/>
      <c r="VFM220" s="43"/>
      <c r="VFN220" s="43"/>
      <c r="VFO220" s="43"/>
      <c r="VFP220" s="43"/>
      <c r="VFQ220" s="43"/>
      <c r="VFR220" s="43"/>
      <c r="VFS220" s="43"/>
      <c r="VFT220" s="43"/>
      <c r="VFU220" s="43"/>
      <c r="VFV220" s="43"/>
      <c r="VFW220" s="43"/>
      <c r="VFX220" s="43"/>
      <c r="VFY220" s="43"/>
      <c r="VFZ220" s="43"/>
      <c r="VGA220" s="43"/>
      <c r="VGB220" s="43"/>
      <c r="VGC220" s="43"/>
      <c r="VGD220" s="43"/>
      <c r="VGE220" s="43"/>
      <c r="VGF220" s="43"/>
      <c r="VGG220" s="43"/>
      <c r="VGH220" s="43"/>
      <c r="VGI220" s="43"/>
      <c r="VGJ220" s="43"/>
      <c r="VGK220" s="43"/>
      <c r="VGL220" s="43"/>
      <c r="VGM220" s="43"/>
      <c r="VGN220" s="43"/>
      <c r="VGO220" s="43"/>
      <c r="VGP220" s="43"/>
      <c r="VGQ220" s="43"/>
      <c r="VGR220" s="43"/>
      <c r="VGS220" s="43"/>
      <c r="VGT220" s="43"/>
      <c r="VGU220" s="43"/>
      <c r="VGV220" s="43"/>
      <c r="VGW220" s="43"/>
      <c r="VGX220" s="43"/>
      <c r="VGY220" s="43"/>
      <c r="VGZ220" s="43"/>
      <c r="VHA220" s="43"/>
      <c r="VHB220" s="43"/>
      <c r="VHC220" s="43"/>
      <c r="VHD220" s="43"/>
      <c r="VHE220" s="43"/>
      <c r="VHF220" s="43"/>
      <c r="VHG220" s="43"/>
      <c r="VHH220" s="43"/>
      <c r="VHI220" s="43"/>
      <c r="VHJ220" s="43"/>
      <c r="VHK220" s="43"/>
      <c r="VHL220" s="43"/>
      <c r="VHM220" s="43"/>
      <c r="VHN220" s="43"/>
      <c r="VHO220" s="43"/>
      <c r="VHP220" s="43"/>
      <c r="VHQ220" s="43"/>
      <c r="VHR220" s="43"/>
      <c r="VHS220" s="43"/>
      <c r="VHT220" s="43"/>
      <c r="VHU220" s="43"/>
      <c r="VHV220" s="43"/>
      <c r="VHW220" s="43"/>
      <c r="VHX220" s="43"/>
      <c r="VHY220" s="43"/>
      <c r="VHZ220" s="43"/>
      <c r="VIA220" s="43"/>
      <c r="VIB220" s="43"/>
      <c r="VIC220" s="43"/>
      <c r="VID220" s="43"/>
      <c r="VIE220" s="43"/>
      <c r="VIF220" s="43"/>
      <c r="VIG220" s="43"/>
      <c r="VIH220" s="43"/>
      <c r="VII220" s="43"/>
      <c r="VIJ220" s="43"/>
      <c r="VIK220" s="43"/>
      <c r="VIL220" s="43"/>
      <c r="VIM220" s="43"/>
      <c r="VIN220" s="43"/>
      <c r="VIO220" s="43"/>
      <c r="VIP220" s="43"/>
      <c r="VIQ220" s="43"/>
      <c r="VIR220" s="43"/>
      <c r="VIS220" s="43"/>
      <c r="VIT220" s="43"/>
      <c r="VIU220" s="43"/>
      <c r="VIV220" s="43"/>
      <c r="VIW220" s="43"/>
      <c r="VIX220" s="43"/>
      <c r="VIY220" s="43"/>
      <c r="VIZ220" s="43"/>
      <c r="VJA220" s="43"/>
      <c r="VJB220" s="43"/>
      <c r="VJC220" s="43"/>
      <c r="VJD220" s="43"/>
      <c r="VJE220" s="43"/>
      <c r="VJF220" s="43"/>
      <c r="VJG220" s="43"/>
      <c r="VJH220" s="43"/>
      <c r="VJI220" s="43"/>
      <c r="VJJ220" s="43"/>
      <c r="VJK220" s="43"/>
      <c r="VJL220" s="43"/>
      <c r="VJM220" s="43"/>
      <c r="VJN220" s="43"/>
      <c r="VJO220" s="43"/>
      <c r="VJP220" s="43"/>
      <c r="VJQ220" s="43"/>
      <c r="VJR220" s="43"/>
      <c r="VJS220" s="43"/>
      <c r="VJT220" s="43"/>
      <c r="VJU220" s="43"/>
      <c r="VJV220" s="43"/>
      <c r="VJW220" s="43"/>
      <c r="VJX220" s="43"/>
      <c r="VJY220" s="43"/>
      <c r="VJZ220" s="43"/>
      <c r="VKA220" s="43"/>
      <c r="VKB220" s="43"/>
      <c r="VKC220" s="43"/>
      <c r="VKD220" s="43"/>
      <c r="VKE220" s="43"/>
      <c r="VKF220" s="43"/>
      <c r="VKG220" s="43"/>
      <c r="VKH220" s="43"/>
      <c r="VKI220" s="43"/>
      <c r="VKJ220" s="43"/>
      <c r="VKK220" s="43"/>
      <c r="VKL220" s="43"/>
      <c r="VKM220" s="43"/>
      <c r="VKN220" s="43"/>
      <c r="VKO220" s="43"/>
      <c r="VKP220" s="43"/>
      <c r="VKQ220" s="43"/>
      <c r="VKR220" s="43"/>
      <c r="VKS220" s="43"/>
      <c r="VKT220" s="43"/>
      <c r="VKU220" s="43"/>
      <c r="VKV220" s="43"/>
      <c r="VKW220" s="43"/>
      <c r="VKX220" s="43"/>
      <c r="VKY220" s="43"/>
      <c r="VKZ220" s="43"/>
      <c r="VLA220" s="43"/>
      <c r="VLB220" s="43"/>
      <c r="VLC220" s="43"/>
      <c r="VLD220" s="43"/>
      <c r="VLE220" s="43"/>
      <c r="VLF220" s="43"/>
      <c r="VLG220" s="43"/>
      <c r="VLH220" s="43"/>
      <c r="VLI220" s="43"/>
      <c r="VLJ220" s="43"/>
      <c r="VLK220" s="43"/>
      <c r="VLL220" s="43"/>
      <c r="VLM220" s="43"/>
      <c r="VLN220" s="43"/>
      <c r="VLO220" s="43"/>
      <c r="VLP220" s="43"/>
      <c r="VLQ220" s="43"/>
      <c r="VLR220" s="43"/>
      <c r="VLS220" s="43"/>
      <c r="VLT220" s="43"/>
      <c r="VLU220" s="43"/>
      <c r="VLV220" s="43"/>
      <c r="VLW220" s="43"/>
      <c r="VLX220" s="43"/>
      <c r="VLY220" s="43"/>
      <c r="VLZ220" s="43"/>
      <c r="VMA220" s="43"/>
      <c r="VMB220" s="43"/>
      <c r="VMC220" s="43"/>
      <c r="VMD220" s="43"/>
      <c r="VME220" s="43"/>
      <c r="VMF220" s="43"/>
      <c r="VMG220" s="43"/>
      <c r="VMH220" s="43"/>
      <c r="VMI220" s="43"/>
      <c r="VMJ220" s="43"/>
      <c r="VMK220" s="43"/>
      <c r="VML220" s="43"/>
      <c r="VMM220" s="43"/>
      <c r="VMN220" s="43"/>
      <c r="VMO220" s="43"/>
      <c r="VMP220" s="43"/>
      <c r="VMQ220" s="43"/>
      <c r="VMR220" s="43"/>
      <c r="VMS220" s="43"/>
      <c r="VMT220" s="43"/>
      <c r="VMU220" s="43"/>
      <c r="VMV220" s="43"/>
      <c r="VMW220" s="43"/>
      <c r="VMX220" s="43"/>
      <c r="VMY220" s="43"/>
      <c r="VMZ220" s="43"/>
      <c r="VNA220" s="43"/>
      <c r="VNB220" s="43"/>
      <c r="VNC220" s="43"/>
      <c r="VND220" s="43"/>
      <c r="VNE220" s="43"/>
      <c r="VNF220" s="43"/>
      <c r="VNG220" s="43"/>
      <c r="VNH220" s="43"/>
      <c r="VNI220" s="43"/>
      <c r="VNJ220" s="43"/>
      <c r="VNK220" s="43"/>
      <c r="VNL220" s="43"/>
      <c r="VNM220" s="43"/>
      <c r="VNN220" s="43"/>
      <c r="VNO220" s="43"/>
      <c r="VNP220" s="43"/>
      <c r="VNQ220" s="43"/>
      <c r="VNR220" s="43"/>
      <c r="VNS220" s="43"/>
      <c r="VNT220" s="43"/>
      <c r="VNU220" s="43"/>
      <c r="VNV220" s="43"/>
      <c r="VNW220" s="43"/>
      <c r="VNX220" s="43"/>
      <c r="VNY220" s="43"/>
      <c r="VNZ220" s="43"/>
      <c r="VOA220" s="43"/>
      <c r="VOB220" s="43"/>
      <c r="VOC220" s="43"/>
      <c r="VOD220" s="43"/>
      <c r="VOE220" s="43"/>
      <c r="VOF220" s="43"/>
      <c r="VOG220" s="43"/>
      <c r="VOH220" s="43"/>
      <c r="VOI220" s="43"/>
      <c r="VOJ220" s="43"/>
      <c r="VOK220" s="43"/>
      <c r="VOL220" s="43"/>
      <c r="VOM220" s="43"/>
      <c r="VON220" s="43"/>
      <c r="VOO220" s="43"/>
      <c r="VOP220" s="43"/>
      <c r="VOQ220" s="43"/>
      <c r="VOR220" s="43"/>
      <c r="VOS220" s="43"/>
      <c r="VOT220" s="43"/>
      <c r="VOU220" s="43"/>
      <c r="VOV220" s="43"/>
      <c r="VOW220" s="43"/>
      <c r="VOX220" s="43"/>
      <c r="VOY220" s="43"/>
      <c r="VOZ220" s="43"/>
      <c r="VPA220" s="43"/>
      <c r="VPB220" s="43"/>
      <c r="VPC220" s="43"/>
      <c r="VPD220" s="43"/>
      <c r="VPE220" s="43"/>
      <c r="VPF220" s="43"/>
      <c r="VPG220" s="43"/>
      <c r="VPH220" s="43"/>
      <c r="VPI220" s="43"/>
      <c r="VPJ220" s="43"/>
      <c r="VPK220" s="43"/>
      <c r="VPL220" s="43"/>
      <c r="VPM220" s="43"/>
      <c r="VPN220" s="43"/>
      <c r="VPO220" s="43"/>
      <c r="VPP220" s="43"/>
      <c r="VPQ220" s="43"/>
      <c r="VPR220" s="43"/>
      <c r="VPS220" s="43"/>
      <c r="VPT220" s="43"/>
      <c r="VPU220" s="43"/>
      <c r="VPV220" s="43"/>
      <c r="VPW220" s="43"/>
      <c r="VPX220" s="43"/>
      <c r="VPY220" s="43"/>
      <c r="VPZ220" s="43"/>
      <c r="VQA220" s="43"/>
      <c r="VQB220" s="43"/>
      <c r="VQC220" s="43"/>
      <c r="VQD220" s="43"/>
      <c r="VQE220" s="43"/>
      <c r="VQF220" s="43"/>
      <c r="VQG220" s="43"/>
      <c r="VQH220" s="43"/>
      <c r="VQI220" s="43"/>
      <c r="VQJ220" s="43"/>
      <c r="VQK220" s="43"/>
      <c r="VQL220" s="43"/>
      <c r="VQM220" s="43"/>
      <c r="VQN220" s="43"/>
      <c r="VQO220" s="43"/>
      <c r="VQP220" s="43"/>
      <c r="VQQ220" s="43"/>
      <c r="VQR220" s="43"/>
      <c r="VQS220" s="43"/>
      <c r="VQT220" s="43"/>
      <c r="VQU220" s="43"/>
      <c r="VQV220" s="43"/>
      <c r="VQW220" s="43"/>
      <c r="VQX220" s="43"/>
      <c r="VQY220" s="43"/>
      <c r="VQZ220" s="43"/>
      <c r="VRA220" s="43"/>
      <c r="VRB220" s="43"/>
      <c r="VRC220" s="43"/>
      <c r="VRD220" s="43"/>
      <c r="VRE220" s="43"/>
      <c r="VRF220" s="43"/>
      <c r="VRG220" s="43"/>
      <c r="VRH220" s="43"/>
      <c r="VRI220" s="43"/>
      <c r="VRJ220" s="43"/>
      <c r="VRK220" s="43"/>
      <c r="VRL220" s="43"/>
      <c r="VRM220" s="43"/>
      <c r="VRN220" s="43"/>
      <c r="VRO220" s="43"/>
      <c r="VRP220" s="43"/>
      <c r="VRQ220" s="43"/>
      <c r="VRR220" s="43"/>
      <c r="VRS220" s="43"/>
      <c r="VRT220" s="43"/>
      <c r="VRU220" s="43"/>
      <c r="VRV220" s="43"/>
      <c r="VRW220" s="43"/>
      <c r="VRX220" s="43"/>
      <c r="VRY220" s="43"/>
      <c r="VRZ220" s="43"/>
      <c r="VSA220" s="43"/>
      <c r="VSB220" s="43"/>
      <c r="VSC220" s="43"/>
      <c r="VSD220" s="43"/>
      <c r="VSE220" s="43"/>
      <c r="VSF220" s="43"/>
      <c r="VSG220" s="43"/>
      <c r="VSH220" s="43"/>
      <c r="VSI220" s="43"/>
      <c r="VSJ220" s="43"/>
      <c r="VSK220" s="43"/>
      <c r="VSL220" s="43"/>
      <c r="VSM220" s="43"/>
      <c r="VSN220" s="43"/>
      <c r="VSO220" s="43"/>
      <c r="VSP220" s="43"/>
      <c r="VSQ220" s="43"/>
      <c r="VSR220" s="43"/>
      <c r="VSS220" s="43"/>
      <c r="VST220" s="43"/>
      <c r="VSU220" s="43"/>
      <c r="VSV220" s="43"/>
      <c r="VSW220" s="43"/>
      <c r="VSX220" s="43"/>
      <c r="VSY220" s="43"/>
      <c r="VSZ220" s="43"/>
      <c r="VTA220" s="43"/>
      <c r="VTB220" s="43"/>
      <c r="VTC220" s="43"/>
      <c r="VTD220" s="43"/>
      <c r="VTE220" s="43"/>
      <c r="VTF220" s="43"/>
      <c r="VTG220" s="43"/>
      <c r="VTH220" s="43"/>
      <c r="VTI220" s="43"/>
      <c r="VTJ220" s="43"/>
      <c r="VTK220" s="43"/>
      <c r="VTL220" s="43"/>
      <c r="VTM220" s="43"/>
      <c r="VTN220" s="43"/>
      <c r="VTO220" s="43"/>
      <c r="VTP220" s="43"/>
      <c r="VTQ220" s="43"/>
      <c r="VTR220" s="43"/>
      <c r="VTS220" s="43"/>
      <c r="VTT220" s="43"/>
      <c r="VTU220" s="43"/>
      <c r="VTV220" s="43"/>
      <c r="VTW220" s="43"/>
      <c r="VTX220" s="43"/>
      <c r="VTY220" s="43"/>
      <c r="VTZ220" s="43"/>
      <c r="VUA220" s="43"/>
      <c r="VUB220" s="43"/>
      <c r="VUC220" s="43"/>
      <c r="VUD220" s="43"/>
      <c r="VUE220" s="43"/>
      <c r="VUF220" s="43"/>
      <c r="VUG220" s="43"/>
      <c r="VUH220" s="43"/>
      <c r="VUI220" s="43"/>
      <c r="VUJ220" s="43"/>
      <c r="VUK220" s="43"/>
      <c r="VUL220" s="43"/>
      <c r="VUM220" s="43"/>
      <c r="VUN220" s="43"/>
      <c r="VUO220" s="43"/>
      <c r="VUP220" s="43"/>
      <c r="VUQ220" s="43"/>
      <c r="VUR220" s="43"/>
      <c r="VUS220" s="43"/>
      <c r="VUT220" s="43"/>
      <c r="VUU220" s="43"/>
      <c r="VUV220" s="43"/>
      <c r="VUW220" s="43"/>
      <c r="VUX220" s="43"/>
      <c r="VUY220" s="43"/>
      <c r="VUZ220" s="43"/>
      <c r="VVA220" s="43"/>
      <c r="VVB220" s="43"/>
      <c r="VVC220" s="43"/>
      <c r="VVD220" s="43"/>
      <c r="VVE220" s="43"/>
      <c r="VVF220" s="43"/>
      <c r="VVG220" s="43"/>
      <c r="VVH220" s="43"/>
      <c r="VVI220" s="43"/>
      <c r="VVJ220" s="43"/>
      <c r="VVK220" s="43"/>
      <c r="VVL220" s="43"/>
      <c r="VVM220" s="43"/>
      <c r="VVN220" s="43"/>
      <c r="VVO220" s="43"/>
      <c r="VVP220" s="43"/>
      <c r="VVQ220" s="43"/>
      <c r="VVR220" s="43"/>
      <c r="VVS220" s="43"/>
      <c r="VVT220" s="43"/>
      <c r="VVU220" s="43"/>
      <c r="VVV220" s="43"/>
      <c r="VVW220" s="43"/>
      <c r="VVX220" s="43"/>
      <c r="VVY220" s="43"/>
      <c r="VVZ220" s="43"/>
      <c r="VWA220" s="43"/>
      <c r="VWB220" s="43"/>
      <c r="VWC220" s="43"/>
      <c r="VWD220" s="43"/>
      <c r="VWE220" s="43"/>
      <c r="VWF220" s="43"/>
      <c r="VWG220" s="43"/>
      <c r="VWH220" s="43"/>
      <c r="VWI220" s="43"/>
      <c r="VWJ220" s="43"/>
      <c r="VWK220" s="43"/>
      <c r="VWL220" s="43"/>
      <c r="VWM220" s="43"/>
      <c r="VWN220" s="43"/>
      <c r="VWO220" s="43"/>
      <c r="VWP220" s="43"/>
      <c r="VWQ220" s="43"/>
      <c r="VWR220" s="43"/>
      <c r="VWS220" s="43"/>
      <c r="VWT220" s="43"/>
      <c r="VWU220" s="43"/>
      <c r="VWV220" s="43"/>
      <c r="VWW220" s="43"/>
      <c r="VWX220" s="43"/>
      <c r="VWY220" s="43"/>
      <c r="VWZ220" s="43"/>
      <c r="VXA220" s="43"/>
      <c r="VXB220" s="43"/>
      <c r="VXC220" s="43"/>
      <c r="VXD220" s="43"/>
      <c r="VXE220" s="43"/>
      <c r="VXF220" s="43"/>
      <c r="VXG220" s="43"/>
      <c r="VXH220" s="43"/>
      <c r="VXI220" s="43"/>
      <c r="VXJ220" s="43"/>
      <c r="VXK220" s="43"/>
      <c r="VXL220" s="43"/>
      <c r="VXM220" s="43"/>
      <c r="VXN220" s="43"/>
      <c r="VXO220" s="43"/>
      <c r="VXP220" s="43"/>
      <c r="VXQ220" s="43"/>
      <c r="VXR220" s="43"/>
      <c r="VXS220" s="43"/>
      <c r="VXT220" s="43"/>
      <c r="VXU220" s="43"/>
      <c r="VXV220" s="43"/>
      <c r="VXW220" s="43"/>
      <c r="VXX220" s="43"/>
      <c r="VXY220" s="43"/>
      <c r="VXZ220" s="43"/>
      <c r="VYA220" s="43"/>
      <c r="VYB220" s="43"/>
      <c r="VYC220" s="43"/>
      <c r="VYD220" s="43"/>
      <c r="VYE220" s="43"/>
      <c r="VYF220" s="43"/>
      <c r="VYG220" s="43"/>
      <c r="VYH220" s="43"/>
      <c r="VYI220" s="43"/>
      <c r="VYJ220" s="43"/>
      <c r="VYK220" s="43"/>
      <c r="VYL220" s="43"/>
      <c r="VYM220" s="43"/>
      <c r="VYN220" s="43"/>
      <c r="VYO220" s="43"/>
      <c r="VYP220" s="43"/>
      <c r="VYQ220" s="43"/>
      <c r="VYR220" s="43"/>
      <c r="VYS220" s="43"/>
      <c r="VYT220" s="43"/>
      <c r="VYU220" s="43"/>
      <c r="VYV220" s="43"/>
      <c r="VYW220" s="43"/>
      <c r="VYX220" s="43"/>
      <c r="VYY220" s="43"/>
      <c r="VYZ220" s="43"/>
      <c r="VZA220" s="43"/>
      <c r="VZB220" s="43"/>
      <c r="VZC220" s="43"/>
      <c r="VZD220" s="43"/>
      <c r="VZE220" s="43"/>
      <c r="VZF220" s="43"/>
      <c r="VZG220" s="43"/>
      <c r="VZH220" s="43"/>
      <c r="VZI220" s="43"/>
      <c r="VZJ220" s="43"/>
      <c r="VZK220" s="43"/>
      <c r="VZL220" s="43"/>
      <c r="VZM220" s="43"/>
      <c r="VZN220" s="43"/>
      <c r="VZO220" s="43"/>
      <c r="VZP220" s="43"/>
      <c r="VZQ220" s="43"/>
      <c r="VZR220" s="43"/>
      <c r="VZS220" s="43"/>
      <c r="VZT220" s="43"/>
      <c r="VZU220" s="43"/>
      <c r="VZV220" s="43"/>
      <c r="VZW220" s="43"/>
      <c r="VZX220" s="43"/>
      <c r="VZY220" s="43"/>
      <c r="VZZ220" s="43"/>
      <c r="WAA220" s="43"/>
      <c r="WAB220" s="43"/>
      <c r="WAC220" s="43"/>
      <c r="WAD220" s="43"/>
      <c r="WAE220" s="43"/>
      <c r="WAF220" s="43"/>
      <c r="WAG220" s="43"/>
      <c r="WAH220" s="43"/>
      <c r="WAI220" s="43"/>
      <c r="WAJ220" s="43"/>
      <c r="WAK220" s="43"/>
      <c r="WAL220" s="43"/>
      <c r="WAM220" s="43"/>
      <c r="WAN220" s="43"/>
      <c r="WAO220" s="43"/>
      <c r="WAP220" s="43"/>
      <c r="WAQ220" s="43"/>
      <c r="WAR220" s="43"/>
      <c r="WAS220" s="43"/>
      <c r="WAT220" s="43"/>
      <c r="WAU220" s="43"/>
      <c r="WAV220" s="43"/>
      <c r="WAW220" s="43"/>
      <c r="WAX220" s="43"/>
      <c r="WAY220" s="43"/>
      <c r="WAZ220" s="43"/>
      <c r="WBA220" s="43"/>
      <c r="WBB220" s="43"/>
      <c r="WBC220" s="43"/>
      <c r="WBD220" s="43"/>
      <c r="WBE220" s="43"/>
      <c r="WBF220" s="43"/>
      <c r="WBG220" s="43"/>
      <c r="WBH220" s="43"/>
      <c r="WBI220" s="43"/>
      <c r="WBJ220" s="43"/>
      <c r="WBK220" s="43"/>
      <c r="WBL220" s="43"/>
      <c r="WBM220" s="43"/>
      <c r="WBN220" s="43"/>
      <c r="WBO220" s="43"/>
      <c r="WBP220" s="43"/>
      <c r="WBQ220" s="43"/>
      <c r="WBR220" s="43"/>
      <c r="WBS220" s="43"/>
      <c r="WBT220" s="43"/>
      <c r="WBU220" s="43"/>
      <c r="WBV220" s="43"/>
      <c r="WBW220" s="43"/>
      <c r="WBX220" s="43"/>
      <c r="WBY220" s="43"/>
      <c r="WBZ220" s="43"/>
      <c r="WCA220" s="43"/>
      <c r="WCB220" s="43"/>
      <c r="WCC220" s="43"/>
      <c r="WCD220" s="43"/>
      <c r="WCE220" s="43"/>
      <c r="WCF220" s="43"/>
      <c r="WCG220" s="43"/>
      <c r="WCH220" s="43"/>
      <c r="WCI220" s="43"/>
      <c r="WCJ220" s="43"/>
      <c r="WCK220" s="43"/>
      <c r="WCL220" s="43"/>
      <c r="WCM220" s="43"/>
      <c r="WCN220" s="43"/>
      <c r="WCO220" s="43"/>
      <c r="WCP220" s="43"/>
      <c r="WCQ220" s="43"/>
      <c r="WCR220" s="43"/>
      <c r="WCS220" s="43"/>
      <c r="WCT220" s="43"/>
      <c r="WCU220" s="43"/>
      <c r="WCV220" s="43"/>
      <c r="WCW220" s="43"/>
      <c r="WCX220" s="43"/>
      <c r="WCY220" s="43"/>
      <c r="WCZ220" s="43"/>
      <c r="WDA220" s="43"/>
      <c r="WDB220" s="43"/>
      <c r="WDC220" s="43"/>
      <c r="WDD220" s="43"/>
      <c r="WDE220" s="43"/>
      <c r="WDF220" s="43"/>
      <c r="WDG220" s="43"/>
      <c r="WDH220" s="43"/>
      <c r="WDI220" s="43"/>
      <c r="WDJ220" s="43"/>
      <c r="WDK220" s="43"/>
      <c r="WDL220" s="43"/>
      <c r="WDM220" s="43"/>
      <c r="WDN220" s="43"/>
      <c r="WDO220" s="43"/>
      <c r="WDP220" s="43"/>
      <c r="WDQ220" s="43"/>
      <c r="WDR220" s="43"/>
      <c r="WDS220" s="43"/>
      <c r="WDT220" s="43"/>
      <c r="WDU220" s="43"/>
      <c r="WDV220" s="43"/>
      <c r="WDW220" s="43"/>
      <c r="WDX220" s="43"/>
      <c r="WDY220" s="43"/>
      <c r="WDZ220" s="43"/>
      <c r="WEA220" s="43"/>
      <c r="WEB220" s="43"/>
      <c r="WEC220" s="43"/>
      <c r="WED220" s="43"/>
      <c r="WEE220" s="43"/>
      <c r="WEF220" s="43"/>
      <c r="WEG220" s="43"/>
      <c r="WEH220" s="43"/>
      <c r="WEI220" s="43"/>
      <c r="WEJ220" s="43"/>
      <c r="WEK220" s="43"/>
      <c r="WEL220" s="43"/>
      <c r="WEM220" s="43"/>
      <c r="WEN220" s="43"/>
      <c r="WEO220" s="43"/>
      <c r="WEP220" s="43"/>
      <c r="WEQ220" s="43"/>
      <c r="WER220" s="43"/>
      <c r="WES220" s="43"/>
      <c r="WET220" s="43"/>
      <c r="WEU220" s="43"/>
      <c r="WEV220" s="43"/>
      <c r="WEW220" s="43"/>
      <c r="WEX220" s="43"/>
      <c r="WEY220" s="43"/>
      <c r="WEZ220" s="43"/>
      <c r="WFA220" s="43"/>
      <c r="WFB220" s="43"/>
      <c r="WFC220" s="43"/>
      <c r="WFD220" s="43"/>
      <c r="WFE220" s="43"/>
      <c r="WFF220" s="43"/>
      <c r="WFG220" s="43"/>
      <c r="WFH220" s="43"/>
      <c r="WFI220" s="43"/>
      <c r="WFJ220" s="43"/>
      <c r="WFK220" s="43"/>
      <c r="WFL220" s="43"/>
      <c r="WFM220" s="43"/>
      <c r="WFN220" s="43"/>
      <c r="WFO220" s="43"/>
      <c r="WFP220" s="43"/>
      <c r="WFQ220" s="43"/>
      <c r="WFR220" s="43"/>
      <c r="WFS220" s="43"/>
      <c r="WFT220" s="43"/>
      <c r="WFU220" s="43"/>
      <c r="WFV220" s="43"/>
      <c r="WFW220" s="43"/>
      <c r="WFX220" s="43"/>
      <c r="WFY220" s="43"/>
      <c r="WFZ220" s="43"/>
      <c r="WGA220" s="43"/>
      <c r="WGB220" s="43"/>
      <c r="WGC220" s="43"/>
      <c r="WGD220" s="43"/>
      <c r="WGE220" s="43"/>
      <c r="WGF220" s="43"/>
      <c r="WGG220" s="43"/>
      <c r="WGH220" s="43"/>
      <c r="WGI220" s="43"/>
      <c r="WGJ220" s="43"/>
      <c r="WGK220" s="43"/>
      <c r="WGL220" s="43"/>
      <c r="WGM220" s="43"/>
      <c r="WGN220" s="43"/>
      <c r="WGO220" s="43"/>
      <c r="WGP220" s="43"/>
      <c r="WGQ220" s="43"/>
      <c r="WGR220" s="43"/>
      <c r="WGS220" s="43"/>
      <c r="WGT220" s="43"/>
      <c r="WGU220" s="43"/>
      <c r="WGV220" s="43"/>
      <c r="WGW220" s="43"/>
      <c r="WGX220" s="43"/>
      <c r="WGY220" s="43"/>
      <c r="WGZ220" s="43"/>
      <c r="WHA220" s="43"/>
      <c r="WHB220" s="43"/>
      <c r="WHC220" s="43"/>
      <c r="WHD220" s="43"/>
      <c r="WHE220" s="43"/>
      <c r="WHF220" s="43"/>
      <c r="WHG220" s="43"/>
      <c r="WHH220" s="43"/>
      <c r="WHI220" s="43"/>
      <c r="WHJ220" s="43"/>
      <c r="WHK220" s="43"/>
      <c r="WHL220" s="43"/>
      <c r="WHM220" s="43"/>
      <c r="WHN220" s="43"/>
      <c r="WHO220" s="43"/>
      <c r="WHP220" s="43"/>
      <c r="WHQ220" s="43"/>
      <c r="WHR220" s="43"/>
      <c r="WHS220" s="43"/>
      <c r="WHT220" s="43"/>
      <c r="WHU220" s="43"/>
      <c r="WHV220" s="43"/>
      <c r="WHW220" s="43"/>
      <c r="WHX220" s="43"/>
      <c r="WHY220" s="43"/>
      <c r="WHZ220" s="43"/>
      <c r="WIA220" s="43"/>
      <c r="WIB220" s="43"/>
      <c r="WIC220" s="43"/>
      <c r="WID220" s="43"/>
      <c r="WIE220" s="43"/>
      <c r="WIF220" s="43"/>
      <c r="WIG220" s="43"/>
      <c r="WIH220" s="43"/>
      <c r="WII220" s="43"/>
      <c r="WIJ220" s="43"/>
      <c r="WIK220" s="43"/>
      <c r="WIL220" s="43"/>
      <c r="WIM220" s="43"/>
      <c r="WIN220" s="43"/>
      <c r="WIO220" s="43"/>
      <c r="WIP220" s="43"/>
      <c r="WIQ220" s="43"/>
      <c r="WIR220" s="43"/>
      <c r="WIS220" s="43"/>
      <c r="WIT220" s="43"/>
      <c r="WIU220" s="43"/>
      <c r="WIV220" s="43"/>
      <c r="WIW220" s="43"/>
      <c r="WIX220" s="43"/>
      <c r="WIY220" s="43"/>
      <c r="WIZ220" s="43"/>
      <c r="WJA220" s="43"/>
      <c r="WJB220" s="43"/>
      <c r="WJC220" s="43"/>
      <c r="WJD220" s="43"/>
      <c r="WJE220" s="43"/>
      <c r="WJF220" s="43"/>
      <c r="WJG220" s="43"/>
      <c r="WJH220" s="43"/>
      <c r="WJI220" s="43"/>
      <c r="WJJ220" s="43"/>
      <c r="WJK220" s="43"/>
      <c r="WJL220" s="43"/>
      <c r="WJM220" s="43"/>
      <c r="WJN220" s="43"/>
      <c r="WJO220" s="43"/>
      <c r="WJP220" s="43"/>
      <c r="WJQ220" s="43"/>
      <c r="WJR220" s="43"/>
      <c r="WJS220" s="43"/>
      <c r="WJT220" s="43"/>
      <c r="WJU220" s="43"/>
      <c r="WJV220" s="43"/>
      <c r="WJW220" s="43"/>
      <c r="WJX220" s="43"/>
      <c r="WJY220" s="43"/>
      <c r="WJZ220" s="43"/>
      <c r="WKA220" s="43"/>
      <c r="WKB220" s="43"/>
      <c r="WKC220" s="43"/>
      <c r="WKD220" s="43"/>
      <c r="WKE220" s="43"/>
      <c r="WKF220" s="43"/>
      <c r="WKG220" s="43"/>
      <c r="WKH220" s="43"/>
      <c r="WKI220" s="43"/>
      <c r="WKJ220" s="43"/>
      <c r="WKK220" s="43"/>
      <c r="WKL220" s="43"/>
      <c r="WKM220" s="43"/>
      <c r="WKN220" s="43"/>
      <c r="WKO220" s="43"/>
      <c r="WKP220" s="43"/>
      <c r="WKQ220" s="43"/>
      <c r="WKR220" s="43"/>
      <c r="WKS220" s="43"/>
      <c r="WKT220" s="43"/>
      <c r="WKU220" s="43"/>
      <c r="WKV220" s="43"/>
      <c r="WKW220" s="43"/>
      <c r="WKX220" s="43"/>
      <c r="WKY220" s="43"/>
      <c r="WKZ220" s="43"/>
      <c r="WLA220" s="43"/>
      <c r="WLB220" s="43"/>
      <c r="WLC220" s="43"/>
      <c r="WLD220" s="43"/>
      <c r="WLE220" s="43"/>
      <c r="WLF220" s="43"/>
      <c r="WLG220" s="43"/>
      <c r="WLH220" s="43"/>
      <c r="WLI220" s="43"/>
      <c r="WLJ220" s="43"/>
      <c r="WLK220" s="43"/>
      <c r="WLL220" s="43"/>
      <c r="WLM220" s="43"/>
      <c r="WLN220" s="43"/>
      <c r="WLO220" s="43"/>
      <c r="WLP220" s="43"/>
      <c r="WLQ220" s="43"/>
      <c r="WLR220" s="43"/>
      <c r="WLS220" s="43"/>
      <c r="WLT220" s="43"/>
      <c r="WLU220" s="43"/>
      <c r="WLV220" s="43"/>
      <c r="WLW220" s="43"/>
      <c r="WLX220" s="43"/>
      <c r="WLY220" s="43"/>
      <c r="WLZ220" s="43"/>
      <c r="WMA220" s="43"/>
      <c r="WMB220" s="43"/>
      <c r="WMC220" s="43"/>
      <c r="WMD220" s="43"/>
      <c r="WME220" s="43"/>
      <c r="WMF220" s="43"/>
      <c r="WMG220" s="43"/>
      <c r="WMH220" s="43"/>
      <c r="WMI220" s="43"/>
      <c r="WMJ220" s="43"/>
      <c r="WMK220" s="43"/>
      <c r="WML220" s="43"/>
      <c r="WMM220" s="43"/>
      <c r="WMN220" s="43"/>
      <c r="WMO220" s="43"/>
      <c r="WMP220" s="43"/>
      <c r="WMQ220" s="43"/>
      <c r="WMR220" s="43"/>
      <c r="WMS220" s="43"/>
      <c r="WMT220" s="43"/>
      <c r="WMU220" s="43"/>
      <c r="WMV220" s="43"/>
      <c r="WMW220" s="43"/>
      <c r="WMX220" s="43"/>
      <c r="WMY220" s="43"/>
      <c r="WMZ220" s="43"/>
      <c r="WNA220" s="43"/>
      <c r="WNB220" s="43"/>
      <c r="WNC220" s="43"/>
      <c r="WND220" s="43"/>
      <c r="WNE220" s="43"/>
      <c r="WNF220" s="43"/>
      <c r="WNG220" s="43"/>
      <c r="WNH220" s="43"/>
      <c r="WNI220" s="43"/>
      <c r="WNJ220" s="43"/>
      <c r="WNK220" s="43"/>
      <c r="WNL220" s="43"/>
      <c r="WNM220" s="43"/>
      <c r="WNN220" s="43"/>
      <c r="WNO220" s="43"/>
      <c r="WNP220" s="43"/>
      <c r="WNQ220" s="43"/>
      <c r="WNR220" s="43"/>
      <c r="WNS220" s="43"/>
      <c r="WNT220" s="43"/>
      <c r="WNU220" s="43"/>
      <c r="WNV220" s="43"/>
      <c r="WNW220" s="43"/>
      <c r="WNX220" s="43"/>
      <c r="WNY220" s="43"/>
      <c r="WNZ220" s="43"/>
      <c r="WOA220" s="43"/>
      <c r="WOB220" s="43"/>
      <c r="WOC220" s="43"/>
      <c r="WOD220" s="43"/>
      <c r="WOE220" s="43"/>
      <c r="WOF220" s="43"/>
      <c r="WOG220" s="43"/>
      <c r="WOH220" s="43"/>
      <c r="WOI220" s="43"/>
      <c r="WOJ220" s="43"/>
      <c r="WOK220" s="43"/>
      <c r="WOL220" s="43"/>
      <c r="WOM220" s="43"/>
      <c r="WON220" s="43"/>
      <c r="WOO220" s="43"/>
      <c r="WOP220" s="43"/>
      <c r="WOQ220" s="43"/>
      <c r="WOR220" s="43"/>
      <c r="WOS220" s="43"/>
      <c r="WOT220" s="43"/>
      <c r="WOU220" s="43"/>
      <c r="WOV220" s="43"/>
      <c r="WOW220" s="43"/>
      <c r="WOX220" s="43"/>
      <c r="WOY220" s="43"/>
      <c r="WOZ220" s="43"/>
      <c r="WPA220" s="43"/>
      <c r="WPB220" s="43"/>
      <c r="WPC220" s="43"/>
      <c r="WPD220" s="43"/>
      <c r="WPE220" s="43"/>
      <c r="WPF220" s="43"/>
      <c r="WPG220" s="43"/>
      <c r="WPH220" s="43"/>
      <c r="WPI220" s="43"/>
      <c r="WPJ220" s="43"/>
      <c r="WPK220" s="43"/>
      <c r="WPL220" s="43"/>
      <c r="WPM220" s="43"/>
      <c r="WPN220" s="43"/>
      <c r="WPO220" s="43"/>
      <c r="WPP220" s="43"/>
      <c r="WPQ220" s="43"/>
      <c r="WPR220" s="43"/>
      <c r="WPS220" s="43"/>
      <c r="WPT220" s="43"/>
      <c r="WPU220" s="43"/>
      <c r="WPV220" s="43"/>
      <c r="WPW220" s="43"/>
      <c r="WPX220" s="43"/>
      <c r="WPY220" s="43"/>
      <c r="WPZ220" s="43"/>
      <c r="WQA220" s="43"/>
      <c r="WQB220" s="43"/>
      <c r="WQC220" s="43"/>
      <c r="WQD220" s="43"/>
      <c r="WQE220" s="43"/>
      <c r="WQF220" s="43"/>
      <c r="WQG220" s="43"/>
      <c r="WQH220" s="43"/>
      <c r="WQI220" s="43"/>
      <c r="WQJ220" s="43"/>
      <c r="WQK220" s="43"/>
      <c r="WQL220" s="43"/>
      <c r="WQM220" s="43"/>
      <c r="WQN220" s="43"/>
      <c r="WQO220" s="43"/>
      <c r="WQP220" s="43"/>
      <c r="WQQ220" s="43"/>
      <c r="WQR220" s="43"/>
      <c r="WQS220" s="43"/>
      <c r="WQT220" s="43"/>
      <c r="WQU220" s="43"/>
      <c r="WQV220" s="43"/>
      <c r="WQW220" s="43"/>
      <c r="WQX220" s="43"/>
      <c r="WQY220" s="43"/>
      <c r="WQZ220" s="43"/>
      <c r="WRA220" s="43"/>
      <c r="WRB220" s="43"/>
      <c r="WRC220" s="43"/>
      <c r="WRD220" s="43"/>
      <c r="WRE220" s="43"/>
      <c r="WRF220" s="43"/>
      <c r="WRG220" s="43"/>
      <c r="WRH220" s="43"/>
      <c r="WRI220" s="43"/>
      <c r="WRJ220" s="43"/>
      <c r="WRK220" s="43"/>
      <c r="WRL220" s="43"/>
      <c r="WRM220" s="43"/>
      <c r="WRN220" s="43"/>
      <c r="WRO220" s="43"/>
      <c r="WRP220" s="43"/>
      <c r="WRQ220" s="43"/>
      <c r="WRR220" s="43"/>
      <c r="WRS220" s="43"/>
      <c r="WRT220" s="43"/>
      <c r="WRU220" s="43"/>
      <c r="WRV220" s="43"/>
      <c r="WRW220" s="43"/>
      <c r="WRX220" s="43"/>
      <c r="WRY220" s="43"/>
      <c r="WRZ220" s="43"/>
      <c r="WSA220" s="43"/>
      <c r="WSB220" s="43"/>
      <c r="WSC220" s="43"/>
      <c r="WSD220" s="43"/>
      <c r="WSE220" s="43"/>
      <c r="WSF220" s="43"/>
      <c r="WSG220" s="43"/>
      <c r="WSH220" s="43"/>
      <c r="WSI220" s="43"/>
      <c r="WSJ220" s="43"/>
      <c r="WSK220" s="43"/>
      <c r="WSL220" s="43"/>
      <c r="WSM220" s="43"/>
      <c r="WSN220" s="43"/>
      <c r="WSO220" s="43"/>
      <c r="WSP220" s="43"/>
      <c r="WSQ220" s="43"/>
      <c r="WSR220" s="43"/>
      <c r="WSS220" s="43"/>
      <c r="WST220" s="43"/>
      <c r="WSU220" s="43"/>
      <c r="WSV220" s="43"/>
      <c r="WSW220" s="43"/>
      <c r="WSX220" s="43"/>
      <c r="WSY220" s="43"/>
      <c r="WSZ220" s="43"/>
      <c r="WTA220" s="43"/>
      <c r="WTB220" s="43"/>
      <c r="WTC220" s="43"/>
      <c r="WTD220" s="43"/>
      <c r="WTE220" s="43"/>
      <c r="WTF220" s="43"/>
      <c r="WTG220" s="43"/>
      <c r="WTH220" s="43"/>
      <c r="WTI220" s="43"/>
      <c r="WTJ220" s="43"/>
      <c r="WTK220" s="43"/>
      <c r="WTL220" s="43"/>
      <c r="WTM220" s="43"/>
      <c r="WTN220" s="43"/>
      <c r="WTO220" s="43"/>
      <c r="WTP220" s="43"/>
      <c r="WTQ220" s="43"/>
      <c r="WTR220" s="43"/>
      <c r="WTS220" s="43"/>
      <c r="WTT220" s="43"/>
      <c r="WTU220" s="43"/>
      <c r="WTV220" s="43"/>
      <c r="WTW220" s="43"/>
      <c r="WTX220" s="43"/>
      <c r="WTY220" s="43"/>
      <c r="WTZ220" s="43"/>
      <c r="WUA220" s="43"/>
      <c r="WUB220" s="43"/>
      <c r="WUC220" s="43"/>
      <c r="WUD220" s="43"/>
      <c r="WUE220" s="43"/>
      <c r="WUF220" s="43"/>
      <c r="WUG220" s="43"/>
      <c r="WUH220" s="43"/>
      <c r="WUI220" s="43"/>
      <c r="WUJ220" s="43"/>
      <c r="WUK220" s="43"/>
      <c r="WUL220" s="43"/>
      <c r="WUM220" s="43"/>
      <c r="WUN220" s="43"/>
      <c r="WUO220" s="43"/>
      <c r="WUP220" s="43"/>
      <c r="WUQ220" s="43"/>
      <c r="WUR220" s="43"/>
      <c r="WUS220" s="43"/>
      <c r="WUT220" s="43"/>
      <c r="WUU220" s="43"/>
      <c r="WUV220" s="43"/>
      <c r="WUW220" s="43"/>
      <c r="WUX220" s="43"/>
      <c r="WUY220" s="43"/>
      <c r="WUZ220" s="43"/>
      <c r="WVA220" s="43"/>
      <c r="WVB220" s="43"/>
      <c r="WVC220" s="43"/>
      <c r="WVD220" s="43"/>
      <c r="WVE220" s="43"/>
      <c r="WVF220" s="43"/>
      <c r="WVG220" s="43"/>
      <c r="WVH220" s="43"/>
      <c r="WVI220" s="43"/>
      <c r="WVJ220" s="43"/>
      <c r="WVK220" s="43"/>
      <c r="WVL220" s="43"/>
      <c r="WVM220" s="43"/>
      <c r="WVN220" s="43"/>
      <c r="WVO220" s="43"/>
      <c r="WVP220" s="43"/>
      <c r="WVQ220" s="43"/>
      <c r="WVR220" s="43"/>
      <c r="WVS220" s="43"/>
      <c r="WVT220" s="43"/>
      <c r="WVU220" s="43"/>
      <c r="WVV220" s="43"/>
      <c r="WVW220" s="43"/>
      <c r="WVX220" s="43"/>
      <c r="WVY220" s="43"/>
      <c r="WVZ220" s="43"/>
      <c r="WWA220" s="43"/>
      <c r="WWB220" s="43"/>
      <c r="WWC220" s="43"/>
      <c r="WWD220" s="43"/>
      <c r="WWE220" s="43"/>
      <c r="WWF220" s="43"/>
      <c r="WWG220" s="43"/>
      <c r="WWH220" s="43"/>
      <c r="WWI220" s="43"/>
      <c r="WWJ220" s="43"/>
      <c r="WWK220" s="43"/>
      <c r="WWL220" s="43"/>
      <c r="WWM220" s="43"/>
      <c r="WWN220" s="43"/>
      <c r="WWO220" s="43"/>
      <c r="WWP220" s="43"/>
      <c r="WWQ220" s="43"/>
      <c r="WWR220" s="43"/>
      <c r="WWS220" s="43"/>
      <c r="WWT220" s="43"/>
      <c r="WWU220" s="43"/>
      <c r="WWV220" s="43"/>
      <c r="WWW220" s="43"/>
      <c r="WWX220" s="43"/>
      <c r="WWY220" s="43"/>
      <c r="WWZ220" s="43"/>
      <c r="WXA220" s="43"/>
      <c r="WXB220" s="43"/>
      <c r="WXC220" s="43"/>
      <c r="WXD220" s="43"/>
      <c r="WXE220" s="43"/>
      <c r="WXF220" s="43"/>
      <c r="WXG220" s="43"/>
      <c r="WXH220" s="43"/>
      <c r="WXI220" s="43"/>
      <c r="WXJ220" s="43"/>
      <c r="WXK220" s="43"/>
      <c r="WXL220" s="43"/>
      <c r="WXM220" s="43"/>
      <c r="WXN220" s="43"/>
      <c r="WXO220" s="43"/>
      <c r="WXP220" s="43"/>
      <c r="WXQ220" s="43"/>
      <c r="WXR220" s="43"/>
      <c r="WXS220" s="43"/>
      <c r="WXT220" s="43"/>
      <c r="WXU220" s="43"/>
      <c r="WXV220" s="43"/>
      <c r="WXW220" s="43"/>
      <c r="WXX220" s="43"/>
      <c r="WXY220" s="43"/>
      <c r="WXZ220" s="43"/>
      <c r="WYA220" s="43"/>
      <c r="WYB220" s="43"/>
      <c r="WYC220" s="43"/>
      <c r="WYD220" s="43"/>
      <c r="WYE220" s="43"/>
      <c r="WYF220" s="43"/>
      <c r="WYG220" s="43"/>
      <c r="WYH220" s="43"/>
      <c r="WYI220" s="43"/>
      <c r="WYJ220" s="43"/>
      <c r="WYK220" s="43"/>
      <c r="WYL220" s="43"/>
      <c r="WYM220" s="43"/>
      <c r="WYN220" s="43"/>
      <c r="WYO220" s="43"/>
      <c r="WYP220" s="43"/>
      <c r="WYQ220" s="43"/>
      <c r="WYR220" s="43"/>
      <c r="WYS220" s="43"/>
      <c r="WYT220" s="43"/>
      <c r="WYU220" s="43"/>
      <c r="WYV220" s="43"/>
      <c r="WYW220" s="43"/>
      <c r="WYX220" s="43"/>
      <c r="WYY220" s="43"/>
      <c r="WYZ220" s="43"/>
      <c r="WZA220" s="43"/>
      <c r="WZB220" s="43"/>
      <c r="WZC220" s="43"/>
      <c r="WZD220" s="43"/>
      <c r="WZE220" s="43"/>
      <c r="WZF220" s="43"/>
      <c r="WZG220" s="43"/>
      <c r="WZH220" s="43"/>
      <c r="WZI220" s="43"/>
      <c r="WZJ220" s="43"/>
      <c r="WZK220" s="43"/>
      <c r="WZL220" s="43"/>
      <c r="WZM220" s="43"/>
      <c r="WZN220" s="43"/>
      <c r="WZO220" s="43"/>
      <c r="WZP220" s="43"/>
      <c r="WZQ220" s="43"/>
      <c r="WZR220" s="43"/>
      <c r="WZS220" s="43"/>
      <c r="WZT220" s="43"/>
      <c r="WZU220" s="43"/>
      <c r="WZV220" s="43"/>
      <c r="WZW220" s="43"/>
      <c r="WZX220" s="43"/>
      <c r="WZY220" s="43"/>
      <c r="WZZ220" s="43"/>
      <c r="XAA220" s="43"/>
      <c r="XAB220" s="43"/>
      <c r="XAC220" s="43"/>
      <c r="XAD220" s="43"/>
      <c r="XAE220" s="43"/>
      <c r="XAF220" s="43"/>
      <c r="XAG220" s="43"/>
      <c r="XAH220" s="43"/>
      <c r="XAI220" s="43"/>
      <c r="XAJ220" s="43"/>
      <c r="XAK220" s="43"/>
      <c r="XAL220" s="43"/>
      <c r="XAM220" s="43"/>
      <c r="XAN220" s="43"/>
      <c r="XAO220" s="43"/>
      <c r="XAP220" s="43"/>
      <c r="XAQ220" s="43"/>
      <c r="XAR220" s="43"/>
      <c r="XAS220" s="43"/>
      <c r="XAT220" s="43"/>
      <c r="XAU220" s="43"/>
      <c r="XAV220" s="43"/>
      <c r="XAW220" s="43"/>
      <c r="XAX220" s="43"/>
      <c r="XAY220" s="43"/>
      <c r="XAZ220" s="43"/>
      <c r="XBA220" s="43"/>
      <c r="XBB220" s="43"/>
      <c r="XBC220" s="43"/>
      <c r="XBD220" s="43"/>
      <c r="XBE220" s="43"/>
      <c r="XBF220" s="43"/>
      <c r="XBG220" s="43"/>
      <c r="XBH220" s="43"/>
      <c r="XBI220" s="43"/>
      <c r="XBJ220" s="43"/>
      <c r="XBK220" s="43"/>
      <c r="XBL220" s="43"/>
      <c r="XBM220" s="43"/>
      <c r="XBN220" s="43"/>
      <c r="XBO220" s="43"/>
      <c r="XBP220" s="43"/>
      <c r="XBQ220" s="43"/>
      <c r="XBR220" s="43"/>
      <c r="XBS220" s="43"/>
      <c r="XBT220" s="43"/>
      <c r="XBU220" s="43"/>
      <c r="XBV220" s="43"/>
      <c r="XBW220" s="43"/>
      <c r="XBX220" s="43"/>
      <c r="XBY220" s="43"/>
      <c r="XBZ220" s="43"/>
      <c r="XCA220" s="43"/>
      <c r="XCB220" s="43"/>
      <c r="XCC220" s="43"/>
      <c r="XCD220" s="43"/>
      <c r="XCE220" s="43"/>
      <c r="XCF220" s="43"/>
      <c r="XCG220" s="43"/>
      <c r="XCH220" s="43"/>
      <c r="XCI220" s="43"/>
      <c r="XCJ220" s="43"/>
      <c r="XCK220" s="43"/>
      <c r="XCL220" s="43"/>
      <c r="XCM220" s="43"/>
      <c r="XCN220" s="43"/>
      <c r="XCO220" s="43"/>
      <c r="XCP220" s="43"/>
      <c r="XCQ220" s="43"/>
      <c r="XCR220" s="43"/>
      <c r="XCS220" s="43"/>
      <c r="XCT220" s="43"/>
      <c r="XCU220" s="43"/>
      <c r="XCV220" s="43"/>
      <c r="XCW220" s="43"/>
      <c r="XCX220" s="43"/>
      <c r="XCY220" s="43"/>
      <c r="XCZ220" s="43"/>
      <c r="XDA220" s="43"/>
      <c r="XDB220" s="43"/>
      <c r="XDC220" s="43"/>
      <c r="XDD220" s="43"/>
      <c r="XDE220" s="43"/>
      <c r="XDF220" s="43"/>
      <c r="XDG220" s="43"/>
      <c r="XDH220" s="43"/>
      <c r="XDI220" s="43"/>
      <c r="XDJ220" s="43"/>
      <c r="XDK220" s="43"/>
      <c r="XDL220" s="43"/>
      <c r="XDM220" s="43"/>
      <c r="XDN220" s="43"/>
      <c r="XDO220" s="43"/>
      <c r="XDP220" s="43"/>
      <c r="XDQ220" s="43"/>
      <c r="XDR220" s="43"/>
      <c r="XDS220" s="43"/>
      <c r="XDT220" s="43"/>
      <c r="XDU220" s="43"/>
      <c r="XDV220" s="43"/>
      <c r="XDW220" s="43"/>
      <c r="XDX220" s="43"/>
      <c r="XDY220" s="43"/>
      <c r="XDZ220" s="43"/>
      <c r="XEA220" s="43"/>
      <c r="XEB220" s="43"/>
      <c r="XEC220" s="43"/>
      <c r="XED220" s="43"/>
      <c r="XEE220" s="43"/>
      <c r="XEF220" s="43"/>
      <c r="XEG220" s="43"/>
      <c r="XEH220" s="43"/>
      <c r="XEI220" s="43"/>
      <c r="XEJ220" s="43"/>
      <c r="XEK220" s="43"/>
      <c r="XEL220" s="43"/>
      <c r="XEM220" s="43"/>
      <c r="XEN220" s="43"/>
      <c r="XEO220" s="43"/>
      <c r="XEP220" s="43"/>
      <c r="XEQ220" s="43"/>
      <c r="XER220" s="43"/>
      <c r="XES220" s="43"/>
      <c r="XET220" s="43"/>
      <c r="XEU220" s="43"/>
      <c r="XEV220" s="43"/>
      <c r="XEW220" s="43"/>
      <c r="XEX220" s="43"/>
      <c r="XEY220" s="43"/>
      <c r="XEZ220" s="43"/>
    </row>
    <row r="221" spans="1:16380" ht="15" x14ac:dyDescent="0.25">
      <c r="A221" s="109"/>
      <c r="B221" s="145" t="s">
        <v>153</v>
      </c>
      <c r="C221" s="149">
        <v>209</v>
      </c>
      <c r="D221" s="149">
        <f t="shared" si="7"/>
        <v>1036</v>
      </c>
      <c r="E221" s="159"/>
      <c r="F221" s="101"/>
      <c r="G221" s="140" t="s">
        <v>158</v>
      </c>
      <c r="H221" s="200">
        <f t="shared" si="6"/>
        <v>718</v>
      </c>
      <c r="I221" s="202" t="s">
        <v>672</v>
      </c>
      <c r="J221" s="199" t="s">
        <v>608</v>
      </c>
      <c r="K221" s="199" t="s">
        <v>230</v>
      </c>
      <c r="L221" s="67" t="s">
        <v>301</v>
      </c>
      <c r="M221" s="55"/>
      <c r="O221" s="308"/>
      <c r="Q221" s="18"/>
      <c r="R221" s="18"/>
    </row>
    <row r="222" spans="1:16380" ht="15" x14ac:dyDescent="0.25">
      <c r="A222" s="109"/>
      <c r="B222" s="145" t="s">
        <v>153</v>
      </c>
      <c r="C222" s="149">
        <v>210</v>
      </c>
      <c r="D222" s="149">
        <f t="shared" si="7"/>
        <v>1040</v>
      </c>
      <c r="E222" s="159"/>
      <c r="F222" s="101"/>
      <c r="G222" s="140" t="s">
        <v>158</v>
      </c>
      <c r="H222" s="200">
        <f t="shared" si="6"/>
        <v>720</v>
      </c>
      <c r="I222" s="202" t="s">
        <v>672</v>
      </c>
      <c r="J222" s="199" t="s">
        <v>608</v>
      </c>
      <c r="K222" s="199" t="s">
        <v>233</v>
      </c>
      <c r="L222" s="67" t="s">
        <v>301</v>
      </c>
      <c r="M222" s="55"/>
      <c r="O222" s="308"/>
      <c r="Q222" s="18"/>
      <c r="R222" s="18"/>
    </row>
    <row r="223" spans="1:16380" ht="15" x14ac:dyDescent="0.25">
      <c r="A223" s="109"/>
      <c r="B223" s="145" t="s">
        <v>153</v>
      </c>
      <c r="C223" s="149">
        <v>211</v>
      </c>
      <c r="D223" s="149">
        <f t="shared" si="7"/>
        <v>1044</v>
      </c>
      <c r="E223" s="159"/>
      <c r="F223" s="101"/>
      <c r="G223" s="140" t="s">
        <v>158</v>
      </c>
      <c r="H223" s="200">
        <f t="shared" si="6"/>
        <v>722</v>
      </c>
      <c r="I223" s="202" t="s">
        <v>672</v>
      </c>
      <c r="J223" s="199" t="s">
        <v>608</v>
      </c>
      <c r="K223" s="199" t="s">
        <v>224</v>
      </c>
      <c r="L223" s="67" t="s">
        <v>301</v>
      </c>
      <c r="M223" s="55"/>
      <c r="O223" s="308"/>
      <c r="Q223" s="18"/>
      <c r="R223" s="18"/>
    </row>
    <row r="224" spans="1:16380" ht="15" x14ac:dyDescent="0.25">
      <c r="A224" s="109"/>
      <c r="B224" s="145" t="s">
        <v>153</v>
      </c>
      <c r="C224" s="149">
        <v>212</v>
      </c>
      <c r="D224" s="149">
        <f t="shared" si="7"/>
        <v>1048</v>
      </c>
      <c r="E224" s="159"/>
      <c r="F224" s="101"/>
      <c r="G224" s="140" t="s">
        <v>158</v>
      </c>
      <c r="H224" s="200">
        <f t="shared" si="6"/>
        <v>724</v>
      </c>
      <c r="I224" s="202" t="s">
        <v>672</v>
      </c>
      <c r="J224" s="199" t="s">
        <v>608</v>
      </c>
      <c r="K224" s="199" t="s">
        <v>222</v>
      </c>
      <c r="L224" s="67" t="s">
        <v>301</v>
      </c>
      <c r="M224" s="55"/>
      <c r="O224" s="308"/>
      <c r="Q224" s="18"/>
      <c r="R224" s="18"/>
    </row>
    <row r="225" spans="1:18" ht="15" x14ac:dyDescent="0.25">
      <c r="A225" s="109"/>
      <c r="B225" s="145" t="s">
        <v>153</v>
      </c>
      <c r="C225" s="149">
        <v>213</v>
      </c>
      <c r="D225" s="149">
        <f t="shared" si="7"/>
        <v>1052</v>
      </c>
      <c r="E225" s="159"/>
      <c r="F225" s="101"/>
      <c r="G225" s="140" t="s">
        <v>158</v>
      </c>
      <c r="H225" s="200">
        <f t="shared" si="6"/>
        <v>726</v>
      </c>
      <c r="I225" s="202" t="s">
        <v>672</v>
      </c>
      <c r="J225" s="199" t="s">
        <v>608</v>
      </c>
      <c r="K225" s="199" t="s">
        <v>220</v>
      </c>
      <c r="L225" s="199" t="s">
        <v>301</v>
      </c>
      <c r="M225" s="55"/>
      <c r="O225" s="308"/>
      <c r="Q225" s="18"/>
      <c r="R225" s="18"/>
    </row>
    <row r="226" spans="1:18" ht="15" x14ac:dyDescent="0.25">
      <c r="A226" s="109"/>
      <c r="B226" s="145" t="s">
        <v>153</v>
      </c>
      <c r="C226" s="149">
        <v>214</v>
      </c>
      <c r="D226" s="149">
        <f t="shared" si="7"/>
        <v>1056</v>
      </c>
      <c r="E226" s="159"/>
      <c r="F226" s="101"/>
      <c r="G226" s="140" t="s">
        <v>158</v>
      </c>
      <c r="H226" s="200">
        <f t="shared" si="6"/>
        <v>728</v>
      </c>
      <c r="I226" s="202" t="s">
        <v>672</v>
      </c>
      <c r="J226" s="199" t="s">
        <v>608</v>
      </c>
      <c r="K226" s="199" t="s">
        <v>226</v>
      </c>
      <c r="L226" s="199" t="s">
        <v>301</v>
      </c>
      <c r="M226" s="55"/>
      <c r="O226" s="308"/>
      <c r="Q226" s="18"/>
      <c r="R226" s="18"/>
    </row>
    <row r="227" spans="1:18" s="43" customFormat="1" ht="15" x14ac:dyDescent="0.25">
      <c r="A227" s="109"/>
      <c r="B227" s="145" t="s">
        <v>153</v>
      </c>
      <c r="C227" s="149">
        <v>215</v>
      </c>
      <c r="D227" s="149">
        <f t="shared" si="7"/>
        <v>1060</v>
      </c>
      <c r="E227" s="159"/>
      <c r="F227" s="101"/>
      <c r="G227" s="140" t="s">
        <v>158</v>
      </c>
      <c r="H227" s="200">
        <f t="shared" si="6"/>
        <v>730</v>
      </c>
      <c r="I227" s="202" t="s">
        <v>672</v>
      </c>
      <c r="J227" s="199" t="s">
        <v>608</v>
      </c>
      <c r="K227" s="199" t="s">
        <v>158</v>
      </c>
      <c r="L227" s="199" t="s">
        <v>301</v>
      </c>
      <c r="M227" s="55"/>
      <c r="N227" s="132"/>
      <c r="O227" s="308"/>
      <c r="P227" s="132"/>
      <c r="Q227" s="18"/>
      <c r="R227" s="18"/>
    </row>
    <row r="228" spans="1:18" s="43" customFormat="1" ht="15" x14ac:dyDescent="0.25">
      <c r="A228" s="109"/>
      <c r="B228" s="145" t="s">
        <v>153</v>
      </c>
      <c r="C228" s="149">
        <v>216</v>
      </c>
      <c r="D228" s="149">
        <f t="shared" si="7"/>
        <v>1064</v>
      </c>
      <c r="E228" s="159"/>
      <c r="F228" s="101"/>
      <c r="G228" s="140" t="s">
        <v>158</v>
      </c>
      <c r="H228" s="200">
        <f t="shared" si="6"/>
        <v>732</v>
      </c>
      <c r="I228" s="202" t="s">
        <v>672</v>
      </c>
      <c r="J228" s="199" t="s">
        <v>608</v>
      </c>
      <c r="K228" s="199" t="s">
        <v>227</v>
      </c>
      <c r="L228" s="199" t="s">
        <v>301</v>
      </c>
      <c r="M228" s="55"/>
      <c r="N228" s="132"/>
      <c r="O228" s="308"/>
      <c r="P228" s="132"/>
      <c r="Q228" s="18"/>
      <c r="R228" s="18"/>
    </row>
    <row r="229" spans="1:18" s="43" customFormat="1" ht="15" x14ac:dyDescent="0.25">
      <c r="A229" s="109"/>
      <c r="B229" s="145" t="s">
        <v>153</v>
      </c>
      <c r="C229" s="149">
        <v>217</v>
      </c>
      <c r="D229" s="149">
        <f t="shared" si="7"/>
        <v>1068</v>
      </c>
      <c r="E229" s="159"/>
      <c r="F229" s="101"/>
      <c r="G229" s="140" t="s">
        <v>158</v>
      </c>
      <c r="H229" s="200">
        <f t="shared" si="6"/>
        <v>734</v>
      </c>
      <c r="I229" s="202" t="s">
        <v>672</v>
      </c>
      <c r="J229" s="199" t="s">
        <v>608</v>
      </c>
      <c r="K229" s="199" t="s">
        <v>232</v>
      </c>
      <c r="L229" s="199" t="s">
        <v>301</v>
      </c>
      <c r="M229" s="55"/>
      <c r="N229" s="132"/>
      <c r="O229" s="308"/>
      <c r="P229" s="132"/>
      <c r="Q229" s="18"/>
      <c r="R229" s="18"/>
    </row>
    <row r="230" spans="1:18" s="43" customFormat="1" ht="15" x14ac:dyDescent="0.25">
      <c r="A230" s="109"/>
      <c r="B230" s="144" t="s">
        <v>152</v>
      </c>
      <c r="C230" s="149">
        <v>218</v>
      </c>
      <c r="D230" s="149">
        <f t="shared" si="7"/>
        <v>1072</v>
      </c>
      <c r="E230" s="159"/>
      <c r="F230" s="101"/>
      <c r="G230" s="140" t="s">
        <v>158</v>
      </c>
      <c r="H230" s="200">
        <f t="shared" si="6"/>
        <v>736</v>
      </c>
      <c r="I230" s="198" t="s">
        <v>667</v>
      </c>
      <c r="J230" s="199" t="s">
        <v>607</v>
      </c>
      <c r="K230" s="111" t="s">
        <v>234</v>
      </c>
      <c r="L230" s="111" t="s">
        <v>301</v>
      </c>
      <c r="M230" s="55"/>
      <c r="N230" s="132"/>
      <c r="O230" s="308"/>
      <c r="P230" s="132"/>
      <c r="Q230" s="18"/>
      <c r="R230" s="18"/>
    </row>
    <row r="231" spans="1:18" s="43" customFormat="1" ht="15" x14ac:dyDescent="0.25">
      <c r="A231" s="109"/>
      <c r="B231" s="145" t="s">
        <v>152</v>
      </c>
      <c r="C231" s="149">
        <v>219</v>
      </c>
      <c r="D231" s="149">
        <f t="shared" si="7"/>
        <v>1076</v>
      </c>
      <c r="E231" s="159"/>
      <c r="F231" s="101"/>
      <c r="G231" s="140" t="s">
        <v>158</v>
      </c>
      <c r="H231" s="200">
        <f t="shared" si="6"/>
        <v>738</v>
      </c>
      <c r="I231" s="202" t="s">
        <v>667</v>
      </c>
      <c r="J231" s="199" t="s">
        <v>607</v>
      </c>
      <c r="K231" s="199" t="s">
        <v>225</v>
      </c>
      <c r="L231" s="199" t="s">
        <v>301</v>
      </c>
      <c r="M231" s="55"/>
      <c r="N231" s="132"/>
      <c r="O231" s="308"/>
      <c r="P231" s="132"/>
      <c r="Q231" s="18"/>
      <c r="R231" s="18"/>
    </row>
    <row r="232" spans="1:18" s="43" customFormat="1" ht="15" x14ac:dyDescent="0.25">
      <c r="A232" s="109"/>
      <c r="B232" s="145" t="s">
        <v>152</v>
      </c>
      <c r="C232" s="149">
        <v>220</v>
      </c>
      <c r="D232" s="149">
        <f t="shared" si="7"/>
        <v>1080</v>
      </c>
      <c r="E232" s="159"/>
      <c r="F232" s="101"/>
      <c r="G232" s="140" t="s">
        <v>158</v>
      </c>
      <c r="H232" s="200">
        <f t="shared" si="6"/>
        <v>740</v>
      </c>
      <c r="I232" s="202" t="s">
        <v>667</v>
      </c>
      <c r="J232" s="199" t="s">
        <v>607</v>
      </c>
      <c r="K232" s="199" t="s">
        <v>223</v>
      </c>
      <c r="L232" s="199" t="s">
        <v>301</v>
      </c>
      <c r="M232" s="55"/>
      <c r="N232" s="42"/>
      <c r="O232" s="308"/>
      <c r="P232" s="132"/>
      <c r="Q232" s="18"/>
      <c r="R232" s="18"/>
    </row>
    <row r="233" spans="1:18" s="43" customFormat="1" ht="15" x14ac:dyDescent="0.25">
      <c r="A233" s="109"/>
      <c r="B233" s="145" t="s">
        <v>152</v>
      </c>
      <c r="C233" s="149">
        <v>221</v>
      </c>
      <c r="D233" s="149">
        <f t="shared" si="7"/>
        <v>1084</v>
      </c>
      <c r="E233" s="159"/>
      <c r="F233" s="101"/>
      <c r="G233" s="140" t="s">
        <v>158</v>
      </c>
      <c r="H233" s="200">
        <f t="shared" si="6"/>
        <v>742</v>
      </c>
      <c r="I233" s="202" t="s">
        <v>667</v>
      </c>
      <c r="J233" s="199" t="s">
        <v>607</v>
      </c>
      <c r="K233" s="199" t="s">
        <v>221</v>
      </c>
      <c r="L233" s="199" t="s">
        <v>301</v>
      </c>
      <c r="M233" s="55"/>
      <c r="N233" s="132"/>
      <c r="O233" s="308"/>
      <c r="P233" s="132"/>
      <c r="Q233" s="18"/>
      <c r="R233" s="18"/>
    </row>
    <row r="234" spans="1:18" s="43" customFormat="1" ht="15" x14ac:dyDescent="0.25">
      <c r="A234" s="109"/>
      <c r="B234" s="145" t="s">
        <v>152</v>
      </c>
      <c r="C234" s="149">
        <v>222</v>
      </c>
      <c r="D234" s="149">
        <f t="shared" si="7"/>
        <v>1088</v>
      </c>
      <c r="E234" s="159"/>
      <c r="F234" s="101"/>
      <c r="G234" s="140" t="s">
        <v>158</v>
      </c>
      <c r="H234" s="200">
        <f t="shared" si="6"/>
        <v>744</v>
      </c>
      <c r="I234" s="202" t="s">
        <v>667</v>
      </c>
      <c r="J234" s="199" t="s">
        <v>607</v>
      </c>
      <c r="K234" s="199" t="s">
        <v>229</v>
      </c>
      <c r="L234" s="199" t="s">
        <v>301</v>
      </c>
      <c r="M234" s="55"/>
      <c r="N234" s="132"/>
      <c r="O234" s="308"/>
      <c r="P234" s="132"/>
      <c r="Q234" s="18"/>
      <c r="R234" s="18"/>
    </row>
    <row r="235" spans="1:18" s="43" customFormat="1" ht="15" x14ac:dyDescent="0.25">
      <c r="A235" s="109"/>
      <c r="B235" s="145" t="s">
        <v>152</v>
      </c>
      <c r="C235" s="149">
        <v>223</v>
      </c>
      <c r="D235" s="149">
        <f t="shared" si="7"/>
        <v>1092</v>
      </c>
      <c r="E235" s="159"/>
      <c r="F235" s="101"/>
      <c r="G235" s="140" t="s">
        <v>158</v>
      </c>
      <c r="H235" s="200">
        <f t="shared" si="6"/>
        <v>746</v>
      </c>
      <c r="I235" s="202" t="s">
        <v>667</v>
      </c>
      <c r="J235" s="199" t="s">
        <v>607</v>
      </c>
      <c r="K235" s="199" t="s">
        <v>228</v>
      </c>
      <c r="L235" s="199" t="s">
        <v>301</v>
      </c>
      <c r="M235" s="55"/>
      <c r="N235" s="132"/>
      <c r="O235" s="308"/>
      <c r="P235" s="132"/>
      <c r="Q235" s="18"/>
      <c r="R235" s="18"/>
    </row>
    <row r="236" spans="1:18" s="43" customFormat="1" ht="15" x14ac:dyDescent="0.25">
      <c r="A236" s="109"/>
      <c r="B236" s="145" t="s">
        <v>152</v>
      </c>
      <c r="C236" s="149">
        <v>224</v>
      </c>
      <c r="D236" s="149">
        <f t="shared" si="7"/>
        <v>1096</v>
      </c>
      <c r="E236" s="159"/>
      <c r="F236" s="101"/>
      <c r="G236" s="140" t="s">
        <v>158</v>
      </c>
      <c r="H236" s="200">
        <f t="shared" si="6"/>
        <v>748</v>
      </c>
      <c r="I236" s="202" t="s">
        <v>667</v>
      </c>
      <c r="J236" s="199" t="s">
        <v>607</v>
      </c>
      <c r="K236" s="199" t="s">
        <v>230</v>
      </c>
      <c r="L236" s="199" t="s">
        <v>301</v>
      </c>
      <c r="M236" s="55"/>
      <c r="N236" s="132"/>
      <c r="O236" s="308"/>
      <c r="P236" s="132"/>
      <c r="Q236" s="18"/>
      <c r="R236" s="18"/>
    </row>
    <row r="237" spans="1:18" s="43" customFormat="1" ht="15" x14ac:dyDescent="0.25">
      <c r="A237" s="109"/>
      <c r="B237" s="145" t="s">
        <v>152</v>
      </c>
      <c r="C237" s="149">
        <v>225</v>
      </c>
      <c r="D237" s="149">
        <f t="shared" si="7"/>
        <v>1100</v>
      </c>
      <c r="E237" s="159"/>
      <c r="F237" s="101"/>
      <c r="G237" s="140" t="s">
        <v>158</v>
      </c>
      <c r="H237" s="200">
        <f t="shared" si="6"/>
        <v>750</v>
      </c>
      <c r="I237" s="202" t="s">
        <v>667</v>
      </c>
      <c r="J237" s="199" t="s">
        <v>607</v>
      </c>
      <c r="K237" s="199" t="s">
        <v>233</v>
      </c>
      <c r="L237" s="199" t="s">
        <v>301</v>
      </c>
      <c r="M237" s="55"/>
      <c r="N237" s="132"/>
      <c r="O237" s="308"/>
      <c r="P237" s="132"/>
      <c r="Q237" s="18"/>
      <c r="R237" s="18"/>
    </row>
    <row r="238" spans="1:18" s="43" customFormat="1" ht="15" x14ac:dyDescent="0.25">
      <c r="A238" s="109"/>
      <c r="B238" s="145" t="s">
        <v>152</v>
      </c>
      <c r="C238" s="149">
        <v>226</v>
      </c>
      <c r="D238" s="149">
        <f t="shared" si="7"/>
        <v>1104</v>
      </c>
      <c r="E238" s="159"/>
      <c r="F238" s="101"/>
      <c r="G238" s="140" t="s">
        <v>158</v>
      </c>
      <c r="H238" s="200">
        <f t="shared" si="6"/>
        <v>752</v>
      </c>
      <c r="I238" s="202" t="s">
        <v>667</v>
      </c>
      <c r="J238" s="199" t="s">
        <v>607</v>
      </c>
      <c r="K238" s="199" t="s">
        <v>224</v>
      </c>
      <c r="L238" s="199" t="s">
        <v>301</v>
      </c>
      <c r="M238" s="55"/>
      <c r="N238" s="132"/>
      <c r="O238" s="308"/>
      <c r="P238" s="132"/>
      <c r="Q238" s="18"/>
      <c r="R238" s="18"/>
    </row>
    <row r="239" spans="1:18" s="43" customFormat="1" ht="15" x14ac:dyDescent="0.25">
      <c r="A239" s="109"/>
      <c r="B239" s="145" t="s">
        <v>152</v>
      </c>
      <c r="C239" s="149">
        <v>227</v>
      </c>
      <c r="D239" s="149">
        <f t="shared" si="7"/>
        <v>1108</v>
      </c>
      <c r="E239" s="159"/>
      <c r="F239" s="101"/>
      <c r="G239" s="140" t="s">
        <v>158</v>
      </c>
      <c r="H239" s="200">
        <f t="shared" si="6"/>
        <v>754</v>
      </c>
      <c r="I239" s="202" t="s">
        <v>667</v>
      </c>
      <c r="J239" s="199" t="s">
        <v>607</v>
      </c>
      <c r="K239" s="199" t="s">
        <v>222</v>
      </c>
      <c r="L239" s="199" t="s">
        <v>301</v>
      </c>
      <c r="M239" s="55"/>
      <c r="N239" s="132"/>
      <c r="O239" s="308"/>
      <c r="P239" s="132"/>
      <c r="Q239" s="18"/>
      <c r="R239" s="18"/>
    </row>
    <row r="240" spans="1:18" s="43" customFormat="1" ht="15" x14ac:dyDescent="0.25">
      <c r="A240" s="109"/>
      <c r="B240" s="145" t="s">
        <v>152</v>
      </c>
      <c r="C240" s="149">
        <v>228</v>
      </c>
      <c r="D240" s="149">
        <f t="shared" si="7"/>
        <v>1112</v>
      </c>
      <c r="E240" s="159"/>
      <c r="F240" s="101"/>
      <c r="G240" s="140" t="s">
        <v>158</v>
      </c>
      <c r="H240" s="200">
        <f t="shared" si="6"/>
        <v>756</v>
      </c>
      <c r="I240" s="202" t="s">
        <v>667</v>
      </c>
      <c r="J240" s="199" t="s">
        <v>607</v>
      </c>
      <c r="K240" s="199" t="s">
        <v>220</v>
      </c>
      <c r="L240" s="199" t="s">
        <v>301</v>
      </c>
      <c r="M240" s="55"/>
      <c r="N240" s="132"/>
      <c r="O240" s="308"/>
      <c r="P240" s="132"/>
      <c r="Q240" s="18"/>
      <c r="R240" s="18"/>
    </row>
    <row r="241" spans="1:18" s="43" customFormat="1" ht="15" x14ac:dyDescent="0.25">
      <c r="A241" s="109"/>
      <c r="B241" s="145" t="s">
        <v>152</v>
      </c>
      <c r="C241" s="149">
        <v>229</v>
      </c>
      <c r="D241" s="149">
        <f t="shared" si="7"/>
        <v>1116</v>
      </c>
      <c r="E241" s="159"/>
      <c r="F241" s="101"/>
      <c r="G241" s="140" t="s">
        <v>158</v>
      </c>
      <c r="H241" s="200">
        <f t="shared" si="6"/>
        <v>758</v>
      </c>
      <c r="I241" s="202" t="s">
        <v>667</v>
      </c>
      <c r="J241" s="199" t="s">
        <v>607</v>
      </c>
      <c r="K241" s="199" t="s">
        <v>226</v>
      </c>
      <c r="L241" s="199" t="s">
        <v>301</v>
      </c>
      <c r="M241" s="55"/>
      <c r="N241" s="132"/>
      <c r="O241" s="308"/>
      <c r="P241" s="132"/>
      <c r="Q241" s="18"/>
      <c r="R241" s="18"/>
    </row>
    <row r="242" spans="1:18" s="43" customFormat="1" ht="15" x14ac:dyDescent="0.25">
      <c r="A242" s="109"/>
      <c r="B242" s="145" t="s">
        <v>152</v>
      </c>
      <c r="C242" s="149">
        <v>230</v>
      </c>
      <c r="D242" s="149">
        <f t="shared" si="7"/>
        <v>1120</v>
      </c>
      <c r="E242" s="159"/>
      <c r="F242" s="101"/>
      <c r="G242" s="140" t="s">
        <v>158</v>
      </c>
      <c r="H242" s="200">
        <f t="shared" si="6"/>
        <v>760</v>
      </c>
      <c r="I242" s="202" t="s">
        <v>667</v>
      </c>
      <c r="J242" s="199" t="s">
        <v>607</v>
      </c>
      <c r="K242" s="199" t="s">
        <v>158</v>
      </c>
      <c r="L242" s="199" t="s">
        <v>301</v>
      </c>
      <c r="M242" s="55"/>
      <c r="N242" s="132"/>
      <c r="O242" s="308"/>
      <c r="P242" s="132"/>
      <c r="Q242" s="18"/>
      <c r="R242" s="18"/>
    </row>
    <row r="243" spans="1:18" s="43" customFormat="1" ht="15" x14ac:dyDescent="0.25">
      <c r="A243" s="109"/>
      <c r="B243" s="145" t="s">
        <v>152</v>
      </c>
      <c r="C243" s="149">
        <v>231</v>
      </c>
      <c r="D243" s="149">
        <f t="shared" si="7"/>
        <v>1124</v>
      </c>
      <c r="E243" s="159"/>
      <c r="F243" s="101"/>
      <c r="G243" s="140" t="s">
        <v>158</v>
      </c>
      <c r="H243" s="200">
        <f t="shared" si="6"/>
        <v>762</v>
      </c>
      <c r="I243" s="202" t="s">
        <v>667</v>
      </c>
      <c r="J243" s="199" t="s">
        <v>607</v>
      </c>
      <c r="K243" s="199" t="s">
        <v>227</v>
      </c>
      <c r="L243" s="199" t="s">
        <v>301</v>
      </c>
      <c r="M243" s="55"/>
      <c r="N243" s="132"/>
      <c r="O243" s="308"/>
      <c r="P243" s="132"/>
      <c r="Q243" s="18"/>
      <c r="R243" s="18"/>
    </row>
    <row r="244" spans="1:18" s="43" customFormat="1" ht="15" x14ac:dyDescent="0.25">
      <c r="A244" s="109"/>
      <c r="B244" s="145" t="s">
        <v>152</v>
      </c>
      <c r="C244" s="149">
        <v>232</v>
      </c>
      <c r="D244" s="149">
        <f t="shared" si="7"/>
        <v>1128</v>
      </c>
      <c r="E244" s="159"/>
      <c r="F244" s="101"/>
      <c r="G244" s="140" t="s">
        <v>158</v>
      </c>
      <c r="H244" s="200">
        <f t="shared" si="6"/>
        <v>764</v>
      </c>
      <c r="I244" s="202" t="s">
        <v>667</v>
      </c>
      <c r="J244" s="199" t="s">
        <v>607</v>
      </c>
      <c r="K244" s="199" t="s">
        <v>232</v>
      </c>
      <c r="L244" s="199" t="s">
        <v>301</v>
      </c>
      <c r="M244" s="55"/>
      <c r="N244" s="132"/>
      <c r="O244" s="308"/>
      <c r="P244" s="132"/>
      <c r="Q244" s="18"/>
      <c r="R244" s="18"/>
    </row>
    <row r="245" spans="1:18" s="43" customFormat="1" ht="15" x14ac:dyDescent="0.25">
      <c r="A245" s="109"/>
      <c r="B245" s="144" t="s">
        <v>156</v>
      </c>
      <c r="C245" s="149">
        <v>233</v>
      </c>
      <c r="D245" s="149">
        <f t="shared" si="7"/>
        <v>1132</v>
      </c>
      <c r="E245" s="159"/>
      <c r="F245" s="101"/>
      <c r="G245" s="140" t="s">
        <v>158</v>
      </c>
      <c r="H245" s="200">
        <f t="shared" si="6"/>
        <v>766</v>
      </c>
      <c r="I245" s="198" t="s">
        <v>668</v>
      </c>
      <c r="J245" s="199" t="s">
        <v>608</v>
      </c>
      <c r="K245" s="111" t="s">
        <v>234</v>
      </c>
      <c r="L245" s="111" t="s">
        <v>304</v>
      </c>
      <c r="M245" s="55"/>
      <c r="N245" s="132"/>
      <c r="O245" s="308"/>
      <c r="P245" s="132"/>
      <c r="Q245" s="18"/>
      <c r="R245" s="18"/>
    </row>
    <row r="246" spans="1:18" s="43" customFormat="1" ht="15" x14ac:dyDescent="0.25">
      <c r="A246" s="109"/>
      <c r="B246" s="145" t="s">
        <v>156</v>
      </c>
      <c r="C246" s="149">
        <v>234</v>
      </c>
      <c r="D246" s="149">
        <f t="shared" si="7"/>
        <v>1136</v>
      </c>
      <c r="E246" s="159"/>
      <c r="F246" s="101"/>
      <c r="G246" s="140" t="s">
        <v>158</v>
      </c>
      <c r="H246" s="200">
        <f t="shared" si="6"/>
        <v>768</v>
      </c>
      <c r="I246" s="202" t="s">
        <v>668</v>
      </c>
      <c r="J246" s="199" t="s">
        <v>608</v>
      </c>
      <c r="K246" s="199" t="s">
        <v>225</v>
      </c>
      <c r="L246" s="67" t="s">
        <v>304</v>
      </c>
      <c r="M246" s="55"/>
      <c r="N246" s="132"/>
      <c r="O246" s="308"/>
      <c r="P246" s="132"/>
      <c r="Q246" s="18"/>
      <c r="R246" s="18"/>
    </row>
    <row r="247" spans="1:18" s="43" customFormat="1" ht="15" x14ac:dyDescent="0.25">
      <c r="A247" s="109"/>
      <c r="B247" s="145" t="s">
        <v>156</v>
      </c>
      <c r="C247" s="149">
        <v>235</v>
      </c>
      <c r="D247" s="149">
        <f t="shared" si="7"/>
        <v>1140</v>
      </c>
      <c r="E247" s="159"/>
      <c r="F247" s="101"/>
      <c r="G247" s="140" t="s">
        <v>158</v>
      </c>
      <c r="H247" s="200">
        <f t="shared" si="6"/>
        <v>770</v>
      </c>
      <c r="I247" s="202" t="s">
        <v>668</v>
      </c>
      <c r="J247" s="199" t="s">
        <v>608</v>
      </c>
      <c r="K247" s="199" t="s">
        <v>223</v>
      </c>
      <c r="L247" s="67" t="s">
        <v>304</v>
      </c>
      <c r="M247" s="55"/>
      <c r="N247" s="132"/>
      <c r="O247" s="308"/>
      <c r="P247" s="132"/>
      <c r="Q247" s="18"/>
      <c r="R247" s="18"/>
    </row>
    <row r="248" spans="1:18" s="43" customFormat="1" ht="15" x14ac:dyDescent="0.25">
      <c r="A248" s="109"/>
      <c r="B248" s="145" t="s">
        <v>156</v>
      </c>
      <c r="C248" s="149">
        <v>236</v>
      </c>
      <c r="D248" s="149">
        <f t="shared" si="7"/>
        <v>1144</v>
      </c>
      <c r="E248" s="159"/>
      <c r="F248" s="101"/>
      <c r="G248" s="140" t="s">
        <v>158</v>
      </c>
      <c r="H248" s="200">
        <f t="shared" si="6"/>
        <v>772</v>
      </c>
      <c r="I248" s="202" t="s">
        <v>668</v>
      </c>
      <c r="J248" s="199" t="s">
        <v>608</v>
      </c>
      <c r="K248" s="199" t="s">
        <v>221</v>
      </c>
      <c r="L248" s="67" t="s">
        <v>304</v>
      </c>
      <c r="M248" s="55"/>
      <c r="N248" s="132"/>
      <c r="O248" s="308"/>
      <c r="P248" s="132"/>
      <c r="Q248" s="18"/>
      <c r="R248" s="18"/>
    </row>
    <row r="249" spans="1:18" s="43" customFormat="1" ht="15" x14ac:dyDescent="0.25">
      <c r="A249" s="109"/>
      <c r="B249" s="145" t="s">
        <v>156</v>
      </c>
      <c r="C249" s="149">
        <v>237</v>
      </c>
      <c r="D249" s="149">
        <f t="shared" si="7"/>
        <v>1148</v>
      </c>
      <c r="E249" s="159"/>
      <c r="F249" s="101"/>
      <c r="G249" s="140" t="s">
        <v>158</v>
      </c>
      <c r="H249" s="200">
        <f t="shared" si="6"/>
        <v>774</v>
      </c>
      <c r="I249" s="202" t="s">
        <v>668</v>
      </c>
      <c r="J249" s="199" t="s">
        <v>608</v>
      </c>
      <c r="K249" s="199" t="s">
        <v>229</v>
      </c>
      <c r="L249" s="67" t="s">
        <v>304</v>
      </c>
      <c r="M249" s="55"/>
      <c r="N249" s="132"/>
      <c r="O249" s="308"/>
      <c r="P249" s="132"/>
      <c r="Q249" s="18"/>
      <c r="R249" s="18"/>
    </row>
    <row r="250" spans="1:18" s="43" customFormat="1" ht="15" x14ac:dyDescent="0.25">
      <c r="A250" s="109"/>
      <c r="B250" s="145" t="s">
        <v>156</v>
      </c>
      <c r="C250" s="149">
        <v>238</v>
      </c>
      <c r="D250" s="149">
        <f t="shared" si="7"/>
        <v>1152</v>
      </c>
      <c r="E250" s="159"/>
      <c r="F250" s="101"/>
      <c r="G250" s="140" t="s">
        <v>158</v>
      </c>
      <c r="H250" s="200">
        <f t="shared" si="6"/>
        <v>776</v>
      </c>
      <c r="I250" s="202" t="s">
        <v>668</v>
      </c>
      <c r="J250" s="199" t="s">
        <v>608</v>
      </c>
      <c r="K250" s="199" t="s">
        <v>228</v>
      </c>
      <c r="L250" s="67" t="s">
        <v>304</v>
      </c>
      <c r="M250" s="55"/>
      <c r="N250" s="132"/>
      <c r="O250" s="308"/>
      <c r="P250" s="132"/>
      <c r="Q250" s="18"/>
      <c r="R250" s="18"/>
    </row>
    <row r="251" spans="1:18" s="43" customFormat="1" ht="15" x14ac:dyDescent="0.25">
      <c r="A251" s="109"/>
      <c r="B251" s="145" t="s">
        <v>156</v>
      </c>
      <c r="C251" s="149">
        <v>239</v>
      </c>
      <c r="D251" s="149">
        <f t="shared" si="7"/>
        <v>1156</v>
      </c>
      <c r="E251" s="159"/>
      <c r="F251" s="101"/>
      <c r="G251" s="140" t="s">
        <v>158</v>
      </c>
      <c r="H251" s="200">
        <f t="shared" si="6"/>
        <v>778</v>
      </c>
      <c r="I251" s="202" t="s">
        <v>668</v>
      </c>
      <c r="J251" s="199" t="s">
        <v>608</v>
      </c>
      <c r="K251" s="199" t="s">
        <v>230</v>
      </c>
      <c r="L251" s="67" t="s">
        <v>304</v>
      </c>
      <c r="M251" s="55"/>
      <c r="N251" s="132"/>
      <c r="O251" s="308"/>
      <c r="P251" s="132"/>
      <c r="Q251" s="18"/>
      <c r="R251" s="18"/>
    </row>
    <row r="252" spans="1:18" s="43" customFormat="1" ht="15" x14ac:dyDescent="0.25">
      <c r="A252" s="109"/>
      <c r="B252" s="145" t="s">
        <v>156</v>
      </c>
      <c r="C252" s="149">
        <v>240</v>
      </c>
      <c r="D252" s="149">
        <f t="shared" si="7"/>
        <v>1160</v>
      </c>
      <c r="E252" s="159"/>
      <c r="F252" s="101"/>
      <c r="G252" s="140" t="s">
        <v>158</v>
      </c>
      <c r="H252" s="200">
        <f t="shared" si="6"/>
        <v>780</v>
      </c>
      <c r="I252" s="202" t="s">
        <v>668</v>
      </c>
      <c r="J252" s="199" t="s">
        <v>608</v>
      </c>
      <c r="K252" s="199" t="s">
        <v>233</v>
      </c>
      <c r="L252" s="67" t="s">
        <v>304</v>
      </c>
      <c r="M252" s="55"/>
      <c r="N252" s="132"/>
      <c r="O252" s="308"/>
      <c r="P252" s="132"/>
      <c r="Q252" s="18"/>
      <c r="R252" s="18"/>
    </row>
    <row r="253" spans="1:18" s="43" customFormat="1" ht="15" x14ac:dyDescent="0.25">
      <c r="A253" s="109"/>
      <c r="B253" s="145" t="s">
        <v>156</v>
      </c>
      <c r="C253" s="149">
        <v>241</v>
      </c>
      <c r="D253" s="149">
        <f t="shared" si="7"/>
        <v>1164</v>
      </c>
      <c r="E253" s="159"/>
      <c r="F253" s="101"/>
      <c r="G253" s="140" t="s">
        <v>158</v>
      </c>
      <c r="H253" s="200">
        <f t="shared" si="6"/>
        <v>782</v>
      </c>
      <c r="I253" s="202" t="s">
        <v>668</v>
      </c>
      <c r="J253" s="199" t="s">
        <v>608</v>
      </c>
      <c r="K253" s="199" t="s">
        <v>224</v>
      </c>
      <c r="L253" s="67" t="s">
        <v>304</v>
      </c>
      <c r="M253" s="55"/>
      <c r="N253" s="132"/>
      <c r="O253" s="308"/>
      <c r="P253" s="132"/>
      <c r="Q253" s="18"/>
      <c r="R253" s="18"/>
    </row>
    <row r="254" spans="1:18" s="43" customFormat="1" ht="15" x14ac:dyDescent="0.25">
      <c r="A254" s="109"/>
      <c r="B254" s="145" t="s">
        <v>156</v>
      </c>
      <c r="C254" s="149">
        <v>242</v>
      </c>
      <c r="D254" s="149">
        <f t="shared" si="7"/>
        <v>1168</v>
      </c>
      <c r="E254" s="159"/>
      <c r="F254" s="101"/>
      <c r="G254" s="140" t="s">
        <v>158</v>
      </c>
      <c r="H254" s="200">
        <f t="shared" si="6"/>
        <v>784</v>
      </c>
      <c r="I254" s="202" t="s">
        <v>668</v>
      </c>
      <c r="J254" s="199" t="s">
        <v>608</v>
      </c>
      <c r="K254" s="199" t="s">
        <v>222</v>
      </c>
      <c r="L254" s="67" t="s">
        <v>304</v>
      </c>
      <c r="M254" s="55"/>
      <c r="N254" s="132"/>
      <c r="O254" s="308"/>
      <c r="P254" s="132"/>
      <c r="Q254" s="18"/>
      <c r="R254" s="18"/>
    </row>
    <row r="255" spans="1:18" s="43" customFormat="1" ht="15" x14ac:dyDescent="0.25">
      <c r="A255" s="109"/>
      <c r="B255" s="145" t="s">
        <v>156</v>
      </c>
      <c r="C255" s="149">
        <v>243</v>
      </c>
      <c r="D255" s="149">
        <f t="shared" si="7"/>
        <v>1172</v>
      </c>
      <c r="E255" s="159"/>
      <c r="F255" s="101"/>
      <c r="G255" s="140" t="s">
        <v>158</v>
      </c>
      <c r="H255" s="200">
        <f t="shared" si="6"/>
        <v>786</v>
      </c>
      <c r="I255" s="202" t="s">
        <v>668</v>
      </c>
      <c r="J255" s="199" t="s">
        <v>608</v>
      </c>
      <c r="K255" s="199" t="s">
        <v>220</v>
      </c>
      <c r="L255" s="67" t="s">
        <v>304</v>
      </c>
      <c r="M255" s="55"/>
      <c r="N255" s="132"/>
      <c r="O255" s="308"/>
      <c r="P255" s="132"/>
      <c r="Q255" s="18"/>
      <c r="R255" s="18"/>
    </row>
    <row r="256" spans="1:18" s="43" customFormat="1" ht="15" x14ac:dyDescent="0.25">
      <c r="A256" s="109"/>
      <c r="B256" s="145" t="s">
        <v>156</v>
      </c>
      <c r="C256" s="149">
        <v>244</v>
      </c>
      <c r="D256" s="149">
        <f t="shared" si="7"/>
        <v>1176</v>
      </c>
      <c r="E256" s="159"/>
      <c r="F256" s="101"/>
      <c r="G256" s="140" t="s">
        <v>158</v>
      </c>
      <c r="H256" s="200">
        <f t="shared" si="6"/>
        <v>788</v>
      </c>
      <c r="I256" s="202" t="s">
        <v>668</v>
      </c>
      <c r="J256" s="199" t="s">
        <v>608</v>
      </c>
      <c r="K256" s="199" t="s">
        <v>226</v>
      </c>
      <c r="L256" s="67" t="s">
        <v>304</v>
      </c>
      <c r="M256" s="55"/>
      <c r="N256" s="132"/>
      <c r="O256" s="308"/>
      <c r="P256" s="132"/>
      <c r="Q256" s="18"/>
      <c r="R256" s="18"/>
    </row>
    <row r="257" spans="1:18" s="43" customFormat="1" ht="15" x14ac:dyDescent="0.25">
      <c r="A257" s="109"/>
      <c r="B257" s="145" t="s">
        <v>156</v>
      </c>
      <c r="C257" s="149">
        <v>245</v>
      </c>
      <c r="D257" s="149">
        <f t="shared" si="7"/>
        <v>1180</v>
      </c>
      <c r="E257" s="159"/>
      <c r="F257" s="101"/>
      <c r="G257" s="140" t="s">
        <v>158</v>
      </c>
      <c r="H257" s="200">
        <f t="shared" si="6"/>
        <v>790</v>
      </c>
      <c r="I257" s="202" t="s">
        <v>668</v>
      </c>
      <c r="J257" s="199" t="s">
        <v>608</v>
      </c>
      <c r="K257" s="199" t="s">
        <v>158</v>
      </c>
      <c r="L257" s="67" t="s">
        <v>304</v>
      </c>
      <c r="M257" s="55"/>
      <c r="N257" s="132"/>
      <c r="O257" s="308"/>
      <c r="P257" s="132"/>
      <c r="Q257" s="18"/>
      <c r="R257" s="18"/>
    </row>
    <row r="258" spans="1:18" s="43" customFormat="1" ht="15" x14ac:dyDescent="0.25">
      <c r="A258" s="109"/>
      <c r="B258" s="145" t="s">
        <v>156</v>
      </c>
      <c r="C258" s="149">
        <v>246</v>
      </c>
      <c r="D258" s="149">
        <f t="shared" si="7"/>
        <v>1184</v>
      </c>
      <c r="E258" s="159"/>
      <c r="F258" s="101"/>
      <c r="G258" s="140" t="s">
        <v>158</v>
      </c>
      <c r="H258" s="200">
        <f t="shared" si="6"/>
        <v>792</v>
      </c>
      <c r="I258" s="202" t="s">
        <v>668</v>
      </c>
      <c r="J258" s="199" t="s">
        <v>608</v>
      </c>
      <c r="K258" s="199" t="s">
        <v>227</v>
      </c>
      <c r="L258" s="67" t="s">
        <v>304</v>
      </c>
      <c r="M258" s="55"/>
      <c r="N258" s="132"/>
      <c r="O258" s="308"/>
      <c r="P258" s="132"/>
      <c r="Q258" s="18"/>
      <c r="R258" s="18"/>
    </row>
    <row r="259" spans="1:18" s="43" customFormat="1" ht="15" x14ac:dyDescent="0.25">
      <c r="A259" s="109"/>
      <c r="B259" s="145" t="s">
        <v>156</v>
      </c>
      <c r="C259" s="149">
        <v>247</v>
      </c>
      <c r="D259" s="149">
        <f t="shared" si="7"/>
        <v>1188</v>
      </c>
      <c r="E259" s="159"/>
      <c r="F259" s="101"/>
      <c r="G259" s="140" t="s">
        <v>158</v>
      </c>
      <c r="H259" s="200">
        <f t="shared" si="6"/>
        <v>794</v>
      </c>
      <c r="I259" s="202" t="s">
        <v>668</v>
      </c>
      <c r="J259" s="199" t="s">
        <v>608</v>
      </c>
      <c r="K259" s="199" t="s">
        <v>232</v>
      </c>
      <c r="L259" s="67" t="s">
        <v>304</v>
      </c>
      <c r="M259" s="55"/>
      <c r="N259" s="132"/>
      <c r="O259" s="308"/>
      <c r="P259" s="132"/>
      <c r="Q259" s="18"/>
      <c r="R259" s="18"/>
    </row>
    <row r="260" spans="1:18" s="43" customFormat="1" ht="15" x14ac:dyDescent="0.25">
      <c r="A260" s="109"/>
      <c r="B260" s="144" t="s">
        <v>154</v>
      </c>
      <c r="C260" s="149">
        <v>248</v>
      </c>
      <c r="D260" s="149">
        <f t="shared" si="7"/>
        <v>1192</v>
      </c>
      <c r="E260" s="159"/>
      <c r="F260" s="101"/>
      <c r="G260" s="140" t="s">
        <v>158</v>
      </c>
      <c r="H260" s="200">
        <f t="shared" si="6"/>
        <v>796</v>
      </c>
      <c r="I260" s="198" t="s">
        <v>669</v>
      </c>
      <c r="J260" s="199" t="s">
        <v>607</v>
      </c>
      <c r="K260" s="111" t="s">
        <v>234</v>
      </c>
      <c r="L260" s="111" t="s">
        <v>301</v>
      </c>
      <c r="M260" s="55"/>
      <c r="O260" s="308"/>
      <c r="Q260" s="33"/>
      <c r="R260" s="25"/>
    </row>
    <row r="261" spans="1:18" s="43" customFormat="1" ht="15" x14ac:dyDescent="0.25">
      <c r="A261" s="109"/>
      <c r="B261" s="145" t="s">
        <v>154</v>
      </c>
      <c r="C261" s="149">
        <v>249</v>
      </c>
      <c r="D261" s="149">
        <f t="shared" si="7"/>
        <v>1196</v>
      </c>
      <c r="E261" s="159"/>
      <c r="F261" s="101"/>
      <c r="G261" s="140" t="s">
        <v>158</v>
      </c>
      <c r="H261" s="200">
        <f t="shared" si="6"/>
        <v>798</v>
      </c>
      <c r="I261" s="202" t="s">
        <v>669</v>
      </c>
      <c r="J261" s="199" t="s">
        <v>607</v>
      </c>
      <c r="K261" s="199" t="s">
        <v>225</v>
      </c>
      <c r="L261" s="199" t="s">
        <v>301</v>
      </c>
      <c r="M261" s="55"/>
      <c r="O261" s="308"/>
      <c r="Q261" s="33"/>
      <c r="R261" s="25"/>
    </row>
    <row r="262" spans="1:18" s="43" customFormat="1" ht="15" x14ac:dyDescent="0.25">
      <c r="A262" s="109"/>
      <c r="B262" s="145" t="s">
        <v>154</v>
      </c>
      <c r="C262" s="149">
        <v>250</v>
      </c>
      <c r="D262" s="149">
        <f t="shared" si="7"/>
        <v>1200</v>
      </c>
      <c r="E262" s="159"/>
      <c r="F262" s="101"/>
      <c r="G262" s="140" t="s">
        <v>158</v>
      </c>
      <c r="H262" s="200">
        <f t="shared" si="6"/>
        <v>800</v>
      </c>
      <c r="I262" s="202" t="s">
        <v>669</v>
      </c>
      <c r="J262" s="199" t="s">
        <v>607</v>
      </c>
      <c r="K262" s="199" t="s">
        <v>223</v>
      </c>
      <c r="L262" s="199" t="s">
        <v>301</v>
      </c>
      <c r="M262" s="55"/>
      <c r="O262" s="308"/>
      <c r="Q262" s="33"/>
      <c r="R262" s="25"/>
    </row>
    <row r="263" spans="1:18" s="43" customFormat="1" ht="15" x14ac:dyDescent="0.25">
      <c r="A263" s="109"/>
      <c r="B263" s="145" t="s">
        <v>154</v>
      </c>
      <c r="C263" s="149">
        <v>251</v>
      </c>
      <c r="D263" s="149">
        <f t="shared" si="7"/>
        <v>1204</v>
      </c>
      <c r="E263" s="159"/>
      <c r="F263" s="101"/>
      <c r="G263" s="140" t="s">
        <v>158</v>
      </c>
      <c r="H263" s="200">
        <f t="shared" si="6"/>
        <v>802</v>
      </c>
      <c r="I263" s="202" t="s">
        <v>669</v>
      </c>
      <c r="J263" s="199" t="s">
        <v>607</v>
      </c>
      <c r="K263" s="199" t="s">
        <v>221</v>
      </c>
      <c r="L263" s="199" t="s">
        <v>301</v>
      </c>
      <c r="M263" s="55"/>
      <c r="O263" s="308"/>
      <c r="Q263" s="33"/>
      <c r="R263" s="25"/>
    </row>
    <row r="264" spans="1:18" s="43" customFormat="1" ht="15" x14ac:dyDescent="0.25">
      <c r="A264" s="109"/>
      <c r="B264" s="145" t="s">
        <v>154</v>
      </c>
      <c r="C264" s="149">
        <v>252</v>
      </c>
      <c r="D264" s="149">
        <f t="shared" si="7"/>
        <v>1208</v>
      </c>
      <c r="E264" s="159"/>
      <c r="F264" s="101"/>
      <c r="G264" s="140" t="s">
        <v>158</v>
      </c>
      <c r="H264" s="200">
        <f t="shared" si="6"/>
        <v>804</v>
      </c>
      <c r="I264" s="202" t="s">
        <v>669</v>
      </c>
      <c r="J264" s="199" t="s">
        <v>607</v>
      </c>
      <c r="K264" s="199" t="s">
        <v>229</v>
      </c>
      <c r="L264" s="199" t="s">
        <v>301</v>
      </c>
      <c r="M264" s="55"/>
      <c r="O264" s="308"/>
      <c r="Q264" s="33"/>
      <c r="R264" s="25"/>
    </row>
    <row r="265" spans="1:18" s="43" customFormat="1" ht="15" x14ac:dyDescent="0.25">
      <c r="A265" s="109"/>
      <c r="B265" s="145" t="s">
        <v>154</v>
      </c>
      <c r="C265" s="149">
        <v>253</v>
      </c>
      <c r="D265" s="149">
        <f t="shared" si="7"/>
        <v>1212</v>
      </c>
      <c r="E265" s="159"/>
      <c r="F265" s="101"/>
      <c r="G265" s="140" t="s">
        <v>158</v>
      </c>
      <c r="H265" s="200">
        <f t="shared" si="6"/>
        <v>806</v>
      </c>
      <c r="I265" s="202" t="s">
        <v>669</v>
      </c>
      <c r="J265" s="199" t="s">
        <v>607</v>
      </c>
      <c r="K265" s="199" t="s">
        <v>228</v>
      </c>
      <c r="L265" s="199" t="s">
        <v>301</v>
      </c>
      <c r="M265" s="55"/>
      <c r="O265" s="308"/>
      <c r="Q265" s="33"/>
      <c r="R265" s="25"/>
    </row>
    <row r="266" spans="1:18" s="43" customFormat="1" ht="15" x14ac:dyDescent="0.25">
      <c r="A266" s="109"/>
      <c r="B266" s="145" t="s">
        <v>154</v>
      </c>
      <c r="C266" s="149">
        <v>254</v>
      </c>
      <c r="D266" s="149">
        <f t="shared" si="7"/>
        <v>1216</v>
      </c>
      <c r="E266" s="159"/>
      <c r="F266" s="101"/>
      <c r="G266" s="140" t="s">
        <v>158</v>
      </c>
      <c r="H266" s="200">
        <f t="shared" si="6"/>
        <v>808</v>
      </c>
      <c r="I266" s="202" t="s">
        <v>669</v>
      </c>
      <c r="J266" s="199" t="s">
        <v>607</v>
      </c>
      <c r="K266" s="199" t="s">
        <v>230</v>
      </c>
      <c r="L266" s="199" t="s">
        <v>301</v>
      </c>
      <c r="M266" s="55"/>
      <c r="O266" s="308"/>
      <c r="Q266" s="33"/>
      <c r="R266" s="25"/>
    </row>
    <row r="267" spans="1:18" s="43" customFormat="1" ht="15" x14ac:dyDescent="0.25">
      <c r="A267" s="109"/>
      <c r="B267" s="145" t="s">
        <v>154</v>
      </c>
      <c r="C267" s="149">
        <v>255</v>
      </c>
      <c r="D267" s="149">
        <f t="shared" si="7"/>
        <v>1220</v>
      </c>
      <c r="E267" s="159"/>
      <c r="F267" s="101"/>
      <c r="G267" s="140" t="s">
        <v>158</v>
      </c>
      <c r="H267" s="200">
        <f t="shared" si="6"/>
        <v>810</v>
      </c>
      <c r="I267" s="202" t="s">
        <v>669</v>
      </c>
      <c r="J267" s="199" t="s">
        <v>607</v>
      </c>
      <c r="K267" s="199" t="s">
        <v>233</v>
      </c>
      <c r="L267" s="199" t="s">
        <v>301</v>
      </c>
      <c r="M267" s="55"/>
      <c r="O267" s="308"/>
      <c r="Q267" s="33"/>
      <c r="R267" s="25"/>
    </row>
    <row r="268" spans="1:18" s="43" customFormat="1" ht="15" x14ac:dyDescent="0.25">
      <c r="A268" s="109"/>
      <c r="B268" s="145" t="s">
        <v>154</v>
      </c>
      <c r="C268" s="149">
        <v>256</v>
      </c>
      <c r="D268" s="149">
        <f t="shared" si="7"/>
        <v>1224</v>
      </c>
      <c r="E268" s="159"/>
      <c r="F268" s="101"/>
      <c r="G268" s="140" t="s">
        <v>158</v>
      </c>
      <c r="H268" s="200">
        <f t="shared" ref="H268:H331" si="8">300+2*M$10*(B$10-1)+2*C268</f>
        <v>812</v>
      </c>
      <c r="I268" s="202" t="s">
        <v>669</v>
      </c>
      <c r="J268" s="199" t="s">
        <v>607</v>
      </c>
      <c r="K268" s="199" t="s">
        <v>224</v>
      </c>
      <c r="L268" s="199" t="s">
        <v>301</v>
      </c>
      <c r="M268" s="55"/>
      <c r="O268" s="308"/>
      <c r="Q268" s="33"/>
      <c r="R268" s="25"/>
    </row>
    <row r="269" spans="1:18" s="43" customFormat="1" ht="15" x14ac:dyDescent="0.25">
      <c r="A269" s="109"/>
      <c r="B269" s="145" t="s">
        <v>154</v>
      </c>
      <c r="C269" s="149">
        <v>257</v>
      </c>
      <c r="D269" s="149">
        <f t="shared" ref="D269:D332" si="9">4*(M$10*(B$10-1)+C269)+D$11</f>
        <v>1228</v>
      </c>
      <c r="E269" s="159"/>
      <c r="F269" s="101"/>
      <c r="G269" s="140" t="s">
        <v>158</v>
      </c>
      <c r="H269" s="200">
        <f t="shared" si="8"/>
        <v>814</v>
      </c>
      <c r="I269" s="202" t="s">
        <v>669</v>
      </c>
      <c r="J269" s="199" t="s">
        <v>607</v>
      </c>
      <c r="K269" s="199" t="s">
        <v>222</v>
      </c>
      <c r="L269" s="199" t="s">
        <v>301</v>
      </c>
      <c r="M269" s="55"/>
      <c r="O269" s="308"/>
      <c r="Q269" s="33"/>
      <c r="R269" s="25"/>
    </row>
    <row r="270" spans="1:18" s="43" customFormat="1" ht="15" x14ac:dyDescent="0.25">
      <c r="A270" s="24"/>
      <c r="B270" s="145" t="s">
        <v>154</v>
      </c>
      <c r="C270" s="149">
        <v>258</v>
      </c>
      <c r="D270" s="149">
        <f t="shared" si="9"/>
        <v>1232</v>
      </c>
      <c r="E270" s="159"/>
      <c r="F270" s="101"/>
      <c r="G270" s="140" t="s">
        <v>158</v>
      </c>
      <c r="H270" s="200">
        <f t="shared" si="8"/>
        <v>816</v>
      </c>
      <c r="I270" s="202" t="s">
        <v>669</v>
      </c>
      <c r="J270" s="199" t="s">
        <v>607</v>
      </c>
      <c r="K270" s="199" t="s">
        <v>220</v>
      </c>
      <c r="L270" s="199" t="s">
        <v>301</v>
      </c>
      <c r="M270" s="55"/>
      <c r="O270" s="308"/>
      <c r="Q270" s="33"/>
      <c r="R270" s="25"/>
    </row>
    <row r="271" spans="1:18" s="43" customFormat="1" ht="15" x14ac:dyDescent="0.25">
      <c r="A271" s="109"/>
      <c r="B271" s="145" t="s">
        <v>154</v>
      </c>
      <c r="C271" s="149">
        <v>259</v>
      </c>
      <c r="D271" s="149">
        <f t="shared" si="9"/>
        <v>1236</v>
      </c>
      <c r="E271" s="159"/>
      <c r="F271" s="101"/>
      <c r="G271" s="140" t="s">
        <v>158</v>
      </c>
      <c r="H271" s="200">
        <f t="shared" si="8"/>
        <v>818</v>
      </c>
      <c r="I271" s="202" t="s">
        <v>669</v>
      </c>
      <c r="J271" s="199" t="s">
        <v>607</v>
      </c>
      <c r="K271" s="199" t="s">
        <v>226</v>
      </c>
      <c r="L271" s="199" t="s">
        <v>301</v>
      </c>
      <c r="M271" s="55"/>
      <c r="O271" s="308"/>
      <c r="Q271" s="33"/>
      <c r="R271" s="25"/>
    </row>
    <row r="272" spans="1:18" s="43" customFormat="1" ht="15" x14ac:dyDescent="0.25">
      <c r="A272" s="109"/>
      <c r="B272" s="145" t="s">
        <v>154</v>
      </c>
      <c r="C272" s="149">
        <v>260</v>
      </c>
      <c r="D272" s="149">
        <f t="shared" si="9"/>
        <v>1240</v>
      </c>
      <c r="E272" s="159"/>
      <c r="F272" s="101"/>
      <c r="G272" s="140" t="s">
        <v>158</v>
      </c>
      <c r="H272" s="200">
        <f t="shared" si="8"/>
        <v>820</v>
      </c>
      <c r="I272" s="202" t="s">
        <v>669</v>
      </c>
      <c r="J272" s="199" t="s">
        <v>607</v>
      </c>
      <c r="K272" s="199" t="s">
        <v>158</v>
      </c>
      <c r="L272" s="199" t="s">
        <v>301</v>
      </c>
      <c r="M272" s="55"/>
      <c r="O272" s="308"/>
      <c r="Q272" s="33"/>
      <c r="R272" s="25"/>
    </row>
    <row r="273" spans="1:18" s="43" customFormat="1" ht="15" x14ac:dyDescent="0.25">
      <c r="A273" s="109"/>
      <c r="B273" s="145" t="s">
        <v>154</v>
      </c>
      <c r="C273" s="149">
        <v>261</v>
      </c>
      <c r="D273" s="149">
        <f t="shared" si="9"/>
        <v>1244</v>
      </c>
      <c r="E273" s="159"/>
      <c r="F273" s="101"/>
      <c r="G273" s="140" t="s">
        <v>158</v>
      </c>
      <c r="H273" s="200">
        <f t="shared" si="8"/>
        <v>822</v>
      </c>
      <c r="I273" s="202" t="s">
        <v>669</v>
      </c>
      <c r="J273" s="199" t="s">
        <v>607</v>
      </c>
      <c r="K273" s="199" t="s">
        <v>227</v>
      </c>
      <c r="L273" s="199" t="s">
        <v>301</v>
      </c>
      <c r="M273" s="55"/>
      <c r="O273" s="308"/>
      <c r="Q273" s="33"/>
      <c r="R273" s="25"/>
    </row>
    <row r="274" spans="1:18" s="43" customFormat="1" ht="15" x14ac:dyDescent="0.25">
      <c r="A274" s="109"/>
      <c r="B274" s="145" t="s">
        <v>154</v>
      </c>
      <c r="C274" s="149">
        <v>262</v>
      </c>
      <c r="D274" s="149">
        <f t="shared" si="9"/>
        <v>1248</v>
      </c>
      <c r="E274" s="159"/>
      <c r="F274" s="101"/>
      <c r="G274" s="140" t="s">
        <v>158</v>
      </c>
      <c r="H274" s="200">
        <f t="shared" si="8"/>
        <v>824</v>
      </c>
      <c r="I274" s="202" t="s">
        <v>669</v>
      </c>
      <c r="J274" s="199" t="s">
        <v>607</v>
      </c>
      <c r="K274" s="199" t="s">
        <v>232</v>
      </c>
      <c r="L274" s="199" t="s">
        <v>301</v>
      </c>
      <c r="M274" s="55"/>
      <c r="O274" s="308"/>
      <c r="Q274" s="33"/>
      <c r="R274" s="25"/>
    </row>
    <row r="275" spans="1:18" s="43" customFormat="1" ht="15" x14ac:dyDescent="0.25">
      <c r="A275" s="109"/>
      <c r="B275" s="144" t="s">
        <v>157</v>
      </c>
      <c r="C275" s="149">
        <v>263</v>
      </c>
      <c r="D275" s="149">
        <f t="shared" si="9"/>
        <v>1252</v>
      </c>
      <c r="E275" s="159"/>
      <c r="F275" s="101"/>
      <c r="G275" s="140" t="s">
        <v>158</v>
      </c>
      <c r="H275" s="200">
        <f t="shared" si="8"/>
        <v>826</v>
      </c>
      <c r="I275" s="198" t="s">
        <v>670</v>
      </c>
      <c r="J275" s="199" t="s">
        <v>608</v>
      </c>
      <c r="K275" s="111" t="s">
        <v>234</v>
      </c>
      <c r="L275" s="111" t="s">
        <v>304</v>
      </c>
      <c r="M275" s="55"/>
      <c r="O275" s="308"/>
      <c r="Q275" s="33"/>
      <c r="R275" s="25"/>
    </row>
    <row r="276" spans="1:18" s="43" customFormat="1" ht="15" x14ac:dyDescent="0.25">
      <c r="A276" s="109"/>
      <c r="B276" s="145" t="s">
        <v>157</v>
      </c>
      <c r="C276" s="149">
        <v>264</v>
      </c>
      <c r="D276" s="149">
        <f t="shared" si="9"/>
        <v>1256</v>
      </c>
      <c r="E276" s="159"/>
      <c r="F276" s="101"/>
      <c r="G276" s="140" t="s">
        <v>158</v>
      </c>
      <c r="H276" s="200">
        <f t="shared" si="8"/>
        <v>828</v>
      </c>
      <c r="I276" s="202" t="s">
        <v>670</v>
      </c>
      <c r="J276" s="199" t="s">
        <v>608</v>
      </c>
      <c r="K276" s="199" t="s">
        <v>225</v>
      </c>
      <c r="L276" s="199" t="s">
        <v>304</v>
      </c>
      <c r="M276" s="55"/>
      <c r="O276" s="308"/>
      <c r="Q276" s="33"/>
      <c r="R276" s="25"/>
    </row>
    <row r="277" spans="1:18" s="43" customFormat="1" ht="15" x14ac:dyDescent="0.25">
      <c r="A277" s="109"/>
      <c r="B277" s="145" t="s">
        <v>157</v>
      </c>
      <c r="C277" s="149">
        <v>265</v>
      </c>
      <c r="D277" s="149">
        <f t="shared" si="9"/>
        <v>1260</v>
      </c>
      <c r="E277" s="159"/>
      <c r="F277" s="101"/>
      <c r="G277" s="140" t="s">
        <v>158</v>
      </c>
      <c r="H277" s="200">
        <f t="shared" si="8"/>
        <v>830</v>
      </c>
      <c r="I277" s="202" t="s">
        <v>670</v>
      </c>
      <c r="J277" s="199" t="s">
        <v>608</v>
      </c>
      <c r="K277" s="199" t="s">
        <v>223</v>
      </c>
      <c r="L277" s="199" t="s">
        <v>304</v>
      </c>
      <c r="M277" s="55"/>
      <c r="O277" s="308"/>
      <c r="Q277" s="33"/>
      <c r="R277" s="25"/>
    </row>
    <row r="278" spans="1:18" s="43" customFormat="1" ht="15" x14ac:dyDescent="0.25">
      <c r="A278" s="109"/>
      <c r="B278" s="145" t="s">
        <v>157</v>
      </c>
      <c r="C278" s="149">
        <v>266</v>
      </c>
      <c r="D278" s="149">
        <f t="shared" si="9"/>
        <v>1264</v>
      </c>
      <c r="E278" s="159"/>
      <c r="F278" s="101"/>
      <c r="G278" s="140" t="s">
        <v>158</v>
      </c>
      <c r="H278" s="200">
        <f t="shared" si="8"/>
        <v>832</v>
      </c>
      <c r="I278" s="202" t="s">
        <v>670</v>
      </c>
      <c r="J278" s="199" t="s">
        <v>608</v>
      </c>
      <c r="K278" s="199" t="s">
        <v>221</v>
      </c>
      <c r="L278" s="199" t="s">
        <v>304</v>
      </c>
      <c r="M278" s="55"/>
      <c r="O278" s="308"/>
      <c r="Q278" s="33"/>
      <c r="R278" s="25"/>
    </row>
    <row r="279" spans="1:18" s="43" customFormat="1" ht="15" x14ac:dyDescent="0.25">
      <c r="A279" s="109"/>
      <c r="B279" s="145" t="s">
        <v>157</v>
      </c>
      <c r="C279" s="149">
        <v>267</v>
      </c>
      <c r="D279" s="149">
        <f t="shared" si="9"/>
        <v>1268</v>
      </c>
      <c r="E279" s="159"/>
      <c r="F279" s="101"/>
      <c r="G279" s="140" t="s">
        <v>158</v>
      </c>
      <c r="H279" s="200">
        <f t="shared" si="8"/>
        <v>834</v>
      </c>
      <c r="I279" s="202" t="s">
        <v>670</v>
      </c>
      <c r="J279" s="199" t="s">
        <v>608</v>
      </c>
      <c r="K279" s="199" t="s">
        <v>229</v>
      </c>
      <c r="L279" s="199" t="s">
        <v>304</v>
      </c>
      <c r="M279" s="55"/>
      <c r="O279" s="308"/>
      <c r="Q279" s="33"/>
      <c r="R279" s="25"/>
    </row>
    <row r="280" spans="1:18" s="43" customFormat="1" ht="15" x14ac:dyDescent="0.25">
      <c r="A280" s="109"/>
      <c r="B280" s="145" t="s">
        <v>157</v>
      </c>
      <c r="C280" s="149">
        <v>268</v>
      </c>
      <c r="D280" s="149">
        <f t="shared" si="9"/>
        <v>1272</v>
      </c>
      <c r="E280" s="159"/>
      <c r="F280" s="101"/>
      <c r="G280" s="140" t="s">
        <v>158</v>
      </c>
      <c r="H280" s="200">
        <f t="shared" si="8"/>
        <v>836</v>
      </c>
      <c r="I280" s="202" t="s">
        <v>670</v>
      </c>
      <c r="J280" s="199" t="s">
        <v>608</v>
      </c>
      <c r="K280" s="199" t="s">
        <v>228</v>
      </c>
      <c r="L280" s="199" t="s">
        <v>304</v>
      </c>
      <c r="M280" s="55"/>
      <c r="O280" s="308"/>
      <c r="Q280" s="33"/>
      <c r="R280" s="25"/>
    </row>
    <row r="281" spans="1:18" s="43" customFormat="1" ht="15" x14ac:dyDescent="0.25">
      <c r="A281" s="109"/>
      <c r="B281" s="145" t="s">
        <v>157</v>
      </c>
      <c r="C281" s="149">
        <v>269</v>
      </c>
      <c r="D281" s="149">
        <f t="shared" si="9"/>
        <v>1276</v>
      </c>
      <c r="E281" s="159"/>
      <c r="F281" s="101"/>
      <c r="G281" s="140" t="s">
        <v>158</v>
      </c>
      <c r="H281" s="200">
        <f t="shared" si="8"/>
        <v>838</v>
      </c>
      <c r="I281" s="202" t="s">
        <v>670</v>
      </c>
      <c r="J281" s="199" t="s">
        <v>608</v>
      </c>
      <c r="K281" s="199" t="s">
        <v>230</v>
      </c>
      <c r="L281" s="199" t="s">
        <v>304</v>
      </c>
      <c r="M281" s="55"/>
      <c r="O281" s="308"/>
      <c r="Q281" s="33"/>
      <c r="R281" s="25"/>
    </row>
    <row r="282" spans="1:18" s="43" customFormat="1" ht="15" x14ac:dyDescent="0.25">
      <c r="A282" s="109"/>
      <c r="B282" s="145" t="s">
        <v>157</v>
      </c>
      <c r="C282" s="149">
        <v>270</v>
      </c>
      <c r="D282" s="149">
        <f t="shared" si="9"/>
        <v>1280</v>
      </c>
      <c r="E282" s="159"/>
      <c r="F282" s="101"/>
      <c r="G282" s="140" t="s">
        <v>158</v>
      </c>
      <c r="H282" s="200">
        <f t="shared" si="8"/>
        <v>840</v>
      </c>
      <c r="I282" s="202" t="s">
        <v>670</v>
      </c>
      <c r="J282" s="199" t="s">
        <v>608</v>
      </c>
      <c r="K282" s="199" t="s">
        <v>233</v>
      </c>
      <c r="L282" s="199" t="s">
        <v>304</v>
      </c>
      <c r="M282" s="55"/>
      <c r="O282" s="308"/>
      <c r="Q282" s="33"/>
      <c r="R282" s="25"/>
    </row>
    <row r="283" spans="1:18" s="43" customFormat="1" ht="15" x14ac:dyDescent="0.25">
      <c r="A283" s="109"/>
      <c r="B283" s="145" t="s">
        <v>157</v>
      </c>
      <c r="C283" s="149">
        <v>271</v>
      </c>
      <c r="D283" s="149">
        <f t="shared" si="9"/>
        <v>1284</v>
      </c>
      <c r="E283" s="159"/>
      <c r="F283" s="101"/>
      <c r="G283" s="140" t="s">
        <v>158</v>
      </c>
      <c r="H283" s="200">
        <f t="shared" si="8"/>
        <v>842</v>
      </c>
      <c r="I283" s="202" t="s">
        <v>670</v>
      </c>
      <c r="J283" s="199" t="s">
        <v>608</v>
      </c>
      <c r="K283" s="199" t="s">
        <v>224</v>
      </c>
      <c r="L283" s="199" t="s">
        <v>304</v>
      </c>
      <c r="M283" s="55"/>
      <c r="O283" s="308"/>
      <c r="Q283" s="33"/>
      <c r="R283" s="25"/>
    </row>
    <row r="284" spans="1:18" s="43" customFormat="1" ht="15" x14ac:dyDescent="0.25">
      <c r="A284" s="109"/>
      <c r="B284" s="145" t="s">
        <v>157</v>
      </c>
      <c r="C284" s="149">
        <v>272</v>
      </c>
      <c r="D284" s="149">
        <f t="shared" si="9"/>
        <v>1288</v>
      </c>
      <c r="E284" s="159"/>
      <c r="F284" s="101"/>
      <c r="G284" s="140" t="s">
        <v>158</v>
      </c>
      <c r="H284" s="200">
        <f t="shared" si="8"/>
        <v>844</v>
      </c>
      <c r="I284" s="202" t="s">
        <v>670</v>
      </c>
      <c r="J284" s="199" t="s">
        <v>608</v>
      </c>
      <c r="K284" s="199" t="s">
        <v>222</v>
      </c>
      <c r="L284" s="199" t="s">
        <v>304</v>
      </c>
      <c r="M284" s="55"/>
      <c r="O284" s="308"/>
      <c r="Q284" s="33"/>
      <c r="R284" s="25"/>
    </row>
    <row r="285" spans="1:18" s="43" customFormat="1" ht="15" x14ac:dyDescent="0.25">
      <c r="A285" s="109"/>
      <c r="B285" s="145" t="s">
        <v>157</v>
      </c>
      <c r="C285" s="149">
        <v>273</v>
      </c>
      <c r="D285" s="149">
        <f t="shared" si="9"/>
        <v>1292</v>
      </c>
      <c r="E285" s="159"/>
      <c r="F285" s="101"/>
      <c r="G285" s="140" t="s">
        <v>158</v>
      </c>
      <c r="H285" s="200">
        <f t="shared" si="8"/>
        <v>846</v>
      </c>
      <c r="I285" s="202" t="s">
        <v>670</v>
      </c>
      <c r="J285" s="199" t="s">
        <v>608</v>
      </c>
      <c r="K285" s="199" t="s">
        <v>220</v>
      </c>
      <c r="L285" s="199" t="s">
        <v>304</v>
      </c>
      <c r="M285" s="55"/>
      <c r="O285" s="308"/>
      <c r="Q285" s="33"/>
      <c r="R285" s="25"/>
    </row>
    <row r="286" spans="1:18" s="43" customFormat="1" ht="15" x14ac:dyDescent="0.25">
      <c r="A286" s="109"/>
      <c r="B286" s="145" t="s">
        <v>157</v>
      </c>
      <c r="C286" s="149">
        <v>274</v>
      </c>
      <c r="D286" s="149">
        <f t="shared" si="9"/>
        <v>1296</v>
      </c>
      <c r="E286" s="159"/>
      <c r="F286" s="101"/>
      <c r="G286" s="140" t="s">
        <v>158</v>
      </c>
      <c r="H286" s="200">
        <f t="shared" si="8"/>
        <v>848</v>
      </c>
      <c r="I286" s="202" t="s">
        <v>670</v>
      </c>
      <c r="J286" s="199" t="s">
        <v>608</v>
      </c>
      <c r="K286" s="199" t="s">
        <v>226</v>
      </c>
      <c r="L286" s="199" t="s">
        <v>304</v>
      </c>
      <c r="M286" s="55"/>
      <c r="O286" s="308"/>
      <c r="Q286" s="33"/>
      <c r="R286" s="25"/>
    </row>
    <row r="287" spans="1:18" s="43" customFormat="1" ht="15" x14ac:dyDescent="0.25">
      <c r="A287" s="109"/>
      <c r="B287" s="145" t="s">
        <v>157</v>
      </c>
      <c r="C287" s="149">
        <v>275</v>
      </c>
      <c r="D287" s="149">
        <f t="shared" si="9"/>
        <v>1300</v>
      </c>
      <c r="E287" s="159"/>
      <c r="F287" s="101"/>
      <c r="G287" s="140" t="s">
        <v>158</v>
      </c>
      <c r="H287" s="200">
        <f t="shared" si="8"/>
        <v>850</v>
      </c>
      <c r="I287" s="202" t="s">
        <v>670</v>
      </c>
      <c r="J287" s="199" t="s">
        <v>608</v>
      </c>
      <c r="K287" s="199" t="s">
        <v>158</v>
      </c>
      <c r="L287" s="199" t="s">
        <v>304</v>
      </c>
      <c r="M287" s="55"/>
      <c r="O287" s="308"/>
      <c r="Q287" s="33"/>
      <c r="R287" s="25"/>
    </row>
    <row r="288" spans="1:18" s="43" customFormat="1" ht="15" x14ac:dyDescent="0.25">
      <c r="A288" s="109"/>
      <c r="B288" s="145" t="s">
        <v>157</v>
      </c>
      <c r="C288" s="149">
        <v>276</v>
      </c>
      <c r="D288" s="149">
        <f t="shared" si="9"/>
        <v>1304</v>
      </c>
      <c r="E288" s="159"/>
      <c r="F288" s="101"/>
      <c r="G288" s="140" t="s">
        <v>158</v>
      </c>
      <c r="H288" s="200">
        <f t="shared" si="8"/>
        <v>852</v>
      </c>
      <c r="I288" s="202" t="s">
        <v>670</v>
      </c>
      <c r="J288" s="199" t="s">
        <v>608</v>
      </c>
      <c r="K288" s="199" t="s">
        <v>227</v>
      </c>
      <c r="L288" s="199" t="s">
        <v>304</v>
      </c>
      <c r="M288" s="55"/>
      <c r="O288" s="308"/>
      <c r="Q288" s="33"/>
      <c r="R288" s="25"/>
    </row>
    <row r="289" spans="1:18" s="43" customFormat="1" ht="15" x14ac:dyDescent="0.25">
      <c r="A289" s="109"/>
      <c r="B289" s="145" t="s">
        <v>157</v>
      </c>
      <c r="C289" s="149">
        <v>277</v>
      </c>
      <c r="D289" s="149">
        <f t="shared" si="9"/>
        <v>1308</v>
      </c>
      <c r="E289" s="159"/>
      <c r="F289" s="101"/>
      <c r="G289" s="140" t="s">
        <v>158</v>
      </c>
      <c r="H289" s="200">
        <f t="shared" si="8"/>
        <v>854</v>
      </c>
      <c r="I289" s="202" t="s">
        <v>670</v>
      </c>
      <c r="J289" s="199" t="s">
        <v>608</v>
      </c>
      <c r="K289" s="199" t="s">
        <v>232</v>
      </c>
      <c r="L289" s="199" t="s">
        <v>304</v>
      </c>
      <c r="M289" s="55"/>
      <c r="O289" s="308"/>
      <c r="Q289" s="33"/>
      <c r="R289" s="25"/>
    </row>
    <row r="290" spans="1:18" s="43" customFormat="1" ht="15" x14ac:dyDescent="0.25">
      <c r="A290" s="109"/>
      <c r="B290" s="144" t="s">
        <v>155</v>
      </c>
      <c r="C290" s="149">
        <v>278</v>
      </c>
      <c r="D290" s="149">
        <f t="shared" si="9"/>
        <v>1312</v>
      </c>
      <c r="E290" s="159"/>
      <c r="F290" s="101"/>
      <c r="G290" s="140" t="s">
        <v>158</v>
      </c>
      <c r="H290" s="200">
        <f t="shared" si="8"/>
        <v>856</v>
      </c>
      <c r="I290" s="198" t="s">
        <v>671</v>
      </c>
      <c r="J290" s="199" t="s">
        <v>607</v>
      </c>
      <c r="K290" s="111" t="s">
        <v>234</v>
      </c>
      <c r="L290" s="111" t="s">
        <v>304</v>
      </c>
      <c r="M290" s="55"/>
      <c r="O290" s="308"/>
      <c r="Q290" s="33"/>
      <c r="R290" s="25"/>
    </row>
    <row r="291" spans="1:18" s="43" customFormat="1" ht="15" x14ac:dyDescent="0.25">
      <c r="A291" s="109"/>
      <c r="B291" s="145" t="s">
        <v>155</v>
      </c>
      <c r="C291" s="149">
        <v>279</v>
      </c>
      <c r="D291" s="149">
        <f t="shared" si="9"/>
        <v>1316</v>
      </c>
      <c r="E291" s="159"/>
      <c r="F291" s="101"/>
      <c r="G291" s="140" t="s">
        <v>158</v>
      </c>
      <c r="H291" s="200">
        <f t="shared" si="8"/>
        <v>858</v>
      </c>
      <c r="I291" s="202" t="s">
        <v>671</v>
      </c>
      <c r="J291" s="199" t="s">
        <v>607</v>
      </c>
      <c r="K291" s="199" t="s">
        <v>225</v>
      </c>
      <c r="L291" s="199" t="s">
        <v>304</v>
      </c>
      <c r="M291" s="55"/>
      <c r="O291" s="308"/>
      <c r="Q291" s="33"/>
      <c r="R291" s="25"/>
    </row>
    <row r="292" spans="1:18" s="43" customFormat="1" ht="15" x14ac:dyDescent="0.25">
      <c r="A292" s="109"/>
      <c r="B292" s="145" t="s">
        <v>155</v>
      </c>
      <c r="C292" s="149">
        <v>280</v>
      </c>
      <c r="D292" s="149">
        <f t="shared" si="9"/>
        <v>1320</v>
      </c>
      <c r="E292" s="159"/>
      <c r="F292" s="101"/>
      <c r="G292" s="140" t="s">
        <v>158</v>
      </c>
      <c r="H292" s="200">
        <f t="shared" si="8"/>
        <v>860</v>
      </c>
      <c r="I292" s="202" t="s">
        <v>671</v>
      </c>
      <c r="J292" s="199" t="s">
        <v>607</v>
      </c>
      <c r="K292" s="199" t="s">
        <v>223</v>
      </c>
      <c r="L292" s="199" t="s">
        <v>304</v>
      </c>
      <c r="M292" s="55"/>
      <c r="O292" s="308"/>
      <c r="Q292" s="33"/>
      <c r="R292" s="25"/>
    </row>
    <row r="293" spans="1:18" s="43" customFormat="1" ht="15" x14ac:dyDescent="0.25">
      <c r="A293" s="109"/>
      <c r="B293" s="145" t="s">
        <v>155</v>
      </c>
      <c r="C293" s="149">
        <v>281</v>
      </c>
      <c r="D293" s="149">
        <f t="shared" si="9"/>
        <v>1324</v>
      </c>
      <c r="E293" s="159"/>
      <c r="F293" s="101"/>
      <c r="G293" s="140" t="s">
        <v>158</v>
      </c>
      <c r="H293" s="200">
        <f t="shared" si="8"/>
        <v>862</v>
      </c>
      <c r="I293" s="202" t="s">
        <v>671</v>
      </c>
      <c r="J293" s="199" t="s">
        <v>607</v>
      </c>
      <c r="K293" s="199" t="s">
        <v>221</v>
      </c>
      <c r="L293" s="199" t="s">
        <v>304</v>
      </c>
      <c r="M293" s="55"/>
      <c r="O293" s="308"/>
      <c r="Q293" s="33"/>
      <c r="R293" s="25"/>
    </row>
    <row r="294" spans="1:18" s="43" customFormat="1" ht="15" x14ac:dyDescent="0.25">
      <c r="A294" s="109"/>
      <c r="B294" s="145" t="s">
        <v>155</v>
      </c>
      <c r="C294" s="149">
        <v>282</v>
      </c>
      <c r="D294" s="149">
        <f t="shared" si="9"/>
        <v>1328</v>
      </c>
      <c r="E294" s="159"/>
      <c r="F294" s="101"/>
      <c r="G294" s="140" t="s">
        <v>158</v>
      </c>
      <c r="H294" s="200">
        <f t="shared" si="8"/>
        <v>864</v>
      </c>
      <c r="I294" s="202" t="s">
        <v>671</v>
      </c>
      <c r="J294" s="199" t="s">
        <v>607</v>
      </c>
      <c r="K294" s="199" t="s">
        <v>229</v>
      </c>
      <c r="L294" s="199" t="s">
        <v>304</v>
      </c>
      <c r="M294" s="55"/>
      <c r="O294" s="308"/>
      <c r="Q294" s="33"/>
      <c r="R294" s="25"/>
    </row>
    <row r="295" spans="1:18" s="43" customFormat="1" ht="15" x14ac:dyDescent="0.25">
      <c r="A295" s="109"/>
      <c r="B295" s="145" t="s">
        <v>155</v>
      </c>
      <c r="C295" s="149">
        <v>283</v>
      </c>
      <c r="D295" s="149">
        <f t="shared" si="9"/>
        <v>1332</v>
      </c>
      <c r="E295" s="159"/>
      <c r="F295" s="101"/>
      <c r="G295" s="140" t="s">
        <v>158</v>
      </c>
      <c r="H295" s="200">
        <f t="shared" si="8"/>
        <v>866</v>
      </c>
      <c r="I295" s="202" t="s">
        <v>671</v>
      </c>
      <c r="J295" s="199" t="s">
        <v>607</v>
      </c>
      <c r="K295" s="199" t="s">
        <v>228</v>
      </c>
      <c r="L295" s="199" t="s">
        <v>304</v>
      </c>
      <c r="M295" s="55"/>
      <c r="O295" s="308"/>
      <c r="Q295" s="33"/>
      <c r="R295" s="25"/>
    </row>
    <row r="296" spans="1:18" s="43" customFormat="1" ht="15" x14ac:dyDescent="0.25">
      <c r="A296" s="109"/>
      <c r="B296" s="145" t="s">
        <v>155</v>
      </c>
      <c r="C296" s="149">
        <v>284</v>
      </c>
      <c r="D296" s="149">
        <f t="shared" si="9"/>
        <v>1336</v>
      </c>
      <c r="E296" s="159"/>
      <c r="F296" s="101"/>
      <c r="G296" s="140" t="s">
        <v>158</v>
      </c>
      <c r="H296" s="200">
        <f t="shared" si="8"/>
        <v>868</v>
      </c>
      <c r="I296" s="202" t="s">
        <v>671</v>
      </c>
      <c r="J296" s="199" t="s">
        <v>607</v>
      </c>
      <c r="K296" s="199" t="s">
        <v>230</v>
      </c>
      <c r="L296" s="199" t="s">
        <v>304</v>
      </c>
      <c r="M296" s="55"/>
      <c r="O296" s="308"/>
      <c r="Q296" s="33"/>
      <c r="R296" s="25"/>
    </row>
    <row r="297" spans="1:18" s="43" customFormat="1" ht="15" x14ac:dyDescent="0.25">
      <c r="A297" s="109"/>
      <c r="B297" s="145" t="s">
        <v>155</v>
      </c>
      <c r="C297" s="149">
        <v>285</v>
      </c>
      <c r="D297" s="149">
        <f t="shared" si="9"/>
        <v>1340</v>
      </c>
      <c r="E297" s="159"/>
      <c r="F297" s="101"/>
      <c r="G297" s="140" t="s">
        <v>158</v>
      </c>
      <c r="H297" s="200">
        <f t="shared" si="8"/>
        <v>870</v>
      </c>
      <c r="I297" s="202" t="s">
        <v>671</v>
      </c>
      <c r="J297" s="199" t="s">
        <v>607</v>
      </c>
      <c r="K297" s="199" t="s">
        <v>233</v>
      </c>
      <c r="L297" s="199" t="s">
        <v>304</v>
      </c>
      <c r="M297" s="55"/>
      <c r="O297" s="308"/>
      <c r="Q297" s="33"/>
      <c r="R297" s="25"/>
    </row>
    <row r="298" spans="1:18" s="43" customFormat="1" ht="15" x14ac:dyDescent="0.25">
      <c r="A298" s="109"/>
      <c r="B298" s="145" t="s">
        <v>155</v>
      </c>
      <c r="C298" s="149">
        <v>286</v>
      </c>
      <c r="D298" s="149">
        <f t="shared" si="9"/>
        <v>1344</v>
      </c>
      <c r="E298" s="159"/>
      <c r="F298" s="101"/>
      <c r="G298" s="140" t="s">
        <v>158</v>
      </c>
      <c r="H298" s="200">
        <f t="shared" si="8"/>
        <v>872</v>
      </c>
      <c r="I298" s="202" t="s">
        <v>671</v>
      </c>
      <c r="J298" s="199" t="s">
        <v>607</v>
      </c>
      <c r="K298" s="199" t="s">
        <v>224</v>
      </c>
      <c r="L298" s="199" t="s">
        <v>304</v>
      </c>
      <c r="M298" s="55"/>
      <c r="O298" s="308"/>
      <c r="Q298" s="33"/>
      <c r="R298" s="25"/>
    </row>
    <row r="299" spans="1:18" s="43" customFormat="1" ht="15" x14ac:dyDescent="0.25">
      <c r="A299" s="109"/>
      <c r="B299" s="145" t="s">
        <v>155</v>
      </c>
      <c r="C299" s="149">
        <v>287</v>
      </c>
      <c r="D299" s="149">
        <f t="shared" si="9"/>
        <v>1348</v>
      </c>
      <c r="E299" s="159"/>
      <c r="F299" s="101"/>
      <c r="G299" s="140" t="s">
        <v>158</v>
      </c>
      <c r="H299" s="200">
        <f t="shared" si="8"/>
        <v>874</v>
      </c>
      <c r="I299" s="202" t="s">
        <v>671</v>
      </c>
      <c r="J299" s="199" t="s">
        <v>607</v>
      </c>
      <c r="K299" s="199" t="s">
        <v>222</v>
      </c>
      <c r="L299" s="199" t="s">
        <v>304</v>
      </c>
      <c r="M299" s="55"/>
      <c r="O299" s="308"/>
      <c r="Q299" s="33"/>
      <c r="R299" s="25"/>
    </row>
    <row r="300" spans="1:18" s="43" customFormat="1" ht="15" x14ac:dyDescent="0.25">
      <c r="A300" s="109"/>
      <c r="B300" s="145" t="s">
        <v>155</v>
      </c>
      <c r="C300" s="149">
        <v>288</v>
      </c>
      <c r="D300" s="149">
        <f t="shared" si="9"/>
        <v>1352</v>
      </c>
      <c r="E300" s="159"/>
      <c r="F300" s="101"/>
      <c r="G300" s="140" t="s">
        <v>158</v>
      </c>
      <c r="H300" s="200">
        <f t="shared" si="8"/>
        <v>876</v>
      </c>
      <c r="I300" s="202" t="s">
        <v>671</v>
      </c>
      <c r="J300" s="199" t="s">
        <v>607</v>
      </c>
      <c r="K300" s="199" t="s">
        <v>220</v>
      </c>
      <c r="L300" s="199" t="s">
        <v>304</v>
      </c>
      <c r="M300" s="55"/>
      <c r="O300" s="308"/>
      <c r="Q300" s="33"/>
      <c r="R300" s="25"/>
    </row>
    <row r="301" spans="1:18" s="43" customFormat="1" ht="15" x14ac:dyDescent="0.25">
      <c r="A301" s="109"/>
      <c r="B301" s="145" t="s">
        <v>155</v>
      </c>
      <c r="C301" s="149">
        <v>289</v>
      </c>
      <c r="D301" s="149">
        <f t="shared" si="9"/>
        <v>1356</v>
      </c>
      <c r="E301" s="159"/>
      <c r="F301" s="101"/>
      <c r="G301" s="140" t="s">
        <v>158</v>
      </c>
      <c r="H301" s="200">
        <f t="shared" si="8"/>
        <v>878</v>
      </c>
      <c r="I301" s="202" t="s">
        <v>671</v>
      </c>
      <c r="J301" s="199" t="s">
        <v>607</v>
      </c>
      <c r="K301" s="199" t="s">
        <v>226</v>
      </c>
      <c r="L301" s="199" t="s">
        <v>304</v>
      </c>
      <c r="M301" s="55"/>
      <c r="O301" s="308"/>
      <c r="Q301" s="33"/>
      <c r="R301" s="25"/>
    </row>
    <row r="302" spans="1:18" s="43" customFormat="1" ht="15" x14ac:dyDescent="0.25">
      <c r="A302" s="109"/>
      <c r="B302" s="145" t="s">
        <v>155</v>
      </c>
      <c r="C302" s="149">
        <v>290</v>
      </c>
      <c r="D302" s="149">
        <f t="shared" si="9"/>
        <v>1360</v>
      </c>
      <c r="E302" s="159"/>
      <c r="F302" s="101"/>
      <c r="G302" s="140" t="s">
        <v>158</v>
      </c>
      <c r="H302" s="200">
        <f t="shared" si="8"/>
        <v>880</v>
      </c>
      <c r="I302" s="202" t="s">
        <v>671</v>
      </c>
      <c r="J302" s="199" t="s">
        <v>607</v>
      </c>
      <c r="K302" s="199" t="s">
        <v>158</v>
      </c>
      <c r="L302" s="199" t="s">
        <v>304</v>
      </c>
      <c r="M302" s="55"/>
      <c r="O302" s="308"/>
      <c r="Q302" s="33"/>
      <c r="R302" s="25"/>
    </row>
    <row r="303" spans="1:18" s="43" customFormat="1" ht="15" x14ac:dyDescent="0.25">
      <c r="A303" s="109"/>
      <c r="B303" s="145" t="s">
        <v>155</v>
      </c>
      <c r="C303" s="149">
        <v>291</v>
      </c>
      <c r="D303" s="149">
        <f t="shared" si="9"/>
        <v>1364</v>
      </c>
      <c r="E303" s="159"/>
      <c r="F303" s="101"/>
      <c r="G303" s="140" t="s">
        <v>158</v>
      </c>
      <c r="H303" s="200">
        <f t="shared" si="8"/>
        <v>882</v>
      </c>
      <c r="I303" s="202" t="s">
        <v>671</v>
      </c>
      <c r="J303" s="199" t="s">
        <v>607</v>
      </c>
      <c r="K303" s="199" t="s">
        <v>227</v>
      </c>
      <c r="L303" s="199" t="s">
        <v>304</v>
      </c>
      <c r="M303" s="55"/>
      <c r="O303" s="308"/>
      <c r="Q303" s="33"/>
      <c r="R303" s="25"/>
    </row>
    <row r="304" spans="1:18" s="43" customFormat="1" ht="15" x14ac:dyDescent="0.25">
      <c r="A304" s="109"/>
      <c r="B304" s="145" t="s">
        <v>155</v>
      </c>
      <c r="C304" s="149">
        <v>292</v>
      </c>
      <c r="D304" s="149">
        <f t="shared" si="9"/>
        <v>1368</v>
      </c>
      <c r="E304" s="159"/>
      <c r="F304" s="101"/>
      <c r="G304" s="140" t="s">
        <v>158</v>
      </c>
      <c r="H304" s="200">
        <f t="shared" si="8"/>
        <v>884</v>
      </c>
      <c r="I304" s="202" t="s">
        <v>671</v>
      </c>
      <c r="J304" s="199" t="s">
        <v>607</v>
      </c>
      <c r="K304" s="199" t="s">
        <v>232</v>
      </c>
      <c r="L304" s="199" t="s">
        <v>304</v>
      </c>
      <c r="M304" s="55"/>
      <c r="O304" s="308"/>
      <c r="Q304" s="33"/>
      <c r="R304" s="25"/>
    </row>
    <row r="305" spans="1:18" s="43" customFormat="1" ht="15" x14ac:dyDescent="0.25">
      <c r="A305" s="109"/>
      <c r="B305" s="144" t="s">
        <v>147</v>
      </c>
      <c r="C305" s="149">
        <v>293</v>
      </c>
      <c r="D305" s="149">
        <f t="shared" si="9"/>
        <v>1372</v>
      </c>
      <c r="E305" s="159"/>
      <c r="F305" s="101"/>
      <c r="G305" s="140" t="s">
        <v>158</v>
      </c>
      <c r="H305" s="200">
        <f t="shared" si="8"/>
        <v>886</v>
      </c>
      <c r="I305" s="198" t="s">
        <v>665</v>
      </c>
      <c r="J305" s="172" t="s">
        <v>608</v>
      </c>
      <c r="K305" s="111" t="s">
        <v>234</v>
      </c>
      <c r="L305" s="111" t="s">
        <v>318</v>
      </c>
      <c r="M305" s="55"/>
      <c r="O305" s="308"/>
      <c r="Q305" s="33"/>
      <c r="R305" s="25"/>
    </row>
    <row r="306" spans="1:18" s="43" customFormat="1" ht="15" x14ac:dyDescent="0.25">
      <c r="A306" s="109"/>
      <c r="B306" s="145" t="s">
        <v>147</v>
      </c>
      <c r="C306" s="149">
        <v>294</v>
      </c>
      <c r="D306" s="149">
        <f t="shared" si="9"/>
        <v>1376</v>
      </c>
      <c r="E306" s="159"/>
      <c r="F306" s="101"/>
      <c r="G306" s="140" t="s">
        <v>158</v>
      </c>
      <c r="H306" s="200">
        <f t="shared" si="8"/>
        <v>888</v>
      </c>
      <c r="I306" s="202" t="s">
        <v>665</v>
      </c>
      <c r="J306" s="172" t="s">
        <v>608</v>
      </c>
      <c r="K306" s="199" t="s">
        <v>225</v>
      </c>
      <c r="L306" s="199" t="s">
        <v>318</v>
      </c>
      <c r="M306" s="55"/>
      <c r="O306" s="308"/>
      <c r="Q306" s="33"/>
      <c r="R306" s="25"/>
    </row>
    <row r="307" spans="1:18" s="43" customFormat="1" ht="15" x14ac:dyDescent="0.25">
      <c r="A307" s="109"/>
      <c r="B307" s="145" t="s">
        <v>147</v>
      </c>
      <c r="C307" s="149">
        <v>295</v>
      </c>
      <c r="D307" s="149">
        <f t="shared" si="9"/>
        <v>1380</v>
      </c>
      <c r="E307" s="159"/>
      <c r="F307" s="101"/>
      <c r="G307" s="140" t="s">
        <v>158</v>
      </c>
      <c r="H307" s="200">
        <f t="shared" si="8"/>
        <v>890</v>
      </c>
      <c r="I307" s="202" t="s">
        <v>665</v>
      </c>
      <c r="J307" s="172" t="s">
        <v>608</v>
      </c>
      <c r="K307" s="199" t="s">
        <v>223</v>
      </c>
      <c r="L307" s="199" t="s">
        <v>318</v>
      </c>
      <c r="M307" s="55"/>
      <c r="O307" s="308"/>
      <c r="Q307" s="33"/>
      <c r="R307" s="25"/>
    </row>
    <row r="308" spans="1:18" s="43" customFormat="1" ht="15" x14ac:dyDescent="0.25">
      <c r="A308" s="109"/>
      <c r="B308" s="145" t="s">
        <v>147</v>
      </c>
      <c r="C308" s="149">
        <v>296</v>
      </c>
      <c r="D308" s="149">
        <f t="shared" si="9"/>
        <v>1384</v>
      </c>
      <c r="E308" s="159"/>
      <c r="F308" s="101"/>
      <c r="G308" s="140" t="s">
        <v>158</v>
      </c>
      <c r="H308" s="200">
        <f t="shared" si="8"/>
        <v>892</v>
      </c>
      <c r="I308" s="202" t="s">
        <v>665</v>
      </c>
      <c r="J308" s="172" t="s">
        <v>608</v>
      </c>
      <c r="K308" s="199" t="s">
        <v>221</v>
      </c>
      <c r="L308" s="199" t="s">
        <v>318</v>
      </c>
      <c r="M308" s="55"/>
      <c r="O308" s="308"/>
      <c r="Q308" s="33"/>
      <c r="R308" s="25"/>
    </row>
    <row r="309" spans="1:18" s="43" customFormat="1" ht="15" x14ac:dyDescent="0.25">
      <c r="A309" s="109"/>
      <c r="B309" s="145" t="s">
        <v>147</v>
      </c>
      <c r="C309" s="149">
        <v>297</v>
      </c>
      <c r="D309" s="149">
        <f t="shared" si="9"/>
        <v>1388</v>
      </c>
      <c r="E309" s="159"/>
      <c r="F309" s="101"/>
      <c r="G309" s="140" t="s">
        <v>158</v>
      </c>
      <c r="H309" s="200">
        <f t="shared" si="8"/>
        <v>894</v>
      </c>
      <c r="I309" s="202" t="s">
        <v>665</v>
      </c>
      <c r="J309" s="172" t="s">
        <v>608</v>
      </c>
      <c r="K309" s="199" t="s">
        <v>229</v>
      </c>
      <c r="L309" s="199" t="s">
        <v>318</v>
      </c>
      <c r="M309" s="55"/>
      <c r="O309" s="308"/>
      <c r="Q309" s="33"/>
      <c r="R309" s="25"/>
    </row>
    <row r="310" spans="1:18" s="43" customFormat="1" ht="15" x14ac:dyDescent="0.25">
      <c r="A310" s="109"/>
      <c r="B310" s="145" t="s">
        <v>147</v>
      </c>
      <c r="C310" s="149">
        <v>298</v>
      </c>
      <c r="D310" s="149">
        <f t="shared" si="9"/>
        <v>1392</v>
      </c>
      <c r="E310" s="159"/>
      <c r="F310" s="101"/>
      <c r="G310" s="140" t="s">
        <v>158</v>
      </c>
      <c r="H310" s="200">
        <f t="shared" si="8"/>
        <v>896</v>
      </c>
      <c r="I310" s="202" t="s">
        <v>665</v>
      </c>
      <c r="J310" s="172" t="s">
        <v>608</v>
      </c>
      <c r="K310" s="199" t="s">
        <v>228</v>
      </c>
      <c r="L310" s="199" t="s">
        <v>318</v>
      </c>
      <c r="M310" s="55"/>
      <c r="O310" s="308"/>
      <c r="Q310" s="33"/>
      <c r="R310" s="25"/>
    </row>
    <row r="311" spans="1:18" s="43" customFormat="1" ht="15" x14ac:dyDescent="0.25">
      <c r="A311" s="109"/>
      <c r="B311" s="145" t="s">
        <v>147</v>
      </c>
      <c r="C311" s="149">
        <v>299</v>
      </c>
      <c r="D311" s="149">
        <f t="shared" si="9"/>
        <v>1396</v>
      </c>
      <c r="E311" s="159"/>
      <c r="F311" s="101"/>
      <c r="G311" s="140" t="s">
        <v>158</v>
      </c>
      <c r="H311" s="200">
        <f t="shared" si="8"/>
        <v>898</v>
      </c>
      <c r="I311" s="202" t="s">
        <v>665</v>
      </c>
      <c r="J311" s="172" t="s">
        <v>608</v>
      </c>
      <c r="K311" s="199" t="s">
        <v>230</v>
      </c>
      <c r="L311" s="199" t="s">
        <v>318</v>
      </c>
      <c r="M311" s="55"/>
      <c r="O311" s="308"/>
      <c r="Q311" s="33"/>
      <c r="R311" s="25"/>
    </row>
    <row r="312" spans="1:18" s="43" customFormat="1" ht="15" x14ac:dyDescent="0.25">
      <c r="A312" s="109"/>
      <c r="B312" s="145" t="s">
        <v>147</v>
      </c>
      <c r="C312" s="149">
        <v>300</v>
      </c>
      <c r="D312" s="149">
        <f t="shared" si="9"/>
        <v>1400</v>
      </c>
      <c r="E312" s="159"/>
      <c r="F312" s="101"/>
      <c r="G312" s="140" t="s">
        <v>158</v>
      </c>
      <c r="H312" s="200">
        <f t="shared" si="8"/>
        <v>900</v>
      </c>
      <c r="I312" s="202" t="s">
        <v>665</v>
      </c>
      <c r="J312" s="172" t="s">
        <v>608</v>
      </c>
      <c r="K312" s="199" t="s">
        <v>233</v>
      </c>
      <c r="L312" s="199" t="s">
        <v>318</v>
      </c>
      <c r="M312" s="55"/>
      <c r="O312" s="308"/>
      <c r="Q312" s="33"/>
      <c r="R312" s="25"/>
    </row>
    <row r="313" spans="1:18" s="43" customFormat="1" ht="15" x14ac:dyDescent="0.25">
      <c r="A313" s="109"/>
      <c r="B313" s="145" t="s">
        <v>147</v>
      </c>
      <c r="C313" s="149">
        <v>301</v>
      </c>
      <c r="D313" s="149">
        <f t="shared" si="9"/>
        <v>1404</v>
      </c>
      <c r="E313" s="159"/>
      <c r="F313" s="101"/>
      <c r="G313" s="140" t="s">
        <v>158</v>
      </c>
      <c r="H313" s="200">
        <f t="shared" si="8"/>
        <v>902</v>
      </c>
      <c r="I313" s="202" t="s">
        <v>665</v>
      </c>
      <c r="J313" s="172" t="s">
        <v>608</v>
      </c>
      <c r="K313" s="199" t="s">
        <v>224</v>
      </c>
      <c r="L313" s="199" t="s">
        <v>318</v>
      </c>
      <c r="M313" s="55"/>
      <c r="O313" s="308"/>
      <c r="Q313" s="33"/>
      <c r="R313" s="25"/>
    </row>
    <row r="314" spans="1:18" s="43" customFormat="1" ht="15" x14ac:dyDescent="0.25">
      <c r="A314" s="109"/>
      <c r="B314" s="145" t="s">
        <v>147</v>
      </c>
      <c r="C314" s="149">
        <v>302</v>
      </c>
      <c r="D314" s="149">
        <f t="shared" si="9"/>
        <v>1408</v>
      </c>
      <c r="E314" s="159"/>
      <c r="F314" s="101"/>
      <c r="G314" s="140" t="s">
        <v>158</v>
      </c>
      <c r="H314" s="200">
        <f t="shared" si="8"/>
        <v>904</v>
      </c>
      <c r="I314" s="202" t="s">
        <v>665</v>
      </c>
      <c r="J314" s="172" t="s">
        <v>608</v>
      </c>
      <c r="K314" s="199" t="s">
        <v>222</v>
      </c>
      <c r="L314" s="199" t="s">
        <v>318</v>
      </c>
      <c r="M314" s="55"/>
      <c r="O314" s="308"/>
      <c r="Q314" s="33"/>
      <c r="R314" s="25"/>
    </row>
    <row r="315" spans="1:18" s="43" customFormat="1" ht="15" x14ac:dyDescent="0.25">
      <c r="A315" s="109"/>
      <c r="B315" s="145" t="s">
        <v>147</v>
      </c>
      <c r="C315" s="149">
        <v>303</v>
      </c>
      <c r="D315" s="149">
        <f t="shared" si="9"/>
        <v>1412</v>
      </c>
      <c r="E315" s="159"/>
      <c r="F315" s="101"/>
      <c r="G315" s="140" t="s">
        <v>158</v>
      </c>
      <c r="H315" s="200">
        <f t="shared" si="8"/>
        <v>906</v>
      </c>
      <c r="I315" s="202" t="s">
        <v>665</v>
      </c>
      <c r="J315" s="172" t="s">
        <v>608</v>
      </c>
      <c r="K315" s="199" t="s">
        <v>220</v>
      </c>
      <c r="L315" s="199" t="s">
        <v>318</v>
      </c>
      <c r="M315" s="55"/>
      <c r="O315" s="308"/>
      <c r="Q315" s="33"/>
      <c r="R315" s="25"/>
    </row>
    <row r="316" spans="1:18" s="43" customFormat="1" ht="15" x14ac:dyDescent="0.25">
      <c r="A316" s="109"/>
      <c r="B316" s="145" t="s">
        <v>147</v>
      </c>
      <c r="C316" s="149">
        <v>304</v>
      </c>
      <c r="D316" s="149">
        <f t="shared" si="9"/>
        <v>1416</v>
      </c>
      <c r="E316" s="159"/>
      <c r="F316" s="101"/>
      <c r="G316" s="140" t="s">
        <v>158</v>
      </c>
      <c r="H316" s="200">
        <f t="shared" si="8"/>
        <v>908</v>
      </c>
      <c r="I316" s="202" t="s">
        <v>665</v>
      </c>
      <c r="J316" s="172" t="s">
        <v>608</v>
      </c>
      <c r="K316" s="199" t="s">
        <v>226</v>
      </c>
      <c r="L316" s="199" t="s">
        <v>318</v>
      </c>
      <c r="M316" s="55"/>
      <c r="O316" s="308"/>
      <c r="Q316" s="33"/>
      <c r="R316" s="25"/>
    </row>
    <row r="317" spans="1:18" s="43" customFormat="1" ht="15" x14ac:dyDescent="0.25">
      <c r="A317" s="109"/>
      <c r="B317" s="145" t="s">
        <v>147</v>
      </c>
      <c r="C317" s="149">
        <v>305</v>
      </c>
      <c r="D317" s="149">
        <f t="shared" si="9"/>
        <v>1420</v>
      </c>
      <c r="E317" s="159"/>
      <c r="F317" s="101"/>
      <c r="G317" s="140" t="s">
        <v>158</v>
      </c>
      <c r="H317" s="200">
        <f t="shared" si="8"/>
        <v>910</v>
      </c>
      <c r="I317" s="202" t="s">
        <v>665</v>
      </c>
      <c r="J317" s="172" t="s">
        <v>608</v>
      </c>
      <c r="K317" s="199" t="s">
        <v>158</v>
      </c>
      <c r="L317" s="199" t="s">
        <v>318</v>
      </c>
      <c r="M317" s="55"/>
      <c r="O317" s="308"/>
      <c r="Q317" s="33"/>
      <c r="R317" s="25"/>
    </row>
    <row r="318" spans="1:18" s="43" customFormat="1" ht="15" x14ac:dyDescent="0.25">
      <c r="A318" s="109"/>
      <c r="B318" s="145" t="s">
        <v>147</v>
      </c>
      <c r="C318" s="149">
        <v>306</v>
      </c>
      <c r="D318" s="149">
        <f t="shared" si="9"/>
        <v>1424</v>
      </c>
      <c r="E318" s="159"/>
      <c r="F318" s="101"/>
      <c r="G318" s="140" t="s">
        <v>158</v>
      </c>
      <c r="H318" s="200">
        <f t="shared" si="8"/>
        <v>912</v>
      </c>
      <c r="I318" s="202" t="s">
        <v>665</v>
      </c>
      <c r="J318" s="172" t="s">
        <v>608</v>
      </c>
      <c r="K318" s="199" t="s">
        <v>227</v>
      </c>
      <c r="L318" s="199" t="s">
        <v>318</v>
      </c>
      <c r="M318" s="55"/>
      <c r="O318" s="308"/>
      <c r="Q318" s="33"/>
      <c r="R318" s="25"/>
    </row>
    <row r="319" spans="1:18" s="43" customFormat="1" ht="15" x14ac:dyDescent="0.25">
      <c r="A319" s="109"/>
      <c r="B319" s="145" t="s">
        <v>147</v>
      </c>
      <c r="C319" s="149">
        <v>307</v>
      </c>
      <c r="D319" s="149">
        <f t="shared" si="9"/>
        <v>1428</v>
      </c>
      <c r="E319" s="159"/>
      <c r="F319" s="101"/>
      <c r="G319" s="140" t="s">
        <v>158</v>
      </c>
      <c r="H319" s="200">
        <f t="shared" si="8"/>
        <v>914</v>
      </c>
      <c r="I319" s="202" t="s">
        <v>665</v>
      </c>
      <c r="J319" s="172" t="s">
        <v>608</v>
      </c>
      <c r="K319" s="199" t="s">
        <v>232</v>
      </c>
      <c r="L319" s="199" t="s">
        <v>318</v>
      </c>
      <c r="M319" s="55"/>
      <c r="O319" s="308"/>
      <c r="Q319" s="33"/>
      <c r="R319" s="25"/>
    </row>
    <row r="320" spans="1:18" s="43" customFormat="1" ht="15" x14ac:dyDescent="0.25">
      <c r="A320" s="109"/>
      <c r="B320" s="144" t="s">
        <v>146</v>
      </c>
      <c r="C320" s="149">
        <v>308</v>
      </c>
      <c r="D320" s="149">
        <f t="shared" si="9"/>
        <v>1432</v>
      </c>
      <c r="E320" s="159"/>
      <c r="F320" s="101"/>
      <c r="G320" s="140" t="s">
        <v>158</v>
      </c>
      <c r="H320" s="200">
        <f t="shared" si="8"/>
        <v>916</v>
      </c>
      <c r="I320" s="198" t="s">
        <v>666</v>
      </c>
      <c r="J320" s="199" t="s">
        <v>607</v>
      </c>
      <c r="K320" s="111" t="s">
        <v>234</v>
      </c>
      <c r="L320" s="111" t="s">
        <v>318</v>
      </c>
      <c r="M320" s="55"/>
      <c r="O320" s="308"/>
      <c r="Q320" s="33"/>
      <c r="R320" s="25"/>
    </row>
    <row r="321" spans="1:18" s="43" customFormat="1" ht="15" x14ac:dyDescent="0.25">
      <c r="A321" s="109"/>
      <c r="B321" s="145" t="s">
        <v>146</v>
      </c>
      <c r="C321" s="149">
        <v>309</v>
      </c>
      <c r="D321" s="149">
        <f t="shared" si="9"/>
        <v>1436</v>
      </c>
      <c r="E321" s="159"/>
      <c r="F321" s="101"/>
      <c r="G321" s="140" t="s">
        <v>158</v>
      </c>
      <c r="H321" s="200">
        <f t="shared" si="8"/>
        <v>918</v>
      </c>
      <c r="I321" s="202" t="s">
        <v>666</v>
      </c>
      <c r="J321" s="199" t="s">
        <v>607</v>
      </c>
      <c r="K321" s="199" t="s">
        <v>225</v>
      </c>
      <c r="L321" s="199" t="s">
        <v>318</v>
      </c>
      <c r="M321" s="55"/>
      <c r="O321" s="308"/>
      <c r="Q321" s="33"/>
      <c r="R321" s="25"/>
    </row>
    <row r="322" spans="1:18" s="43" customFormat="1" ht="15" x14ac:dyDescent="0.25">
      <c r="A322" s="109"/>
      <c r="B322" s="145" t="s">
        <v>146</v>
      </c>
      <c r="C322" s="149">
        <v>310</v>
      </c>
      <c r="D322" s="149">
        <f t="shared" si="9"/>
        <v>1440</v>
      </c>
      <c r="E322" s="159"/>
      <c r="F322" s="101"/>
      <c r="G322" s="140" t="s">
        <v>158</v>
      </c>
      <c r="H322" s="200">
        <f t="shared" si="8"/>
        <v>920</v>
      </c>
      <c r="I322" s="202" t="s">
        <v>666</v>
      </c>
      <c r="J322" s="199" t="s">
        <v>607</v>
      </c>
      <c r="K322" s="199" t="s">
        <v>223</v>
      </c>
      <c r="L322" s="199" t="s">
        <v>318</v>
      </c>
      <c r="M322" s="55"/>
      <c r="O322" s="308"/>
      <c r="Q322" s="33"/>
      <c r="R322" s="25"/>
    </row>
    <row r="323" spans="1:18" s="43" customFormat="1" ht="15" x14ac:dyDescent="0.25">
      <c r="A323" s="109"/>
      <c r="B323" s="145" t="s">
        <v>146</v>
      </c>
      <c r="C323" s="149">
        <v>311</v>
      </c>
      <c r="D323" s="149">
        <f t="shared" si="9"/>
        <v>1444</v>
      </c>
      <c r="E323" s="159"/>
      <c r="F323" s="101"/>
      <c r="G323" s="140" t="s">
        <v>158</v>
      </c>
      <c r="H323" s="200">
        <f t="shared" si="8"/>
        <v>922</v>
      </c>
      <c r="I323" s="202" t="s">
        <v>666</v>
      </c>
      <c r="J323" s="199" t="s">
        <v>607</v>
      </c>
      <c r="K323" s="199" t="s">
        <v>221</v>
      </c>
      <c r="L323" s="199" t="s">
        <v>318</v>
      </c>
      <c r="M323" s="55"/>
      <c r="O323" s="308"/>
      <c r="Q323" s="33"/>
      <c r="R323" s="25"/>
    </row>
    <row r="324" spans="1:18" s="43" customFormat="1" ht="15" x14ac:dyDescent="0.25">
      <c r="A324" s="109"/>
      <c r="B324" s="145" t="s">
        <v>146</v>
      </c>
      <c r="C324" s="149">
        <v>312</v>
      </c>
      <c r="D324" s="149">
        <f t="shared" si="9"/>
        <v>1448</v>
      </c>
      <c r="E324" s="159"/>
      <c r="F324" s="101"/>
      <c r="G324" s="140" t="s">
        <v>158</v>
      </c>
      <c r="H324" s="200">
        <f t="shared" si="8"/>
        <v>924</v>
      </c>
      <c r="I324" s="202" t="s">
        <v>666</v>
      </c>
      <c r="J324" s="199" t="s">
        <v>607</v>
      </c>
      <c r="K324" s="199" t="s">
        <v>229</v>
      </c>
      <c r="L324" s="199" t="s">
        <v>318</v>
      </c>
      <c r="M324" s="55"/>
      <c r="O324" s="308"/>
      <c r="Q324" s="33"/>
      <c r="R324" s="25"/>
    </row>
    <row r="325" spans="1:18" s="43" customFormat="1" ht="15" x14ac:dyDescent="0.25">
      <c r="A325" s="109"/>
      <c r="B325" s="145" t="s">
        <v>146</v>
      </c>
      <c r="C325" s="149">
        <v>313</v>
      </c>
      <c r="D325" s="149">
        <f t="shared" si="9"/>
        <v>1452</v>
      </c>
      <c r="E325" s="159"/>
      <c r="F325" s="101"/>
      <c r="G325" s="140" t="s">
        <v>158</v>
      </c>
      <c r="H325" s="200">
        <f t="shared" si="8"/>
        <v>926</v>
      </c>
      <c r="I325" s="202" t="s">
        <v>666</v>
      </c>
      <c r="J325" s="199" t="s">
        <v>607</v>
      </c>
      <c r="K325" s="199" t="s">
        <v>228</v>
      </c>
      <c r="L325" s="199" t="s">
        <v>318</v>
      </c>
      <c r="M325" s="55"/>
      <c r="O325" s="308"/>
      <c r="Q325" s="33"/>
      <c r="R325" s="25"/>
    </row>
    <row r="326" spans="1:18" s="43" customFormat="1" ht="15" x14ac:dyDescent="0.25">
      <c r="A326" s="109"/>
      <c r="B326" s="145" t="s">
        <v>146</v>
      </c>
      <c r="C326" s="149">
        <v>314</v>
      </c>
      <c r="D326" s="149">
        <f t="shared" si="9"/>
        <v>1456</v>
      </c>
      <c r="E326" s="159"/>
      <c r="F326" s="101"/>
      <c r="G326" s="140" t="s">
        <v>158</v>
      </c>
      <c r="H326" s="200">
        <f t="shared" si="8"/>
        <v>928</v>
      </c>
      <c r="I326" s="202" t="s">
        <v>666</v>
      </c>
      <c r="J326" s="199" t="s">
        <v>607</v>
      </c>
      <c r="K326" s="199" t="s">
        <v>230</v>
      </c>
      <c r="L326" s="199" t="s">
        <v>318</v>
      </c>
      <c r="M326" s="55"/>
      <c r="O326" s="308"/>
      <c r="Q326" s="33"/>
      <c r="R326" s="25"/>
    </row>
    <row r="327" spans="1:18" s="43" customFormat="1" ht="15" x14ac:dyDescent="0.25">
      <c r="A327" s="109"/>
      <c r="B327" s="145" t="s">
        <v>146</v>
      </c>
      <c r="C327" s="149">
        <v>315</v>
      </c>
      <c r="D327" s="149">
        <f t="shared" si="9"/>
        <v>1460</v>
      </c>
      <c r="E327" s="159"/>
      <c r="F327" s="101"/>
      <c r="G327" s="140" t="s">
        <v>158</v>
      </c>
      <c r="H327" s="200">
        <f t="shared" si="8"/>
        <v>930</v>
      </c>
      <c r="I327" s="202" t="s">
        <v>666</v>
      </c>
      <c r="J327" s="199" t="s">
        <v>607</v>
      </c>
      <c r="K327" s="199" t="s">
        <v>233</v>
      </c>
      <c r="L327" s="199" t="s">
        <v>318</v>
      </c>
      <c r="M327" s="55"/>
      <c r="O327" s="308"/>
      <c r="Q327" s="33"/>
      <c r="R327" s="25"/>
    </row>
    <row r="328" spans="1:18" s="43" customFormat="1" ht="15" x14ac:dyDescent="0.25">
      <c r="A328" s="109"/>
      <c r="B328" s="145" t="s">
        <v>146</v>
      </c>
      <c r="C328" s="149">
        <v>316</v>
      </c>
      <c r="D328" s="149">
        <f t="shared" si="9"/>
        <v>1464</v>
      </c>
      <c r="E328" s="159"/>
      <c r="F328" s="101"/>
      <c r="G328" s="140" t="s">
        <v>158</v>
      </c>
      <c r="H328" s="200">
        <f t="shared" si="8"/>
        <v>932</v>
      </c>
      <c r="I328" s="202" t="s">
        <v>666</v>
      </c>
      <c r="J328" s="199" t="s">
        <v>607</v>
      </c>
      <c r="K328" s="199" t="s">
        <v>224</v>
      </c>
      <c r="L328" s="199" t="s">
        <v>318</v>
      </c>
      <c r="M328" s="55"/>
      <c r="O328" s="308"/>
      <c r="Q328" s="33"/>
      <c r="R328" s="25"/>
    </row>
    <row r="329" spans="1:18" s="43" customFormat="1" ht="15" x14ac:dyDescent="0.25">
      <c r="A329" s="109"/>
      <c r="B329" s="145" t="s">
        <v>146</v>
      </c>
      <c r="C329" s="149">
        <v>317</v>
      </c>
      <c r="D329" s="149">
        <f t="shared" si="9"/>
        <v>1468</v>
      </c>
      <c r="E329" s="159"/>
      <c r="F329" s="101"/>
      <c r="G329" s="140" t="s">
        <v>158</v>
      </c>
      <c r="H329" s="200">
        <f t="shared" si="8"/>
        <v>934</v>
      </c>
      <c r="I329" s="202" t="s">
        <v>666</v>
      </c>
      <c r="J329" s="199" t="s">
        <v>607</v>
      </c>
      <c r="K329" s="199" t="s">
        <v>222</v>
      </c>
      <c r="L329" s="199" t="s">
        <v>318</v>
      </c>
      <c r="M329" s="55"/>
      <c r="O329" s="308"/>
      <c r="Q329" s="33"/>
      <c r="R329" s="25"/>
    </row>
    <row r="330" spans="1:18" s="43" customFormat="1" ht="15" x14ac:dyDescent="0.25">
      <c r="A330" s="109"/>
      <c r="B330" s="145" t="s">
        <v>146</v>
      </c>
      <c r="C330" s="149">
        <v>318</v>
      </c>
      <c r="D330" s="149">
        <f t="shared" si="9"/>
        <v>1472</v>
      </c>
      <c r="E330" s="159"/>
      <c r="F330" s="101"/>
      <c r="G330" s="140" t="s">
        <v>158</v>
      </c>
      <c r="H330" s="200">
        <f t="shared" si="8"/>
        <v>936</v>
      </c>
      <c r="I330" s="202" t="s">
        <v>666</v>
      </c>
      <c r="J330" s="199" t="s">
        <v>607</v>
      </c>
      <c r="K330" s="199" t="s">
        <v>220</v>
      </c>
      <c r="L330" s="199" t="s">
        <v>318</v>
      </c>
      <c r="M330" s="55"/>
      <c r="O330" s="308"/>
      <c r="Q330" s="33"/>
      <c r="R330" s="25"/>
    </row>
    <row r="331" spans="1:18" s="43" customFormat="1" ht="15" x14ac:dyDescent="0.25">
      <c r="A331" s="109"/>
      <c r="B331" s="145" t="s">
        <v>146</v>
      </c>
      <c r="C331" s="149">
        <v>319</v>
      </c>
      <c r="D331" s="149">
        <f t="shared" si="9"/>
        <v>1476</v>
      </c>
      <c r="E331" s="159"/>
      <c r="F331" s="101"/>
      <c r="G331" s="140" t="s">
        <v>158</v>
      </c>
      <c r="H331" s="200">
        <f t="shared" si="8"/>
        <v>938</v>
      </c>
      <c r="I331" s="202" t="s">
        <v>666</v>
      </c>
      <c r="J331" s="199" t="s">
        <v>607</v>
      </c>
      <c r="K331" s="199" t="s">
        <v>226</v>
      </c>
      <c r="L331" s="199" t="s">
        <v>318</v>
      </c>
      <c r="M331" s="55"/>
      <c r="O331" s="308"/>
      <c r="Q331" s="33"/>
      <c r="R331" s="25"/>
    </row>
    <row r="332" spans="1:18" s="43" customFormat="1" ht="15" x14ac:dyDescent="0.25">
      <c r="A332" s="109"/>
      <c r="B332" s="145" t="s">
        <v>146</v>
      </c>
      <c r="C332" s="149">
        <v>320</v>
      </c>
      <c r="D332" s="149">
        <f t="shared" si="9"/>
        <v>1480</v>
      </c>
      <c r="E332" s="159"/>
      <c r="F332" s="101"/>
      <c r="G332" s="140" t="s">
        <v>158</v>
      </c>
      <c r="H332" s="200">
        <f t="shared" ref="H332:H395" si="10">300+2*M$10*(B$10-1)+2*C332</f>
        <v>940</v>
      </c>
      <c r="I332" s="202" t="s">
        <v>666</v>
      </c>
      <c r="J332" s="199" t="s">
        <v>607</v>
      </c>
      <c r="K332" s="199" t="s">
        <v>158</v>
      </c>
      <c r="L332" s="199" t="s">
        <v>318</v>
      </c>
      <c r="M332" s="55"/>
      <c r="O332" s="308"/>
      <c r="Q332" s="33"/>
      <c r="R332" s="25"/>
    </row>
    <row r="333" spans="1:18" s="43" customFormat="1" ht="15" x14ac:dyDescent="0.25">
      <c r="A333" s="109"/>
      <c r="B333" s="145" t="s">
        <v>146</v>
      </c>
      <c r="C333" s="149">
        <v>321</v>
      </c>
      <c r="D333" s="149">
        <f t="shared" ref="D333:D396" si="11">4*(M$10*(B$10-1)+C333)+D$11</f>
        <v>1484</v>
      </c>
      <c r="E333" s="159"/>
      <c r="F333" s="101"/>
      <c r="G333" s="140" t="s">
        <v>158</v>
      </c>
      <c r="H333" s="200">
        <f t="shared" si="10"/>
        <v>942</v>
      </c>
      <c r="I333" s="202" t="s">
        <v>666</v>
      </c>
      <c r="J333" s="199" t="s">
        <v>607</v>
      </c>
      <c r="K333" s="199" t="s">
        <v>227</v>
      </c>
      <c r="L333" s="199" t="s">
        <v>318</v>
      </c>
      <c r="M333" s="55"/>
      <c r="O333" s="308"/>
      <c r="Q333" s="33"/>
      <c r="R333" s="25"/>
    </row>
    <row r="334" spans="1:18" s="43" customFormat="1" ht="15" x14ac:dyDescent="0.25">
      <c r="A334" s="109"/>
      <c r="B334" s="145" t="s">
        <v>146</v>
      </c>
      <c r="C334" s="149">
        <v>322</v>
      </c>
      <c r="D334" s="149">
        <f t="shared" si="11"/>
        <v>1488</v>
      </c>
      <c r="E334" s="159"/>
      <c r="F334" s="101"/>
      <c r="G334" s="140" t="s">
        <v>158</v>
      </c>
      <c r="H334" s="200">
        <f t="shared" si="10"/>
        <v>944</v>
      </c>
      <c r="I334" s="202" t="s">
        <v>666</v>
      </c>
      <c r="J334" s="199" t="s">
        <v>607</v>
      </c>
      <c r="K334" s="199" t="s">
        <v>232</v>
      </c>
      <c r="L334" s="199" t="s">
        <v>318</v>
      </c>
      <c r="M334" s="55"/>
      <c r="O334" s="308"/>
      <c r="Q334" s="33"/>
      <c r="R334" s="25"/>
    </row>
    <row r="335" spans="1:18" s="43" customFormat="1" ht="15" x14ac:dyDescent="0.25">
      <c r="A335" s="109"/>
      <c r="B335" s="144" t="s">
        <v>137</v>
      </c>
      <c r="C335" s="149">
        <v>323</v>
      </c>
      <c r="D335" s="149">
        <f t="shared" si="11"/>
        <v>1492</v>
      </c>
      <c r="E335" s="159"/>
      <c r="F335" s="101"/>
      <c r="G335" s="140" t="s">
        <v>158</v>
      </c>
      <c r="H335" s="200">
        <f t="shared" si="10"/>
        <v>946</v>
      </c>
      <c r="I335" s="198" t="s">
        <v>657</v>
      </c>
      <c r="J335" s="199" t="s">
        <v>607</v>
      </c>
      <c r="K335" s="111" t="s">
        <v>234</v>
      </c>
      <c r="L335" s="111" t="s">
        <v>300</v>
      </c>
      <c r="M335" s="55"/>
      <c r="O335" s="308"/>
      <c r="Q335" s="33"/>
      <c r="R335" s="25"/>
    </row>
    <row r="336" spans="1:18" s="43" customFormat="1" ht="15" x14ac:dyDescent="0.25">
      <c r="A336" s="109"/>
      <c r="B336" s="145" t="s">
        <v>137</v>
      </c>
      <c r="C336" s="149">
        <v>324</v>
      </c>
      <c r="D336" s="149">
        <f t="shared" si="11"/>
        <v>1496</v>
      </c>
      <c r="E336" s="159"/>
      <c r="F336" s="101"/>
      <c r="G336" s="140" t="s">
        <v>158</v>
      </c>
      <c r="H336" s="200">
        <f t="shared" si="10"/>
        <v>948</v>
      </c>
      <c r="I336" s="202" t="s">
        <v>657</v>
      </c>
      <c r="J336" s="199" t="s">
        <v>607</v>
      </c>
      <c r="K336" s="199" t="s">
        <v>225</v>
      </c>
      <c r="L336" s="199" t="s">
        <v>300</v>
      </c>
      <c r="M336" s="55"/>
      <c r="O336" s="308"/>
      <c r="Q336" s="33"/>
      <c r="R336" s="25"/>
    </row>
    <row r="337" spans="1:18" s="43" customFormat="1" ht="15" x14ac:dyDescent="0.25">
      <c r="A337" s="109"/>
      <c r="B337" s="145" t="s">
        <v>137</v>
      </c>
      <c r="C337" s="149">
        <v>325</v>
      </c>
      <c r="D337" s="149">
        <f t="shared" si="11"/>
        <v>1500</v>
      </c>
      <c r="E337" s="159"/>
      <c r="F337" s="101"/>
      <c r="G337" s="140" t="s">
        <v>158</v>
      </c>
      <c r="H337" s="200">
        <f t="shared" si="10"/>
        <v>950</v>
      </c>
      <c r="I337" s="202" t="s">
        <v>657</v>
      </c>
      <c r="J337" s="199" t="s">
        <v>607</v>
      </c>
      <c r="K337" s="199" t="s">
        <v>223</v>
      </c>
      <c r="L337" s="67" t="s">
        <v>300</v>
      </c>
      <c r="M337" s="55"/>
      <c r="O337" s="308"/>
      <c r="Q337" s="33"/>
      <c r="R337" s="25"/>
    </row>
    <row r="338" spans="1:18" s="43" customFormat="1" ht="15" x14ac:dyDescent="0.25">
      <c r="A338" s="109"/>
      <c r="B338" s="145" t="s">
        <v>137</v>
      </c>
      <c r="C338" s="149">
        <v>326</v>
      </c>
      <c r="D338" s="149">
        <f t="shared" si="11"/>
        <v>1504</v>
      </c>
      <c r="E338" s="159"/>
      <c r="F338" s="101"/>
      <c r="G338" s="140" t="s">
        <v>158</v>
      </c>
      <c r="H338" s="200">
        <f t="shared" si="10"/>
        <v>952</v>
      </c>
      <c r="I338" s="202" t="s">
        <v>657</v>
      </c>
      <c r="J338" s="199" t="s">
        <v>607</v>
      </c>
      <c r="K338" s="67" t="s">
        <v>221</v>
      </c>
      <c r="L338" s="67" t="s">
        <v>300</v>
      </c>
      <c r="M338" s="55"/>
      <c r="O338" s="308"/>
      <c r="Q338" s="33"/>
      <c r="R338" s="25"/>
    </row>
    <row r="339" spans="1:18" s="43" customFormat="1" ht="15" x14ac:dyDescent="0.25">
      <c r="A339" s="109"/>
      <c r="B339" s="145" t="s">
        <v>137</v>
      </c>
      <c r="C339" s="149">
        <v>327</v>
      </c>
      <c r="D339" s="149">
        <f t="shared" si="11"/>
        <v>1508</v>
      </c>
      <c r="E339" s="159"/>
      <c r="F339" s="101"/>
      <c r="G339" s="140" t="s">
        <v>158</v>
      </c>
      <c r="H339" s="200">
        <f t="shared" si="10"/>
        <v>954</v>
      </c>
      <c r="I339" s="202" t="s">
        <v>657</v>
      </c>
      <c r="J339" s="199" t="s">
        <v>607</v>
      </c>
      <c r="K339" s="199" t="s">
        <v>229</v>
      </c>
      <c r="L339" s="67" t="s">
        <v>300</v>
      </c>
      <c r="M339" s="55"/>
      <c r="O339" s="308"/>
      <c r="Q339" s="33"/>
      <c r="R339" s="25"/>
    </row>
    <row r="340" spans="1:18" s="43" customFormat="1" ht="15" x14ac:dyDescent="0.25">
      <c r="A340" s="109"/>
      <c r="B340" s="145" t="s">
        <v>137</v>
      </c>
      <c r="C340" s="149">
        <v>328</v>
      </c>
      <c r="D340" s="149">
        <f t="shared" si="11"/>
        <v>1512</v>
      </c>
      <c r="E340" s="159"/>
      <c r="F340" s="101"/>
      <c r="G340" s="140" t="s">
        <v>158</v>
      </c>
      <c r="H340" s="200">
        <f t="shared" si="10"/>
        <v>956</v>
      </c>
      <c r="I340" s="202" t="s">
        <v>657</v>
      </c>
      <c r="J340" s="199" t="s">
        <v>607</v>
      </c>
      <c r="K340" s="199" t="s">
        <v>228</v>
      </c>
      <c r="L340" s="67" t="s">
        <v>300</v>
      </c>
      <c r="M340" s="55"/>
      <c r="O340" s="308"/>
      <c r="Q340" s="33"/>
      <c r="R340" s="25"/>
    </row>
    <row r="341" spans="1:18" s="43" customFormat="1" ht="15" x14ac:dyDescent="0.25">
      <c r="A341" s="109"/>
      <c r="B341" s="145" t="s">
        <v>137</v>
      </c>
      <c r="C341" s="149">
        <v>329</v>
      </c>
      <c r="D341" s="149">
        <f t="shared" si="11"/>
        <v>1516</v>
      </c>
      <c r="E341" s="159"/>
      <c r="F341" s="101"/>
      <c r="G341" s="140" t="s">
        <v>158</v>
      </c>
      <c r="H341" s="200">
        <f t="shared" si="10"/>
        <v>958</v>
      </c>
      <c r="I341" s="202" t="s">
        <v>657</v>
      </c>
      <c r="J341" s="199" t="s">
        <v>607</v>
      </c>
      <c r="K341" s="199" t="s">
        <v>230</v>
      </c>
      <c r="L341" s="67" t="s">
        <v>300</v>
      </c>
      <c r="M341" s="55"/>
      <c r="O341" s="308"/>
      <c r="Q341" s="33"/>
      <c r="R341" s="25"/>
    </row>
    <row r="342" spans="1:18" s="43" customFormat="1" ht="15" x14ac:dyDescent="0.25">
      <c r="A342" s="109"/>
      <c r="B342" s="145" t="s">
        <v>137</v>
      </c>
      <c r="C342" s="149">
        <v>330</v>
      </c>
      <c r="D342" s="149">
        <f t="shared" si="11"/>
        <v>1520</v>
      </c>
      <c r="E342" s="159"/>
      <c r="F342" s="101"/>
      <c r="G342" s="140" t="s">
        <v>158</v>
      </c>
      <c r="H342" s="200">
        <f t="shared" si="10"/>
        <v>960</v>
      </c>
      <c r="I342" s="202" t="s">
        <v>657</v>
      </c>
      <c r="J342" s="199" t="s">
        <v>607</v>
      </c>
      <c r="K342" s="199" t="s">
        <v>233</v>
      </c>
      <c r="L342" s="67" t="s">
        <v>300</v>
      </c>
      <c r="M342" s="55"/>
      <c r="O342" s="308"/>
      <c r="Q342" s="33"/>
      <c r="R342" s="25"/>
    </row>
    <row r="343" spans="1:18" s="43" customFormat="1" ht="15" x14ac:dyDescent="0.25">
      <c r="A343" s="109"/>
      <c r="B343" s="145" t="s">
        <v>137</v>
      </c>
      <c r="C343" s="149">
        <v>331</v>
      </c>
      <c r="D343" s="149">
        <f t="shared" si="11"/>
        <v>1524</v>
      </c>
      <c r="E343" s="159"/>
      <c r="F343" s="101"/>
      <c r="G343" s="140" t="s">
        <v>158</v>
      </c>
      <c r="H343" s="200">
        <f t="shared" si="10"/>
        <v>962</v>
      </c>
      <c r="I343" s="202" t="s">
        <v>657</v>
      </c>
      <c r="J343" s="199" t="s">
        <v>607</v>
      </c>
      <c r="K343" s="199" t="s">
        <v>224</v>
      </c>
      <c r="L343" s="67" t="s">
        <v>300</v>
      </c>
      <c r="M343" s="55"/>
      <c r="O343" s="308"/>
      <c r="Q343" s="33"/>
      <c r="R343" s="25"/>
    </row>
    <row r="344" spans="1:18" s="43" customFormat="1" ht="15" x14ac:dyDescent="0.25">
      <c r="A344" s="109"/>
      <c r="B344" s="145" t="s">
        <v>137</v>
      </c>
      <c r="C344" s="149">
        <v>332</v>
      </c>
      <c r="D344" s="149">
        <f t="shared" si="11"/>
        <v>1528</v>
      </c>
      <c r="E344" s="159"/>
      <c r="F344" s="101"/>
      <c r="G344" s="140" t="s">
        <v>158</v>
      </c>
      <c r="H344" s="200">
        <f t="shared" si="10"/>
        <v>964</v>
      </c>
      <c r="I344" s="202" t="s">
        <v>657</v>
      </c>
      <c r="J344" s="199" t="s">
        <v>607</v>
      </c>
      <c r="K344" s="199" t="s">
        <v>222</v>
      </c>
      <c r="L344" s="67" t="s">
        <v>300</v>
      </c>
      <c r="M344" s="55"/>
      <c r="O344" s="308"/>
      <c r="Q344" s="33"/>
      <c r="R344" s="25"/>
    </row>
    <row r="345" spans="1:18" s="43" customFormat="1" ht="15" x14ac:dyDescent="0.25">
      <c r="A345" s="109"/>
      <c r="B345" s="145" t="s">
        <v>137</v>
      </c>
      <c r="C345" s="149">
        <v>333</v>
      </c>
      <c r="D345" s="149">
        <f t="shared" si="11"/>
        <v>1532</v>
      </c>
      <c r="E345" s="159"/>
      <c r="F345" s="101"/>
      <c r="G345" s="140" t="s">
        <v>158</v>
      </c>
      <c r="H345" s="200">
        <f t="shared" si="10"/>
        <v>966</v>
      </c>
      <c r="I345" s="202" t="s">
        <v>657</v>
      </c>
      <c r="J345" s="199" t="s">
        <v>607</v>
      </c>
      <c r="K345" s="199" t="s">
        <v>220</v>
      </c>
      <c r="L345" s="67" t="s">
        <v>300</v>
      </c>
      <c r="M345" s="55"/>
      <c r="O345" s="308"/>
      <c r="Q345" s="33"/>
      <c r="R345" s="25"/>
    </row>
    <row r="346" spans="1:18" s="43" customFormat="1" ht="15" x14ac:dyDescent="0.25">
      <c r="A346" s="109"/>
      <c r="B346" s="145" t="s">
        <v>137</v>
      </c>
      <c r="C346" s="149">
        <v>334</v>
      </c>
      <c r="D346" s="149">
        <f t="shared" si="11"/>
        <v>1536</v>
      </c>
      <c r="E346" s="159"/>
      <c r="F346" s="101"/>
      <c r="G346" s="140" t="s">
        <v>158</v>
      </c>
      <c r="H346" s="200">
        <f t="shared" si="10"/>
        <v>968</v>
      </c>
      <c r="I346" s="202" t="s">
        <v>657</v>
      </c>
      <c r="J346" s="199" t="s">
        <v>607</v>
      </c>
      <c r="K346" s="199" t="s">
        <v>226</v>
      </c>
      <c r="L346" s="199" t="s">
        <v>300</v>
      </c>
      <c r="M346" s="55"/>
      <c r="O346" s="308"/>
      <c r="Q346" s="33"/>
      <c r="R346" s="25"/>
    </row>
    <row r="347" spans="1:18" s="43" customFormat="1" ht="15" x14ac:dyDescent="0.25">
      <c r="A347" s="109"/>
      <c r="B347" s="145" t="s">
        <v>137</v>
      </c>
      <c r="C347" s="149">
        <v>335</v>
      </c>
      <c r="D347" s="149">
        <f t="shared" si="11"/>
        <v>1540</v>
      </c>
      <c r="E347" s="159"/>
      <c r="F347" s="101"/>
      <c r="G347" s="140" t="s">
        <v>158</v>
      </c>
      <c r="H347" s="200">
        <f t="shared" si="10"/>
        <v>970</v>
      </c>
      <c r="I347" s="202" t="s">
        <v>657</v>
      </c>
      <c r="J347" s="199" t="s">
        <v>607</v>
      </c>
      <c r="K347" s="199" t="s">
        <v>158</v>
      </c>
      <c r="L347" s="199" t="s">
        <v>300</v>
      </c>
      <c r="M347" s="55"/>
      <c r="O347" s="308"/>
      <c r="Q347" s="33"/>
      <c r="R347" s="25"/>
    </row>
    <row r="348" spans="1:18" s="43" customFormat="1" ht="15" x14ac:dyDescent="0.25">
      <c r="A348" s="109"/>
      <c r="B348" s="145" t="s">
        <v>137</v>
      </c>
      <c r="C348" s="149">
        <v>336</v>
      </c>
      <c r="D348" s="149">
        <f t="shared" si="11"/>
        <v>1544</v>
      </c>
      <c r="E348" s="159"/>
      <c r="F348" s="101"/>
      <c r="G348" s="140" t="s">
        <v>158</v>
      </c>
      <c r="H348" s="200">
        <f t="shared" si="10"/>
        <v>972</v>
      </c>
      <c r="I348" s="202" t="s">
        <v>657</v>
      </c>
      <c r="J348" s="199" t="s">
        <v>607</v>
      </c>
      <c r="K348" s="199" t="s">
        <v>227</v>
      </c>
      <c r="L348" s="199" t="s">
        <v>300</v>
      </c>
      <c r="M348" s="55"/>
      <c r="O348" s="308"/>
      <c r="Q348" s="33"/>
      <c r="R348" s="25"/>
    </row>
    <row r="349" spans="1:18" s="43" customFormat="1" ht="15" x14ac:dyDescent="0.25">
      <c r="A349" s="109"/>
      <c r="B349" s="145" t="s">
        <v>137</v>
      </c>
      <c r="C349" s="149">
        <v>337</v>
      </c>
      <c r="D349" s="149">
        <f t="shared" si="11"/>
        <v>1548</v>
      </c>
      <c r="E349" s="159"/>
      <c r="F349" s="101"/>
      <c r="G349" s="140" t="s">
        <v>158</v>
      </c>
      <c r="H349" s="200">
        <f t="shared" si="10"/>
        <v>974</v>
      </c>
      <c r="I349" s="202" t="s">
        <v>657</v>
      </c>
      <c r="J349" s="199" t="s">
        <v>607</v>
      </c>
      <c r="K349" s="199" t="s">
        <v>232</v>
      </c>
      <c r="L349" s="199" t="s">
        <v>300</v>
      </c>
      <c r="M349" s="55"/>
      <c r="O349" s="308"/>
      <c r="Q349" s="33"/>
      <c r="R349" s="25"/>
    </row>
    <row r="350" spans="1:18" s="43" customFormat="1" ht="15" x14ac:dyDescent="0.25">
      <c r="A350" s="109"/>
      <c r="B350" s="144" t="s">
        <v>579</v>
      </c>
      <c r="C350" s="149">
        <v>338</v>
      </c>
      <c r="D350" s="149">
        <f t="shared" si="11"/>
        <v>1552</v>
      </c>
      <c r="E350" s="159"/>
      <c r="F350" s="101"/>
      <c r="G350" s="140" t="s">
        <v>158</v>
      </c>
      <c r="H350" s="200">
        <f t="shared" si="10"/>
        <v>976</v>
      </c>
      <c r="I350" s="198" t="s">
        <v>664</v>
      </c>
      <c r="J350" s="199" t="s">
        <v>607</v>
      </c>
      <c r="K350" s="111" t="s">
        <v>234</v>
      </c>
      <c r="L350" s="111" t="s">
        <v>301</v>
      </c>
      <c r="M350" s="55"/>
      <c r="O350" s="308"/>
      <c r="Q350" s="33"/>
      <c r="R350" s="25"/>
    </row>
    <row r="351" spans="1:18" s="43" customFormat="1" ht="15" x14ac:dyDescent="0.25">
      <c r="A351" s="109"/>
      <c r="B351" s="145" t="s">
        <v>579</v>
      </c>
      <c r="C351" s="149">
        <v>339</v>
      </c>
      <c r="D351" s="149">
        <f t="shared" si="11"/>
        <v>1556</v>
      </c>
      <c r="E351" s="159"/>
      <c r="F351" s="101"/>
      <c r="G351" s="140" t="s">
        <v>158</v>
      </c>
      <c r="H351" s="200">
        <f t="shared" si="10"/>
        <v>978</v>
      </c>
      <c r="I351" s="202" t="s">
        <v>664</v>
      </c>
      <c r="J351" s="199" t="s">
        <v>607</v>
      </c>
      <c r="K351" s="199" t="s">
        <v>225</v>
      </c>
      <c r="L351" s="199" t="s">
        <v>301</v>
      </c>
      <c r="M351" s="55"/>
      <c r="N351" s="132"/>
      <c r="O351" s="308"/>
      <c r="P351" s="132"/>
      <c r="Q351" s="18"/>
      <c r="R351" s="18"/>
    </row>
    <row r="352" spans="1:18" s="43" customFormat="1" ht="15" x14ac:dyDescent="0.25">
      <c r="A352" s="109"/>
      <c r="B352" s="145" t="s">
        <v>579</v>
      </c>
      <c r="C352" s="149">
        <v>340</v>
      </c>
      <c r="D352" s="149">
        <f t="shared" si="11"/>
        <v>1560</v>
      </c>
      <c r="E352" s="159"/>
      <c r="F352" s="101"/>
      <c r="G352" s="140" t="s">
        <v>158</v>
      </c>
      <c r="H352" s="200">
        <f t="shared" si="10"/>
        <v>980</v>
      </c>
      <c r="I352" s="202" t="s">
        <v>664</v>
      </c>
      <c r="J352" s="199" t="s">
        <v>607</v>
      </c>
      <c r="K352" s="199" t="s">
        <v>223</v>
      </c>
      <c r="L352" s="199" t="s">
        <v>301</v>
      </c>
      <c r="M352" s="55"/>
      <c r="N352" s="132"/>
      <c r="O352" s="308"/>
      <c r="P352" s="132"/>
      <c r="Q352" s="18"/>
      <c r="R352" s="18"/>
    </row>
    <row r="353" spans="1:18" s="43" customFormat="1" ht="15" x14ac:dyDescent="0.25">
      <c r="A353" s="109"/>
      <c r="B353" s="145" t="s">
        <v>579</v>
      </c>
      <c r="C353" s="149">
        <v>341</v>
      </c>
      <c r="D353" s="149">
        <f t="shared" si="11"/>
        <v>1564</v>
      </c>
      <c r="E353" s="159"/>
      <c r="F353" s="101"/>
      <c r="G353" s="140" t="s">
        <v>158</v>
      </c>
      <c r="H353" s="200">
        <f t="shared" si="10"/>
        <v>982</v>
      </c>
      <c r="I353" s="202" t="s">
        <v>664</v>
      </c>
      <c r="J353" s="199" t="s">
        <v>607</v>
      </c>
      <c r="K353" s="199" t="s">
        <v>221</v>
      </c>
      <c r="L353" s="199" t="s">
        <v>301</v>
      </c>
      <c r="M353" s="55"/>
      <c r="N353" s="132"/>
      <c r="O353" s="308"/>
      <c r="P353" s="132"/>
      <c r="Q353" s="18"/>
      <c r="R353" s="18"/>
    </row>
    <row r="354" spans="1:18" s="43" customFormat="1" ht="15" x14ac:dyDescent="0.25">
      <c r="A354" s="109"/>
      <c r="B354" s="145" t="s">
        <v>579</v>
      </c>
      <c r="C354" s="149">
        <v>342</v>
      </c>
      <c r="D354" s="149">
        <f t="shared" si="11"/>
        <v>1568</v>
      </c>
      <c r="E354" s="159"/>
      <c r="F354" s="101"/>
      <c r="G354" s="140" t="s">
        <v>158</v>
      </c>
      <c r="H354" s="200">
        <f t="shared" si="10"/>
        <v>984</v>
      </c>
      <c r="I354" s="202" t="s">
        <v>664</v>
      </c>
      <c r="J354" s="199" t="s">
        <v>607</v>
      </c>
      <c r="K354" s="199" t="s">
        <v>229</v>
      </c>
      <c r="L354" s="199" t="s">
        <v>301</v>
      </c>
      <c r="M354" s="55"/>
      <c r="N354" s="132"/>
      <c r="O354" s="308"/>
      <c r="P354" s="132"/>
      <c r="Q354" s="18"/>
      <c r="R354" s="18"/>
    </row>
    <row r="355" spans="1:18" s="43" customFormat="1" ht="15" x14ac:dyDescent="0.25">
      <c r="A355" s="109"/>
      <c r="B355" s="145" t="s">
        <v>579</v>
      </c>
      <c r="C355" s="149">
        <v>343</v>
      </c>
      <c r="D355" s="149">
        <f t="shared" si="11"/>
        <v>1572</v>
      </c>
      <c r="E355" s="159"/>
      <c r="F355" s="101"/>
      <c r="G355" s="140" t="s">
        <v>158</v>
      </c>
      <c r="H355" s="200">
        <f t="shared" si="10"/>
        <v>986</v>
      </c>
      <c r="I355" s="202" t="s">
        <v>664</v>
      </c>
      <c r="J355" s="199" t="s">
        <v>607</v>
      </c>
      <c r="K355" s="199" t="s">
        <v>228</v>
      </c>
      <c r="L355" s="199" t="s">
        <v>301</v>
      </c>
      <c r="M355" s="55"/>
      <c r="O355" s="308"/>
      <c r="Q355" s="33"/>
      <c r="R355" s="25"/>
    </row>
    <row r="356" spans="1:18" s="43" customFormat="1" ht="15" x14ac:dyDescent="0.25">
      <c r="A356" s="109"/>
      <c r="B356" s="145" t="s">
        <v>579</v>
      </c>
      <c r="C356" s="149">
        <v>344</v>
      </c>
      <c r="D356" s="149">
        <f t="shared" si="11"/>
        <v>1576</v>
      </c>
      <c r="E356" s="159"/>
      <c r="F356" s="101"/>
      <c r="G356" s="140" t="s">
        <v>158</v>
      </c>
      <c r="H356" s="200">
        <f t="shared" si="10"/>
        <v>988</v>
      </c>
      <c r="I356" s="202" t="s">
        <v>664</v>
      </c>
      <c r="J356" s="199" t="s">
        <v>607</v>
      </c>
      <c r="K356" s="199" t="s">
        <v>230</v>
      </c>
      <c r="L356" s="199" t="s">
        <v>301</v>
      </c>
      <c r="M356" s="55"/>
      <c r="O356" s="308"/>
      <c r="Q356" s="33"/>
      <c r="R356" s="25"/>
    </row>
    <row r="357" spans="1:18" s="43" customFormat="1" ht="15" x14ac:dyDescent="0.25">
      <c r="A357" s="109"/>
      <c r="B357" s="145" t="s">
        <v>579</v>
      </c>
      <c r="C357" s="149">
        <v>345</v>
      </c>
      <c r="D357" s="149">
        <f t="shared" si="11"/>
        <v>1580</v>
      </c>
      <c r="E357" s="159"/>
      <c r="F357" s="101"/>
      <c r="G357" s="140" t="s">
        <v>158</v>
      </c>
      <c r="H357" s="200">
        <f t="shared" si="10"/>
        <v>990</v>
      </c>
      <c r="I357" s="202" t="s">
        <v>664</v>
      </c>
      <c r="J357" s="199" t="s">
        <v>607</v>
      </c>
      <c r="K357" s="199" t="s">
        <v>233</v>
      </c>
      <c r="L357" s="199" t="s">
        <v>301</v>
      </c>
      <c r="M357" s="55"/>
      <c r="O357" s="308"/>
      <c r="Q357" s="33"/>
      <c r="R357" s="25"/>
    </row>
    <row r="358" spans="1:18" s="43" customFormat="1" ht="15" x14ac:dyDescent="0.25">
      <c r="A358" s="109"/>
      <c r="B358" s="145" t="s">
        <v>579</v>
      </c>
      <c r="C358" s="149">
        <v>346</v>
      </c>
      <c r="D358" s="149">
        <f t="shared" si="11"/>
        <v>1584</v>
      </c>
      <c r="E358" s="159"/>
      <c r="F358" s="101"/>
      <c r="G358" s="140" t="s">
        <v>158</v>
      </c>
      <c r="H358" s="200">
        <f t="shared" si="10"/>
        <v>992</v>
      </c>
      <c r="I358" s="202" t="s">
        <v>664</v>
      </c>
      <c r="J358" s="199" t="s">
        <v>607</v>
      </c>
      <c r="K358" s="199" t="s">
        <v>224</v>
      </c>
      <c r="L358" s="199" t="s">
        <v>301</v>
      </c>
      <c r="M358" s="55"/>
      <c r="N358" s="132"/>
      <c r="O358" s="308"/>
      <c r="P358" s="132"/>
      <c r="Q358" s="18"/>
      <c r="R358" s="18"/>
    </row>
    <row r="359" spans="1:18" s="43" customFormat="1" ht="15" x14ac:dyDescent="0.25">
      <c r="A359" s="109"/>
      <c r="B359" s="145" t="s">
        <v>579</v>
      </c>
      <c r="C359" s="149">
        <v>347</v>
      </c>
      <c r="D359" s="149">
        <f t="shared" si="11"/>
        <v>1588</v>
      </c>
      <c r="E359" s="159"/>
      <c r="F359" s="101"/>
      <c r="G359" s="140" t="s">
        <v>158</v>
      </c>
      <c r="H359" s="200">
        <f t="shared" si="10"/>
        <v>994</v>
      </c>
      <c r="I359" s="202" t="s">
        <v>664</v>
      </c>
      <c r="J359" s="199" t="s">
        <v>607</v>
      </c>
      <c r="K359" s="199" t="s">
        <v>222</v>
      </c>
      <c r="L359" s="199" t="s">
        <v>301</v>
      </c>
      <c r="M359" s="55"/>
      <c r="N359" s="132"/>
      <c r="O359" s="308"/>
      <c r="P359" s="132"/>
      <c r="Q359" s="18"/>
      <c r="R359" s="18"/>
    </row>
    <row r="360" spans="1:18" s="43" customFormat="1" ht="15" x14ac:dyDescent="0.25">
      <c r="A360" s="109"/>
      <c r="B360" s="145" t="s">
        <v>579</v>
      </c>
      <c r="C360" s="149">
        <v>348</v>
      </c>
      <c r="D360" s="149">
        <f t="shared" si="11"/>
        <v>1592</v>
      </c>
      <c r="E360" s="159"/>
      <c r="F360" s="101"/>
      <c r="G360" s="140" t="s">
        <v>158</v>
      </c>
      <c r="H360" s="200">
        <f t="shared" si="10"/>
        <v>996</v>
      </c>
      <c r="I360" s="202" t="s">
        <v>664</v>
      </c>
      <c r="J360" s="199" t="s">
        <v>607</v>
      </c>
      <c r="K360" s="199" t="s">
        <v>220</v>
      </c>
      <c r="L360" s="199" t="s">
        <v>301</v>
      </c>
      <c r="M360" s="55"/>
      <c r="N360" s="132"/>
      <c r="O360" s="308"/>
      <c r="P360" s="132"/>
      <c r="Q360" s="18"/>
      <c r="R360" s="18"/>
    </row>
    <row r="361" spans="1:18" s="43" customFormat="1" ht="15" x14ac:dyDescent="0.25">
      <c r="A361" s="109"/>
      <c r="B361" s="145" t="s">
        <v>579</v>
      </c>
      <c r="C361" s="149">
        <v>349</v>
      </c>
      <c r="D361" s="149">
        <f t="shared" si="11"/>
        <v>1596</v>
      </c>
      <c r="E361" s="159"/>
      <c r="F361" s="101"/>
      <c r="G361" s="140" t="s">
        <v>158</v>
      </c>
      <c r="H361" s="200">
        <f t="shared" si="10"/>
        <v>998</v>
      </c>
      <c r="I361" s="202" t="s">
        <v>664</v>
      </c>
      <c r="J361" s="199" t="s">
        <v>607</v>
      </c>
      <c r="K361" s="199" t="s">
        <v>226</v>
      </c>
      <c r="L361" s="199" t="s">
        <v>301</v>
      </c>
      <c r="M361" s="55"/>
      <c r="N361" s="132"/>
      <c r="O361" s="308"/>
      <c r="P361" s="132"/>
      <c r="Q361" s="18"/>
      <c r="R361" s="18"/>
    </row>
    <row r="362" spans="1:18" s="43" customFormat="1" ht="15" x14ac:dyDescent="0.25">
      <c r="A362" s="109"/>
      <c r="B362" s="145" t="s">
        <v>579</v>
      </c>
      <c r="C362" s="149">
        <v>350</v>
      </c>
      <c r="D362" s="149">
        <f t="shared" si="11"/>
        <v>1600</v>
      </c>
      <c r="E362" s="159"/>
      <c r="F362" s="101"/>
      <c r="G362" s="140" t="s">
        <v>158</v>
      </c>
      <c r="H362" s="200">
        <f t="shared" si="10"/>
        <v>1000</v>
      </c>
      <c r="I362" s="202" t="s">
        <v>664</v>
      </c>
      <c r="J362" s="199" t="s">
        <v>607</v>
      </c>
      <c r="K362" s="199" t="s">
        <v>158</v>
      </c>
      <c r="L362" s="199" t="s">
        <v>301</v>
      </c>
      <c r="M362" s="55"/>
      <c r="N362" s="132"/>
      <c r="O362" s="308"/>
      <c r="P362" s="132"/>
      <c r="Q362" s="18"/>
      <c r="R362" s="18"/>
    </row>
    <row r="363" spans="1:18" s="43" customFormat="1" ht="15" x14ac:dyDescent="0.25">
      <c r="A363" s="109"/>
      <c r="B363" s="145" t="s">
        <v>579</v>
      </c>
      <c r="C363" s="149">
        <v>351</v>
      </c>
      <c r="D363" s="149">
        <f t="shared" si="11"/>
        <v>1604</v>
      </c>
      <c r="E363" s="159"/>
      <c r="F363" s="101"/>
      <c r="G363" s="140" t="s">
        <v>158</v>
      </c>
      <c r="H363" s="200">
        <f t="shared" si="10"/>
        <v>1002</v>
      </c>
      <c r="I363" s="202" t="s">
        <v>664</v>
      </c>
      <c r="J363" s="199" t="s">
        <v>607</v>
      </c>
      <c r="K363" s="199" t="s">
        <v>227</v>
      </c>
      <c r="L363" s="199" t="s">
        <v>301</v>
      </c>
      <c r="M363" s="55"/>
      <c r="N363" s="132"/>
      <c r="O363" s="308"/>
      <c r="P363" s="132"/>
      <c r="Q363" s="18"/>
      <c r="R363" s="18"/>
    </row>
    <row r="364" spans="1:18" s="43" customFormat="1" ht="15" x14ac:dyDescent="0.25">
      <c r="A364" s="109"/>
      <c r="B364" s="145" t="s">
        <v>579</v>
      </c>
      <c r="C364" s="149">
        <v>352</v>
      </c>
      <c r="D364" s="149">
        <f t="shared" si="11"/>
        <v>1608</v>
      </c>
      <c r="E364" s="159"/>
      <c r="F364" s="101"/>
      <c r="G364" s="140" t="s">
        <v>158</v>
      </c>
      <c r="H364" s="200">
        <f t="shared" si="10"/>
        <v>1004</v>
      </c>
      <c r="I364" s="202" t="s">
        <v>664</v>
      </c>
      <c r="J364" s="199" t="s">
        <v>607</v>
      </c>
      <c r="K364" s="199" t="s">
        <v>232</v>
      </c>
      <c r="L364" s="199" t="s">
        <v>301</v>
      </c>
      <c r="M364" s="55"/>
      <c r="N364" s="132"/>
      <c r="O364" s="308"/>
      <c r="P364" s="132"/>
      <c r="Q364" s="18"/>
      <c r="R364" s="18"/>
    </row>
    <row r="365" spans="1:18" s="43" customFormat="1" ht="15" x14ac:dyDescent="0.25">
      <c r="A365" s="109"/>
      <c r="B365" s="98" t="s">
        <v>377</v>
      </c>
      <c r="C365" s="149">
        <v>353</v>
      </c>
      <c r="D365" s="149">
        <f t="shared" si="11"/>
        <v>1612</v>
      </c>
      <c r="E365" s="101"/>
      <c r="F365" s="101"/>
      <c r="G365" s="140" t="s">
        <v>158</v>
      </c>
      <c r="H365" s="200">
        <f t="shared" si="10"/>
        <v>1006</v>
      </c>
      <c r="I365" s="53"/>
      <c r="J365" s="172"/>
      <c r="K365" s="199"/>
      <c r="L365" s="53"/>
      <c r="M365" s="55"/>
      <c r="N365" s="132"/>
      <c r="O365" s="308"/>
      <c r="P365" s="132"/>
      <c r="Q365" s="18"/>
      <c r="R365" s="18"/>
    </row>
    <row r="366" spans="1:18" s="43" customFormat="1" ht="15" x14ac:dyDescent="0.25">
      <c r="A366" s="109"/>
      <c r="B366" s="98" t="s">
        <v>377</v>
      </c>
      <c r="C366" s="149">
        <v>354</v>
      </c>
      <c r="D366" s="149">
        <f t="shared" si="11"/>
        <v>1616</v>
      </c>
      <c r="E366" s="101"/>
      <c r="F366" s="101"/>
      <c r="G366" s="140" t="s">
        <v>158</v>
      </c>
      <c r="H366" s="200">
        <f t="shared" si="10"/>
        <v>1008</v>
      </c>
      <c r="I366" s="53"/>
      <c r="J366" s="172"/>
      <c r="K366" s="199"/>
      <c r="L366" s="53"/>
      <c r="M366" s="55"/>
      <c r="N366" s="132"/>
      <c r="O366" s="308"/>
      <c r="P366" s="132"/>
      <c r="Q366" s="18"/>
      <c r="R366" s="18"/>
    </row>
    <row r="367" spans="1:18" ht="15" x14ac:dyDescent="0.25">
      <c r="A367" s="109"/>
      <c r="B367" s="259" t="s">
        <v>37</v>
      </c>
      <c r="C367" s="149">
        <v>355</v>
      </c>
      <c r="D367" s="149">
        <f t="shared" si="11"/>
        <v>1620</v>
      </c>
      <c r="E367" s="159">
        <v>1</v>
      </c>
      <c r="F367" s="101"/>
      <c r="G367" s="139" t="s">
        <v>299</v>
      </c>
      <c r="H367" s="200">
        <f t="shared" si="10"/>
        <v>1010</v>
      </c>
      <c r="I367" s="53" t="s">
        <v>293</v>
      </c>
      <c r="J367" s="54" t="s">
        <v>609</v>
      </c>
      <c r="K367" s="105" t="s">
        <v>167</v>
      </c>
      <c r="L367" s="54" t="s">
        <v>609</v>
      </c>
      <c r="M367" s="55"/>
      <c r="N367" s="42"/>
      <c r="O367" s="308"/>
      <c r="Q367" s="18"/>
      <c r="R367" s="18"/>
    </row>
    <row r="368" spans="1:18" ht="15" x14ac:dyDescent="0.25">
      <c r="A368" s="109"/>
      <c r="B368" s="259" t="s">
        <v>35</v>
      </c>
      <c r="C368" s="149">
        <v>356</v>
      </c>
      <c r="D368" s="149">
        <f t="shared" si="11"/>
        <v>1624</v>
      </c>
      <c r="E368" s="159">
        <v>4</v>
      </c>
      <c r="F368" s="101"/>
      <c r="G368" s="139" t="s">
        <v>299</v>
      </c>
      <c r="H368" s="200">
        <f t="shared" si="10"/>
        <v>1012</v>
      </c>
      <c r="I368" s="53" t="s">
        <v>291</v>
      </c>
      <c r="J368" s="54" t="s">
        <v>609</v>
      </c>
      <c r="K368" s="105" t="s">
        <v>167</v>
      </c>
      <c r="L368" s="54" t="s">
        <v>634</v>
      </c>
      <c r="M368" s="173" t="s">
        <v>794</v>
      </c>
      <c r="N368" s="42"/>
      <c r="O368" s="308"/>
      <c r="Q368" s="18"/>
      <c r="R368" s="18"/>
    </row>
    <row r="369" spans="1:18" ht="15" x14ac:dyDescent="0.25">
      <c r="A369" s="109"/>
      <c r="B369" s="144" t="s">
        <v>884</v>
      </c>
      <c r="C369" s="149">
        <v>357</v>
      </c>
      <c r="D369" s="149">
        <f t="shared" si="11"/>
        <v>1628</v>
      </c>
      <c r="E369" s="159">
        <v>1</v>
      </c>
      <c r="F369" s="101"/>
      <c r="G369" s="139" t="s">
        <v>299</v>
      </c>
      <c r="H369" s="200">
        <f t="shared" si="10"/>
        <v>1014</v>
      </c>
      <c r="I369" s="53" t="s">
        <v>292</v>
      </c>
      <c r="J369" s="172" t="s">
        <v>607</v>
      </c>
      <c r="K369" s="105" t="s">
        <v>167</v>
      </c>
      <c r="L369" s="56" t="s">
        <v>303</v>
      </c>
      <c r="M369" s="55"/>
      <c r="N369" s="42"/>
      <c r="O369" s="308"/>
      <c r="Q369" s="18"/>
      <c r="R369" s="18"/>
    </row>
    <row r="370" spans="1:18" s="43" customFormat="1" ht="15" x14ac:dyDescent="0.25">
      <c r="A370" s="109"/>
      <c r="B370" s="264" t="s">
        <v>129</v>
      </c>
      <c r="C370" s="149">
        <v>358</v>
      </c>
      <c r="D370" s="149">
        <f t="shared" si="11"/>
        <v>1632</v>
      </c>
      <c r="E370" s="159">
        <v>1</v>
      </c>
      <c r="F370" s="159">
        <v>1</v>
      </c>
      <c r="G370" s="139" t="s">
        <v>299</v>
      </c>
      <c r="H370" s="200">
        <f t="shared" si="10"/>
        <v>1016</v>
      </c>
      <c r="I370" s="64" t="s">
        <v>695</v>
      </c>
      <c r="J370" s="187" t="s">
        <v>608</v>
      </c>
      <c r="K370" s="246" t="s">
        <v>167</v>
      </c>
      <c r="L370" s="65" t="s">
        <v>301</v>
      </c>
      <c r="M370" s="55"/>
      <c r="O370" s="308"/>
      <c r="Q370" s="33"/>
      <c r="R370" s="25"/>
    </row>
    <row r="371" spans="1:18" ht="15" x14ac:dyDescent="0.25">
      <c r="A371" s="109"/>
      <c r="B371" s="294" t="s">
        <v>50</v>
      </c>
      <c r="C371" s="149">
        <v>359</v>
      </c>
      <c r="D371" s="149">
        <f t="shared" si="11"/>
        <v>1636</v>
      </c>
      <c r="E371" s="159">
        <v>1</v>
      </c>
      <c r="F371" s="101"/>
      <c r="G371" s="139" t="s">
        <v>299</v>
      </c>
      <c r="H371" s="200">
        <f t="shared" si="10"/>
        <v>1018</v>
      </c>
      <c r="I371" s="53" t="s">
        <v>696</v>
      </c>
      <c r="J371" s="172" t="s">
        <v>607</v>
      </c>
      <c r="K371" s="56" t="s">
        <v>231</v>
      </c>
      <c r="L371" s="56" t="s">
        <v>301</v>
      </c>
      <c r="M371" s="55"/>
      <c r="O371" s="308"/>
      <c r="Q371" s="18"/>
      <c r="R371" s="18"/>
    </row>
    <row r="372" spans="1:18" ht="15" x14ac:dyDescent="0.25">
      <c r="A372" s="109"/>
      <c r="B372" s="259" t="s">
        <v>43</v>
      </c>
      <c r="C372" s="149">
        <v>360</v>
      </c>
      <c r="D372" s="149">
        <f t="shared" si="11"/>
        <v>1640</v>
      </c>
      <c r="E372" s="159">
        <v>1</v>
      </c>
      <c r="F372" s="101"/>
      <c r="G372" s="139" t="s">
        <v>299</v>
      </c>
      <c r="H372" s="200">
        <f t="shared" si="10"/>
        <v>1020</v>
      </c>
      <c r="I372" s="107" t="s">
        <v>697</v>
      </c>
      <c r="J372" s="172" t="s">
        <v>607</v>
      </c>
      <c r="K372" s="56" t="s">
        <v>225</v>
      </c>
      <c r="L372" s="56" t="s">
        <v>301</v>
      </c>
      <c r="M372" s="55"/>
      <c r="N372" s="42"/>
      <c r="O372" s="308"/>
      <c r="Q372" s="18"/>
      <c r="R372" s="18"/>
    </row>
    <row r="373" spans="1:18" ht="15" x14ac:dyDescent="0.25">
      <c r="A373" s="109"/>
      <c r="B373" s="259" t="s">
        <v>40</v>
      </c>
      <c r="C373" s="149">
        <v>361</v>
      </c>
      <c r="D373" s="149">
        <f t="shared" si="11"/>
        <v>1644</v>
      </c>
      <c r="E373" s="159">
        <v>1</v>
      </c>
      <c r="F373" s="101"/>
      <c r="G373" s="139" t="s">
        <v>299</v>
      </c>
      <c r="H373" s="200">
        <f t="shared" si="10"/>
        <v>1022</v>
      </c>
      <c r="I373" s="107" t="s">
        <v>697</v>
      </c>
      <c r="J373" s="172" t="s">
        <v>607</v>
      </c>
      <c r="K373" s="56" t="s">
        <v>223</v>
      </c>
      <c r="L373" s="56" t="s">
        <v>301</v>
      </c>
      <c r="M373" s="55"/>
      <c r="N373" s="42"/>
      <c r="O373" s="308"/>
      <c r="Q373" s="18"/>
      <c r="R373" s="18"/>
    </row>
    <row r="374" spans="1:18" ht="15" x14ac:dyDescent="0.25">
      <c r="A374" s="109"/>
      <c r="B374" s="259" t="s">
        <v>41</v>
      </c>
      <c r="C374" s="149">
        <v>362</v>
      </c>
      <c r="D374" s="149">
        <f t="shared" si="11"/>
        <v>1648</v>
      </c>
      <c r="E374" s="159">
        <v>1</v>
      </c>
      <c r="F374" s="101"/>
      <c r="G374" s="139" t="s">
        <v>299</v>
      </c>
      <c r="H374" s="200">
        <f t="shared" si="10"/>
        <v>1024</v>
      </c>
      <c r="I374" s="107" t="s">
        <v>697</v>
      </c>
      <c r="J374" s="172" t="s">
        <v>607</v>
      </c>
      <c r="K374" s="56" t="s">
        <v>221</v>
      </c>
      <c r="L374" s="56" t="s">
        <v>301</v>
      </c>
      <c r="M374" s="55"/>
      <c r="N374" s="42"/>
      <c r="O374" s="308"/>
      <c r="Q374" s="18"/>
      <c r="R374" s="18"/>
    </row>
    <row r="375" spans="1:18" ht="15" x14ac:dyDescent="0.25">
      <c r="A375" s="109"/>
      <c r="B375" s="259" t="s">
        <v>44</v>
      </c>
      <c r="C375" s="149">
        <v>363</v>
      </c>
      <c r="D375" s="149">
        <f t="shared" si="11"/>
        <v>1652</v>
      </c>
      <c r="E375" s="159">
        <v>1</v>
      </c>
      <c r="F375" s="101"/>
      <c r="G375" s="139" t="s">
        <v>299</v>
      </c>
      <c r="H375" s="200">
        <f t="shared" si="10"/>
        <v>1026</v>
      </c>
      <c r="I375" s="107" t="s">
        <v>697</v>
      </c>
      <c r="J375" s="172" t="s">
        <v>607</v>
      </c>
      <c r="K375" s="56" t="s">
        <v>229</v>
      </c>
      <c r="L375" s="56" t="s">
        <v>301</v>
      </c>
      <c r="M375" s="55"/>
      <c r="N375" s="42"/>
      <c r="O375" s="308"/>
      <c r="Q375" s="18"/>
      <c r="R375" s="18"/>
    </row>
    <row r="376" spans="1:18" ht="15" x14ac:dyDescent="0.25">
      <c r="A376" s="109"/>
      <c r="B376" s="259" t="s">
        <v>42</v>
      </c>
      <c r="C376" s="149">
        <v>364</v>
      </c>
      <c r="D376" s="149">
        <f t="shared" si="11"/>
        <v>1656</v>
      </c>
      <c r="E376" s="159">
        <v>1</v>
      </c>
      <c r="F376" s="101"/>
      <c r="G376" s="139" t="s">
        <v>299</v>
      </c>
      <c r="H376" s="200">
        <f t="shared" si="10"/>
        <v>1028</v>
      </c>
      <c r="I376" s="107" t="s">
        <v>697</v>
      </c>
      <c r="J376" s="172" t="s">
        <v>607</v>
      </c>
      <c r="K376" s="56" t="s">
        <v>228</v>
      </c>
      <c r="L376" s="56" t="s">
        <v>301</v>
      </c>
      <c r="M376" s="55"/>
      <c r="N376" s="42"/>
      <c r="O376" s="308"/>
      <c r="Q376" s="18"/>
      <c r="R376" s="18"/>
    </row>
    <row r="377" spans="1:18" ht="15" x14ac:dyDescent="0.25">
      <c r="A377" s="109"/>
      <c r="B377" s="259" t="s">
        <v>49</v>
      </c>
      <c r="C377" s="149">
        <v>365</v>
      </c>
      <c r="D377" s="149">
        <f t="shared" si="11"/>
        <v>1660</v>
      </c>
      <c r="E377" s="159">
        <v>1</v>
      </c>
      <c r="F377" s="101"/>
      <c r="G377" s="139" t="s">
        <v>299</v>
      </c>
      <c r="H377" s="200">
        <f t="shared" si="10"/>
        <v>1030</v>
      </c>
      <c r="I377" s="107" t="s">
        <v>697</v>
      </c>
      <c r="J377" s="172" t="s">
        <v>607</v>
      </c>
      <c r="K377" s="56" t="s">
        <v>230</v>
      </c>
      <c r="L377" s="56" t="s">
        <v>301</v>
      </c>
      <c r="M377" s="55"/>
      <c r="O377" s="308"/>
      <c r="Q377" s="18"/>
      <c r="R377" s="18"/>
    </row>
    <row r="378" spans="1:18" s="43" customFormat="1" ht="15" x14ac:dyDescent="0.25">
      <c r="A378" s="109"/>
      <c r="B378" s="259" t="s">
        <v>48</v>
      </c>
      <c r="C378" s="149">
        <v>366</v>
      </c>
      <c r="D378" s="149">
        <f t="shared" si="11"/>
        <v>1664</v>
      </c>
      <c r="E378" s="159">
        <v>1</v>
      </c>
      <c r="F378" s="101"/>
      <c r="G378" s="139" t="s">
        <v>299</v>
      </c>
      <c r="H378" s="200">
        <f t="shared" si="10"/>
        <v>1032</v>
      </c>
      <c r="I378" s="107" t="s">
        <v>697</v>
      </c>
      <c r="J378" s="172" t="s">
        <v>607</v>
      </c>
      <c r="K378" s="56" t="s">
        <v>224</v>
      </c>
      <c r="L378" s="56" t="s">
        <v>301</v>
      </c>
      <c r="M378" s="55"/>
      <c r="N378" s="42"/>
      <c r="O378" s="308"/>
      <c r="P378" s="132"/>
      <c r="Q378" s="18"/>
      <c r="R378" s="18"/>
    </row>
    <row r="379" spans="1:18" s="43" customFormat="1" ht="15" x14ac:dyDescent="0.25">
      <c r="A379" s="109"/>
      <c r="B379" s="259" t="s">
        <v>46</v>
      </c>
      <c r="C379" s="149">
        <v>367</v>
      </c>
      <c r="D379" s="149">
        <f t="shared" si="11"/>
        <v>1668</v>
      </c>
      <c r="E379" s="159">
        <v>1</v>
      </c>
      <c r="F379" s="101"/>
      <c r="G379" s="139" t="s">
        <v>299</v>
      </c>
      <c r="H379" s="200">
        <f t="shared" si="10"/>
        <v>1034</v>
      </c>
      <c r="I379" s="107" t="s">
        <v>697</v>
      </c>
      <c r="J379" s="172" t="s">
        <v>607</v>
      </c>
      <c r="K379" s="56" t="s">
        <v>222</v>
      </c>
      <c r="L379" s="56" t="s">
        <v>301</v>
      </c>
      <c r="M379" s="55"/>
      <c r="N379" s="42"/>
      <c r="O379" s="308"/>
      <c r="P379" s="132"/>
      <c r="Q379" s="18"/>
      <c r="R379" s="18"/>
    </row>
    <row r="380" spans="1:18" ht="15" x14ac:dyDescent="0.25">
      <c r="A380" s="109"/>
      <c r="B380" s="259" t="s">
        <v>47</v>
      </c>
      <c r="C380" s="149">
        <v>368</v>
      </c>
      <c r="D380" s="149">
        <f t="shared" si="11"/>
        <v>1672</v>
      </c>
      <c r="E380" s="159">
        <v>1</v>
      </c>
      <c r="F380" s="101"/>
      <c r="G380" s="139" t="s">
        <v>299</v>
      </c>
      <c r="H380" s="200">
        <f t="shared" si="10"/>
        <v>1036</v>
      </c>
      <c r="I380" s="107" t="s">
        <v>697</v>
      </c>
      <c r="J380" s="172" t="s">
        <v>607</v>
      </c>
      <c r="K380" s="56" t="s">
        <v>220</v>
      </c>
      <c r="L380" s="56" t="s">
        <v>301</v>
      </c>
      <c r="M380" s="55"/>
      <c r="N380" s="42"/>
      <c r="O380" s="308"/>
      <c r="Q380" s="18"/>
      <c r="R380" s="18"/>
    </row>
    <row r="381" spans="1:18" ht="15" x14ac:dyDescent="0.25">
      <c r="A381" s="109"/>
      <c r="B381" s="259" t="s">
        <v>45</v>
      </c>
      <c r="C381" s="149">
        <v>369</v>
      </c>
      <c r="D381" s="149">
        <f t="shared" si="11"/>
        <v>1676</v>
      </c>
      <c r="E381" s="159">
        <v>1</v>
      </c>
      <c r="F381" s="101"/>
      <c r="G381" s="139" t="s">
        <v>299</v>
      </c>
      <c r="H381" s="200">
        <f t="shared" si="10"/>
        <v>1038</v>
      </c>
      <c r="I381" s="107" t="s">
        <v>697</v>
      </c>
      <c r="J381" s="172" t="s">
        <v>607</v>
      </c>
      <c r="K381" s="56" t="s">
        <v>226</v>
      </c>
      <c r="L381" s="56" t="s">
        <v>301</v>
      </c>
      <c r="M381" s="55"/>
      <c r="N381" s="42"/>
      <c r="O381" s="308"/>
      <c r="Q381" s="18"/>
      <c r="R381" s="18"/>
    </row>
    <row r="382" spans="1:18" ht="15" x14ac:dyDescent="0.25">
      <c r="A382" s="109"/>
      <c r="B382" s="60" t="s">
        <v>38</v>
      </c>
      <c r="C382" s="149">
        <v>370</v>
      </c>
      <c r="D382" s="149">
        <f t="shared" si="11"/>
        <v>1680</v>
      </c>
      <c r="E382" s="159">
        <v>1</v>
      </c>
      <c r="F382" s="101"/>
      <c r="G382" s="139" t="s">
        <v>299</v>
      </c>
      <c r="H382" s="200">
        <f t="shared" si="10"/>
        <v>1040</v>
      </c>
      <c r="I382" s="107" t="s">
        <v>697</v>
      </c>
      <c r="J382" s="172" t="s">
        <v>607</v>
      </c>
      <c r="K382" s="67" t="s">
        <v>158</v>
      </c>
      <c r="L382" s="67" t="s">
        <v>301</v>
      </c>
      <c r="M382" s="55"/>
      <c r="N382" s="42"/>
      <c r="O382" s="308"/>
      <c r="Q382" s="18"/>
      <c r="R382" s="18"/>
    </row>
    <row r="383" spans="1:18" ht="15" x14ac:dyDescent="0.25">
      <c r="A383" s="109"/>
      <c r="B383" s="259" t="s">
        <v>39</v>
      </c>
      <c r="C383" s="149">
        <v>371</v>
      </c>
      <c r="D383" s="149">
        <f t="shared" si="11"/>
        <v>1684</v>
      </c>
      <c r="E383" s="159">
        <v>1</v>
      </c>
      <c r="F383" s="101"/>
      <c r="G383" s="139" t="s">
        <v>299</v>
      </c>
      <c r="H383" s="200">
        <f t="shared" si="10"/>
        <v>1042</v>
      </c>
      <c r="I383" s="107" t="s">
        <v>697</v>
      </c>
      <c r="J383" s="172" t="s">
        <v>607</v>
      </c>
      <c r="K383" s="56" t="s">
        <v>227</v>
      </c>
      <c r="L383" s="56" t="s">
        <v>301</v>
      </c>
      <c r="M383" s="55"/>
      <c r="N383" s="42"/>
      <c r="O383" s="308"/>
      <c r="Q383" s="18"/>
      <c r="R383" s="18"/>
    </row>
    <row r="384" spans="1:18" ht="15" x14ac:dyDescent="0.25">
      <c r="A384" s="109"/>
      <c r="B384" s="259" t="s">
        <v>51</v>
      </c>
      <c r="C384" s="149">
        <v>372</v>
      </c>
      <c r="D384" s="149">
        <f t="shared" si="11"/>
        <v>1688</v>
      </c>
      <c r="E384" s="159">
        <v>1</v>
      </c>
      <c r="F384" s="101"/>
      <c r="G384" s="139" t="s">
        <v>299</v>
      </c>
      <c r="H384" s="200">
        <f t="shared" si="10"/>
        <v>1044</v>
      </c>
      <c r="I384" s="107" t="s">
        <v>697</v>
      </c>
      <c r="J384" s="172" t="s">
        <v>607</v>
      </c>
      <c r="K384" s="56" t="s">
        <v>232</v>
      </c>
      <c r="L384" s="56" t="s">
        <v>301</v>
      </c>
      <c r="M384" s="55"/>
      <c r="O384" s="308"/>
      <c r="Q384" s="18"/>
      <c r="R384" s="18"/>
    </row>
    <row r="385" spans="1:18" ht="15" x14ac:dyDescent="0.25">
      <c r="A385" s="109"/>
      <c r="B385" s="259" t="s">
        <v>321</v>
      </c>
      <c r="C385" s="149">
        <v>373</v>
      </c>
      <c r="D385" s="149">
        <f t="shared" si="11"/>
        <v>1692</v>
      </c>
      <c r="E385" s="159">
        <v>1</v>
      </c>
      <c r="F385" s="101"/>
      <c r="G385" s="139" t="s">
        <v>299</v>
      </c>
      <c r="H385" s="200">
        <f t="shared" si="10"/>
        <v>1046</v>
      </c>
      <c r="I385" s="53" t="s">
        <v>698</v>
      </c>
      <c r="J385" s="172" t="s">
        <v>608</v>
      </c>
      <c r="K385" s="105" t="s">
        <v>167</v>
      </c>
      <c r="L385" s="56" t="s">
        <v>302</v>
      </c>
      <c r="M385" s="55"/>
      <c r="N385" s="43"/>
      <c r="O385" s="308"/>
      <c r="P385" s="138"/>
      <c r="Q385" s="25"/>
      <c r="R385" s="25"/>
    </row>
    <row r="386" spans="1:18" s="43" customFormat="1" ht="15" x14ac:dyDescent="0.25">
      <c r="A386" s="109"/>
      <c r="B386" s="295" t="s">
        <v>130</v>
      </c>
      <c r="C386" s="149">
        <v>374</v>
      </c>
      <c r="D386" s="149">
        <f t="shared" si="11"/>
        <v>1696</v>
      </c>
      <c r="E386" s="159">
        <v>1</v>
      </c>
      <c r="F386" s="159">
        <v>2</v>
      </c>
      <c r="G386" s="139" t="s">
        <v>299</v>
      </c>
      <c r="H386" s="200">
        <f t="shared" si="10"/>
        <v>1048</v>
      </c>
      <c r="I386" s="135" t="s">
        <v>699</v>
      </c>
      <c r="J386" s="192" t="s">
        <v>608</v>
      </c>
      <c r="K386" s="245" t="s">
        <v>167</v>
      </c>
      <c r="L386" s="136" t="s">
        <v>304</v>
      </c>
      <c r="M386" s="55"/>
      <c r="O386" s="308"/>
      <c r="Q386" s="33"/>
      <c r="R386" s="25"/>
    </row>
    <row r="387" spans="1:18" ht="15" x14ac:dyDescent="0.25">
      <c r="A387" s="109"/>
      <c r="B387" s="259" t="s">
        <v>78</v>
      </c>
      <c r="C387" s="149">
        <v>375</v>
      </c>
      <c r="D387" s="149">
        <f t="shared" si="11"/>
        <v>1700</v>
      </c>
      <c r="E387" s="159">
        <v>1</v>
      </c>
      <c r="F387" s="101"/>
      <c r="G387" s="139" t="s">
        <v>299</v>
      </c>
      <c r="H387" s="200">
        <f t="shared" si="10"/>
        <v>1050</v>
      </c>
      <c r="I387" s="53" t="s">
        <v>700</v>
      </c>
      <c r="J387" s="172" t="s">
        <v>607</v>
      </c>
      <c r="K387" s="56" t="s">
        <v>231</v>
      </c>
      <c r="L387" s="56" t="s">
        <v>304</v>
      </c>
      <c r="M387" s="55"/>
      <c r="O387" s="308"/>
      <c r="Q387" s="18"/>
      <c r="R387" s="18"/>
    </row>
    <row r="388" spans="1:18" ht="15" x14ac:dyDescent="0.25">
      <c r="A388" s="109"/>
      <c r="B388" s="259" t="s">
        <v>71</v>
      </c>
      <c r="C388" s="149">
        <v>376</v>
      </c>
      <c r="D388" s="149">
        <f t="shared" si="11"/>
        <v>1704</v>
      </c>
      <c r="E388" s="159">
        <v>1</v>
      </c>
      <c r="F388" s="101"/>
      <c r="G388" s="139" t="s">
        <v>299</v>
      </c>
      <c r="H388" s="200">
        <f t="shared" si="10"/>
        <v>1052</v>
      </c>
      <c r="I388" s="107" t="s">
        <v>700</v>
      </c>
      <c r="J388" s="172" t="s">
        <v>607</v>
      </c>
      <c r="K388" s="56" t="s">
        <v>225</v>
      </c>
      <c r="L388" s="56" t="s">
        <v>304</v>
      </c>
      <c r="M388" s="104"/>
      <c r="O388" s="308"/>
      <c r="Q388" s="18"/>
      <c r="R388" s="18"/>
    </row>
    <row r="389" spans="1:18" ht="15" x14ac:dyDescent="0.25">
      <c r="A389" s="109"/>
      <c r="B389" s="259" t="s">
        <v>68</v>
      </c>
      <c r="C389" s="149">
        <v>377</v>
      </c>
      <c r="D389" s="149">
        <f t="shared" si="11"/>
        <v>1708</v>
      </c>
      <c r="E389" s="159">
        <v>1</v>
      </c>
      <c r="F389" s="101"/>
      <c r="G389" s="139" t="s">
        <v>299</v>
      </c>
      <c r="H389" s="200">
        <f t="shared" si="10"/>
        <v>1054</v>
      </c>
      <c r="I389" s="107" t="s">
        <v>700</v>
      </c>
      <c r="J389" s="172" t="s">
        <v>607</v>
      </c>
      <c r="K389" s="56" t="s">
        <v>223</v>
      </c>
      <c r="L389" s="56" t="s">
        <v>304</v>
      </c>
      <c r="M389" s="55"/>
      <c r="O389" s="308"/>
      <c r="Q389" s="18"/>
      <c r="R389" s="18"/>
    </row>
    <row r="390" spans="1:18" ht="15" x14ac:dyDescent="0.25">
      <c r="A390" s="109"/>
      <c r="B390" s="259" t="s">
        <v>69</v>
      </c>
      <c r="C390" s="149">
        <v>378</v>
      </c>
      <c r="D390" s="149">
        <f t="shared" si="11"/>
        <v>1712</v>
      </c>
      <c r="E390" s="159">
        <v>1</v>
      </c>
      <c r="F390" s="101"/>
      <c r="G390" s="139" t="s">
        <v>299</v>
      </c>
      <c r="H390" s="200">
        <f t="shared" si="10"/>
        <v>1056</v>
      </c>
      <c r="I390" s="107" t="s">
        <v>700</v>
      </c>
      <c r="J390" s="172" t="s">
        <v>607</v>
      </c>
      <c r="K390" s="56" t="s">
        <v>221</v>
      </c>
      <c r="L390" s="56" t="s">
        <v>304</v>
      </c>
      <c r="M390" s="55"/>
      <c r="O390" s="308"/>
      <c r="Q390" s="18"/>
      <c r="R390" s="18"/>
    </row>
    <row r="391" spans="1:18" ht="15" x14ac:dyDescent="0.25">
      <c r="A391" s="109"/>
      <c r="B391" s="259" t="s">
        <v>72</v>
      </c>
      <c r="C391" s="149">
        <v>379</v>
      </c>
      <c r="D391" s="149">
        <f t="shared" si="11"/>
        <v>1716</v>
      </c>
      <c r="E391" s="159">
        <v>1</v>
      </c>
      <c r="F391" s="101"/>
      <c r="G391" s="139" t="s">
        <v>299</v>
      </c>
      <c r="H391" s="200">
        <f t="shared" si="10"/>
        <v>1058</v>
      </c>
      <c r="I391" s="107" t="s">
        <v>700</v>
      </c>
      <c r="J391" s="172" t="s">
        <v>607</v>
      </c>
      <c r="K391" s="56" t="s">
        <v>229</v>
      </c>
      <c r="L391" s="56" t="s">
        <v>304</v>
      </c>
      <c r="M391" s="55"/>
      <c r="O391" s="308"/>
      <c r="Q391" s="18"/>
      <c r="R391" s="18"/>
    </row>
    <row r="392" spans="1:18" ht="15" x14ac:dyDescent="0.25">
      <c r="A392" s="109"/>
      <c r="B392" s="259" t="s">
        <v>70</v>
      </c>
      <c r="C392" s="149">
        <v>380</v>
      </c>
      <c r="D392" s="149">
        <f t="shared" si="11"/>
        <v>1720</v>
      </c>
      <c r="E392" s="159">
        <v>1</v>
      </c>
      <c r="F392" s="101"/>
      <c r="G392" s="139" t="s">
        <v>299</v>
      </c>
      <c r="H392" s="200">
        <f t="shared" si="10"/>
        <v>1060</v>
      </c>
      <c r="I392" s="107" t="s">
        <v>700</v>
      </c>
      <c r="J392" s="172" t="s">
        <v>607</v>
      </c>
      <c r="K392" s="56" t="s">
        <v>228</v>
      </c>
      <c r="L392" s="56" t="s">
        <v>304</v>
      </c>
      <c r="M392" s="55"/>
      <c r="O392" s="308"/>
      <c r="Q392" s="18"/>
      <c r="R392" s="18"/>
    </row>
    <row r="393" spans="1:18" ht="15" x14ac:dyDescent="0.25">
      <c r="A393" s="109"/>
      <c r="B393" s="259" t="s">
        <v>77</v>
      </c>
      <c r="C393" s="149">
        <v>381</v>
      </c>
      <c r="D393" s="149">
        <f t="shared" si="11"/>
        <v>1724</v>
      </c>
      <c r="E393" s="159">
        <v>1</v>
      </c>
      <c r="F393" s="101"/>
      <c r="G393" s="139" t="s">
        <v>299</v>
      </c>
      <c r="H393" s="200">
        <f t="shared" si="10"/>
        <v>1062</v>
      </c>
      <c r="I393" s="107" t="s">
        <v>700</v>
      </c>
      <c r="J393" s="172" t="s">
        <v>607</v>
      </c>
      <c r="K393" s="56" t="s">
        <v>230</v>
      </c>
      <c r="L393" s="56" t="s">
        <v>304</v>
      </c>
      <c r="M393" s="55"/>
      <c r="O393" s="308"/>
      <c r="Q393" s="18"/>
      <c r="R393" s="18"/>
    </row>
    <row r="394" spans="1:18" ht="15" x14ac:dyDescent="0.25">
      <c r="A394" s="109"/>
      <c r="B394" s="259" t="s">
        <v>76</v>
      </c>
      <c r="C394" s="149">
        <v>382</v>
      </c>
      <c r="D394" s="149">
        <f t="shared" si="11"/>
        <v>1728</v>
      </c>
      <c r="E394" s="159">
        <v>1</v>
      </c>
      <c r="F394" s="101"/>
      <c r="G394" s="139" t="s">
        <v>299</v>
      </c>
      <c r="H394" s="200">
        <f t="shared" si="10"/>
        <v>1064</v>
      </c>
      <c r="I394" s="107" t="s">
        <v>700</v>
      </c>
      <c r="J394" s="172" t="s">
        <v>607</v>
      </c>
      <c r="K394" s="56" t="s">
        <v>224</v>
      </c>
      <c r="L394" s="56" t="s">
        <v>304</v>
      </c>
      <c r="M394" s="55"/>
      <c r="O394" s="308"/>
      <c r="Q394" s="18"/>
      <c r="R394" s="18"/>
    </row>
    <row r="395" spans="1:18" ht="15" x14ac:dyDescent="0.25">
      <c r="A395" s="109"/>
      <c r="B395" s="259" t="s">
        <v>74</v>
      </c>
      <c r="C395" s="149">
        <v>383</v>
      </c>
      <c r="D395" s="149">
        <f t="shared" si="11"/>
        <v>1732</v>
      </c>
      <c r="E395" s="159">
        <v>1</v>
      </c>
      <c r="F395" s="101"/>
      <c r="G395" s="139" t="s">
        <v>299</v>
      </c>
      <c r="H395" s="200">
        <f t="shared" si="10"/>
        <v>1066</v>
      </c>
      <c r="I395" s="107" t="s">
        <v>700</v>
      </c>
      <c r="J395" s="172" t="s">
        <v>607</v>
      </c>
      <c r="K395" s="56" t="s">
        <v>222</v>
      </c>
      <c r="L395" s="56" t="s">
        <v>304</v>
      </c>
      <c r="M395" s="55"/>
      <c r="O395" s="308"/>
      <c r="Q395" s="18"/>
      <c r="R395" s="18"/>
    </row>
    <row r="396" spans="1:18" ht="15" x14ac:dyDescent="0.25">
      <c r="A396" s="109"/>
      <c r="B396" s="259" t="s">
        <v>75</v>
      </c>
      <c r="C396" s="149">
        <v>384</v>
      </c>
      <c r="D396" s="149">
        <f t="shared" si="11"/>
        <v>1736</v>
      </c>
      <c r="E396" s="159">
        <v>1</v>
      </c>
      <c r="F396" s="101"/>
      <c r="G396" s="139" t="s">
        <v>299</v>
      </c>
      <c r="H396" s="200">
        <f t="shared" ref="H396:H459" si="12">300+2*M$10*(B$10-1)+2*C396</f>
        <v>1068</v>
      </c>
      <c r="I396" s="107" t="s">
        <v>700</v>
      </c>
      <c r="J396" s="172" t="s">
        <v>607</v>
      </c>
      <c r="K396" s="56" t="s">
        <v>220</v>
      </c>
      <c r="L396" s="56" t="s">
        <v>304</v>
      </c>
      <c r="M396" s="55"/>
      <c r="O396" s="308"/>
      <c r="Q396" s="18"/>
      <c r="R396" s="18"/>
    </row>
    <row r="397" spans="1:18" ht="15" x14ac:dyDescent="0.25">
      <c r="A397" s="109"/>
      <c r="B397" s="259" t="s">
        <v>73</v>
      </c>
      <c r="C397" s="149">
        <v>385</v>
      </c>
      <c r="D397" s="149">
        <f t="shared" ref="D397:D460" si="13">4*(M$10*(B$10-1)+C397)+D$11</f>
        <v>1740</v>
      </c>
      <c r="E397" s="159">
        <v>1</v>
      </c>
      <c r="F397" s="101"/>
      <c r="G397" s="139" t="s">
        <v>299</v>
      </c>
      <c r="H397" s="200">
        <f t="shared" si="12"/>
        <v>1070</v>
      </c>
      <c r="I397" s="107" t="s">
        <v>700</v>
      </c>
      <c r="J397" s="172" t="s">
        <v>607</v>
      </c>
      <c r="K397" s="56" t="s">
        <v>226</v>
      </c>
      <c r="L397" s="56" t="s">
        <v>304</v>
      </c>
      <c r="M397" s="55"/>
      <c r="O397" s="308"/>
      <c r="Q397" s="18"/>
      <c r="R397" s="18"/>
    </row>
    <row r="398" spans="1:18" ht="15" x14ac:dyDescent="0.25">
      <c r="A398" s="109"/>
      <c r="B398" s="259" t="s">
        <v>66</v>
      </c>
      <c r="C398" s="149">
        <v>386</v>
      </c>
      <c r="D398" s="149">
        <f t="shared" si="13"/>
        <v>1744</v>
      </c>
      <c r="E398" s="159">
        <v>1</v>
      </c>
      <c r="F398" s="101"/>
      <c r="G398" s="139" t="s">
        <v>299</v>
      </c>
      <c r="H398" s="200">
        <f t="shared" si="12"/>
        <v>1072</v>
      </c>
      <c r="I398" s="107" t="s">
        <v>700</v>
      </c>
      <c r="J398" s="172" t="s">
        <v>607</v>
      </c>
      <c r="K398" s="67" t="s">
        <v>158</v>
      </c>
      <c r="L398" s="56" t="s">
        <v>304</v>
      </c>
      <c r="M398" s="55"/>
      <c r="O398" s="308"/>
      <c r="Q398" s="18"/>
      <c r="R398" s="18"/>
    </row>
    <row r="399" spans="1:18" ht="15" x14ac:dyDescent="0.25">
      <c r="A399" s="109"/>
      <c r="B399" s="259" t="s">
        <v>67</v>
      </c>
      <c r="C399" s="149">
        <v>387</v>
      </c>
      <c r="D399" s="149">
        <f t="shared" si="13"/>
        <v>1748</v>
      </c>
      <c r="E399" s="159">
        <v>1</v>
      </c>
      <c r="F399" s="101"/>
      <c r="G399" s="139" t="s">
        <v>299</v>
      </c>
      <c r="H399" s="200">
        <f t="shared" si="12"/>
        <v>1074</v>
      </c>
      <c r="I399" s="107" t="s">
        <v>700</v>
      </c>
      <c r="J399" s="172" t="s">
        <v>607</v>
      </c>
      <c r="K399" s="56" t="s">
        <v>227</v>
      </c>
      <c r="L399" s="56" t="s">
        <v>304</v>
      </c>
      <c r="M399" s="55"/>
      <c r="O399" s="308"/>
      <c r="Q399" s="18"/>
      <c r="R399" s="18"/>
    </row>
    <row r="400" spans="1:18" ht="15" x14ac:dyDescent="0.25">
      <c r="A400" s="109"/>
      <c r="B400" s="259" t="s">
        <v>79</v>
      </c>
      <c r="C400" s="149">
        <v>388</v>
      </c>
      <c r="D400" s="149">
        <f t="shared" si="13"/>
        <v>1752</v>
      </c>
      <c r="E400" s="159">
        <v>1</v>
      </c>
      <c r="F400" s="101"/>
      <c r="G400" s="139" t="s">
        <v>299</v>
      </c>
      <c r="H400" s="200">
        <f t="shared" si="12"/>
        <v>1076</v>
      </c>
      <c r="I400" s="107" t="s">
        <v>700</v>
      </c>
      <c r="J400" s="172" t="s">
        <v>607</v>
      </c>
      <c r="K400" s="56" t="s">
        <v>232</v>
      </c>
      <c r="L400" s="56" t="s">
        <v>304</v>
      </c>
      <c r="M400" s="55"/>
      <c r="O400" s="308"/>
      <c r="Q400" s="18"/>
      <c r="R400" s="18"/>
    </row>
    <row r="401" spans="1:18" ht="15" x14ac:dyDescent="0.25">
      <c r="A401" s="109"/>
      <c r="B401" s="144" t="s">
        <v>885</v>
      </c>
      <c r="C401" s="149">
        <v>389</v>
      </c>
      <c r="D401" s="149">
        <f t="shared" si="13"/>
        <v>1756</v>
      </c>
      <c r="E401" s="159">
        <v>1</v>
      </c>
      <c r="F401" s="101"/>
      <c r="G401" s="139" t="s">
        <v>299</v>
      </c>
      <c r="H401" s="200">
        <f t="shared" si="12"/>
        <v>1078</v>
      </c>
      <c r="I401" s="57" t="s">
        <v>702</v>
      </c>
      <c r="J401" s="244" t="s">
        <v>607</v>
      </c>
      <c r="K401" s="243" t="s">
        <v>167</v>
      </c>
      <c r="L401" s="58" t="s">
        <v>302</v>
      </c>
      <c r="M401" s="55"/>
      <c r="N401" s="42"/>
      <c r="O401" s="308"/>
      <c r="Q401" s="18"/>
      <c r="R401" s="18"/>
    </row>
    <row r="402" spans="1:18" s="43" customFormat="1" ht="15" x14ac:dyDescent="0.25">
      <c r="A402" s="109"/>
      <c r="B402" s="259" t="s">
        <v>319</v>
      </c>
      <c r="C402" s="149">
        <v>390</v>
      </c>
      <c r="D402" s="149">
        <f t="shared" si="13"/>
        <v>1760</v>
      </c>
      <c r="E402" s="159">
        <v>1</v>
      </c>
      <c r="F402" s="159">
        <v>3</v>
      </c>
      <c r="G402" s="139" t="s">
        <v>299</v>
      </c>
      <c r="H402" s="200">
        <f t="shared" si="12"/>
        <v>1080</v>
      </c>
      <c r="I402" s="68" t="s">
        <v>701</v>
      </c>
      <c r="J402" s="195" t="s">
        <v>608</v>
      </c>
      <c r="K402" s="242" t="s">
        <v>167</v>
      </c>
      <c r="L402" s="106" t="s">
        <v>304</v>
      </c>
      <c r="M402" s="55"/>
      <c r="O402" s="308"/>
      <c r="Q402" s="33"/>
      <c r="R402" s="25"/>
    </row>
    <row r="403" spans="1:18" ht="15" x14ac:dyDescent="0.25">
      <c r="A403" s="109"/>
      <c r="B403" s="259" t="s">
        <v>64</v>
      </c>
      <c r="C403" s="149">
        <v>391</v>
      </c>
      <c r="D403" s="149">
        <f t="shared" si="13"/>
        <v>1764</v>
      </c>
      <c r="E403" s="159">
        <v>1</v>
      </c>
      <c r="F403" s="101"/>
      <c r="G403" s="139" t="s">
        <v>299</v>
      </c>
      <c r="H403" s="200">
        <f t="shared" si="12"/>
        <v>1082</v>
      </c>
      <c r="I403" s="53" t="s">
        <v>703</v>
      </c>
      <c r="J403" s="172" t="s">
        <v>607</v>
      </c>
      <c r="K403" s="56" t="s">
        <v>231</v>
      </c>
      <c r="L403" s="56" t="s">
        <v>304</v>
      </c>
      <c r="M403" s="55"/>
      <c r="O403" s="308"/>
      <c r="Q403" s="18"/>
      <c r="R403" s="18"/>
    </row>
    <row r="404" spans="1:18" ht="15" x14ac:dyDescent="0.25">
      <c r="A404" s="109"/>
      <c r="B404" s="259" t="s">
        <v>57</v>
      </c>
      <c r="C404" s="149">
        <v>392</v>
      </c>
      <c r="D404" s="149">
        <f t="shared" si="13"/>
        <v>1768</v>
      </c>
      <c r="E404" s="159">
        <v>1</v>
      </c>
      <c r="F404" s="101"/>
      <c r="G404" s="139" t="s">
        <v>299</v>
      </c>
      <c r="H404" s="200">
        <f t="shared" si="12"/>
        <v>1084</v>
      </c>
      <c r="I404" s="107" t="s">
        <v>704</v>
      </c>
      <c r="J404" s="172" t="s">
        <v>607</v>
      </c>
      <c r="K404" s="56" t="s">
        <v>225</v>
      </c>
      <c r="L404" s="56" t="s">
        <v>304</v>
      </c>
      <c r="M404" s="55"/>
      <c r="O404" s="308"/>
      <c r="Q404" s="18"/>
      <c r="R404" s="18"/>
    </row>
    <row r="405" spans="1:18" ht="15" x14ac:dyDescent="0.25">
      <c r="A405" s="109"/>
      <c r="B405" s="259" t="s">
        <v>54</v>
      </c>
      <c r="C405" s="149">
        <v>393</v>
      </c>
      <c r="D405" s="149">
        <f t="shared" si="13"/>
        <v>1772</v>
      </c>
      <c r="E405" s="159">
        <v>1</v>
      </c>
      <c r="F405" s="101"/>
      <c r="G405" s="139" t="s">
        <v>299</v>
      </c>
      <c r="H405" s="200">
        <f t="shared" si="12"/>
        <v>1086</v>
      </c>
      <c r="I405" s="107" t="s">
        <v>704</v>
      </c>
      <c r="J405" s="172" t="s">
        <v>607</v>
      </c>
      <c r="K405" s="56" t="s">
        <v>223</v>
      </c>
      <c r="L405" s="56" t="s">
        <v>304</v>
      </c>
      <c r="M405" s="55"/>
      <c r="O405" s="308"/>
      <c r="Q405" s="18"/>
      <c r="R405" s="18"/>
    </row>
    <row r="406" spans="1:18" ht="15" x14ac:dyDescent="0.25">
      <c r="A406" s="109"/>
      <c r="B406" s="259" t="s">
        <v>55</v>
      </c>
      <c r="C406" s="149">
        <v>394</v>
      </c>
      <c r="D406" s="149">
        <f t="shared" si="13"/>
        <v>1776</v>
      </c>
      <c r="E406" s="159">
        <v>1</v>
      </c>
      <c r="F406" s="101"/>
      <c r="G406" s="139" t="s">
        <v>299</v>
      </c>
      <c r="H406" s="200">
        <f t="shared" si="12"/>
        <v>1088</v>
      </c>
      <c r="I406" s="107" t="s">
        <v>704</v>
      </c>
      <c r="J406" s="172" t="s">
        <v>607</v>
      </c>
      <c r="K406" s="56" t="s">
        <v>221</v>
      </c>
      <c r="L406" s="56" t="s">
        <v>304</v>
      </c>
      <c r="M406" s="55"/>
      <c r="O406" s="308"/>
      <c r="Q406" s="18"/>
      <c r="R406" s="18"/>
    </row>
    <row r="407" spans="1:18" ht="15" x14ac:dyDescent="0.25">
      <c r="A407" s="109"/>
      <c r="B407" s="259" t="s">
        <v>58</v>
      </c>
      <c r="C407" s="149">
        <v>395</v>
      </c>
      <c r="D407" s="149">
        <f t="shared" si="13"/>
        <v>1780</v>
      </c>
      <c r="E407" s="159">
        <v>1</v>
      </c>
      <c r="F407" s="101"/>
      <c r="G407" s="139" t="s">
        <v>299</v>
      </c>
      <c r="H407" s="200">
        <f t="shared" si="12"/>
        <v>1090</v>
      </c>
      <c r="I407" s="107" t="s">
        <v>704</v>
      </c>
      <c r="J407" s="172" t="s">
        <v>607</v>
      </c>
      <c r="K407" s="56" t="s">
        <v>229</v>
      </c>
      <c r="L407" s="56" t="s">
        <v>304</v>
      </c>
      <c r="M407" s="55"/>
      <c r="O407" s="308"/>
      <c r="Q407" s="18"/>
      <c r="R407" s="18"/>
    </row>
    <row r="408" spans="1:18" ht="15" x14ac:dyDescent="0.25">
      <c r="A408" s="109"/>
      <c r="B408" s="259" t="s">
        <v>56</v>
      </c>
      <c r="C408" s="149">
        <v>396</v>
      </c>
      <c r="D408" s="149">
        <f t="shared" si="13"/>
        <v>1784</v>
      </c>
      <c r="E408" s="159">
        <v>1</v>
      </c>
      <c r="F408" s="101"/>
      <c r="G408" s="139" t="s">
        <v>299</v>
      </c>
      <c r="H408" s="200">
        <f t="shared" si="12"/>
        <v>1092</v>
      </c>
      <c r="I408" s="107" t="s">
        <v>704</v>
      </c>
      <c r="J408" s="172" t="s">
        <v>607</v>
      </c>
      <c r="K408" s="56" t="s">
        <v>228</v>
      </c>
      <c r="L408" s="56" t="s">
        <v>304</v>
      </c>
      <c r="M408" s="55"/>
      <c r="O408" s="308"/>
      <c r="Q408" s="18"/>
      <c r="R408" s="18"/>
    </row>
    <row r="409" spans="1:18" ht="15" x14ac:dyDescent="0.25">
      <c r="A409" s="109"/>
      <c r="B409" s="259" t="s">
        <v>63</v>
      </c>
      <c r="C409" s="149">
        <v>397</v>
      </c>
      <c r="D409" s="149">
        <f t="shared" si="13"/>
        <v>1788</v>
      </c>
      <c r="E409" s="159">
        <v>1</v>
      </c>
      <c r="F409" s="101"/>
      <c r="G409" s="139" t="s">
        <v>299</v>
      </c>
      <c r="H409" s="200">
        <f t="shared" si="12"/>
        <v>1094</v>
      </c>
      <c r="I409" s="107" t="s">
        <v>704</v>
      </c>
      <c r="J409" s="172" t="s">
        <v>607</v>
      </c>
      <c r="K409" s="56" t="s">
        <v>230</v>
      </c>
      <c r="L409" s="56" t="s">
        <v>304</v>
      </c>
      <c r="M409" s="55"/>
      <c r="O409" s="308"/>
      <c r="Q409" s="18"/>
      <c r="R409" s="18"/>
    </row>
    <row r="410" spans="1:18" ht="15" x14ac:dyDescent="0.25">
      <c r="A410" s="109"/>
      <c r="B410" s="259" t="s">
        <v>62</v>
      </c>
      <c r="C410" s="149">
        <v>398</v>
      </c>
      <c r="D410" s="149">
        <f t="shared" si="13"/>
        <v>1792</v>
      </c>
      <c r="E410" s="159">
        <v>1</v>
      </c>
      <c r="F410" s="101"/>
      <c r="G410" s="139" t="s">
        <v>299</v>
      </c>
      <c r="H410" s="200">
        <f t="shared" si="12"/>
        <v>1096</v>
      </c>
      <c r="I410" s="107" t="s">
        <v>704</v>
      </c>
      <c r="J410" s="172" t="s">
        <v>607</v>
      </c>
      <c r="K410" s="56" t="s">
        <v>224</v>
      </c>
      <c r="L410" s="56" t="s">
        <v>304</v>
      </c>
      <c r="M410" s="55"/>
      <c r="O410" s="308"/>
      <c r="Q410" s="18"/>
      <c r="R410" s="18"/>
    </row>
    <row r="411" spans="1:18" ht="15" x14ac:dyDescent="0.25">
      <c r="A411" s="109"/>
      <c r="B411" s="259" t="s">
        <v>60</v>
      </c>
      <c r="C411" s="149">
        <v>399</v>
      </c>
      <c r="D411" s="149">
        <f t="shared" si="13"/>
        <v>1796</v>
      </c>
      <c r="E411" s="159">
        <v>1</v>
      </c>
      <c r="F411" s="101"/>
      <c r="G411" s="139" t="s">
        <v>299</v>
      </c>
      <c r="H411" s="200">
        <f t="shared" si="12"/>
        <v>1098</v>
      </c>
      <c r="I411" s="107" t="s">
        <v>704</v>
      </c>
      <c r="J411" s="172" t="s">
        <v>607</v>
      </c>
      <c r="K411" s="56" t="s">
        <v>222</v>
      </c>
      <c r="L411" s="56" t="s">
        <v>304</v>
      </c>
      <c r="M411" s="55"/>
      <c r="O411" s="308"/>
      <c r="Q411" s="18"/>
      <c r="R411" s="18"/>
    </row>
    <row r="412" spans="1:18" ht="15" x14ac:dyDescent="0.25">
      <c r="A412" s="109"/>
      <c r="B412" s="259" t="s">
        <v>61</v>
      </c>
      <c r="C412" s="149">
        <v>400</v>
      </c>
      <c r="D412" s="149">
        <f t="shared" si="13"/>
        <v>1800</v>
      </c>
      <c r="E412" s="159">
        <v>1</v>
      </c>
      <c r="F412" s="101"/>
      <c r="G412" s="139" t="s">
        <v>299</v>
      </c>
      <c r="H412" s="200">
        <f t="shared" si="12"/>
        <v>1100</v>
      </c>
      <c r="I412" s="107" t="s">
        <v>704</v>
      </c>
      <c r="J412" s="172" t="s">
        <v>607</v>
      </c>
      <c r="K412" s="56" t="s">
        <v>220</v>
      </c>
      <c r="L412" s="56" t="s">
        <v>304</v>
      </c>
      <c r="M412" s="55"/>
      <c r="O412" s="308"/>
      <c r="Q412" s="18"/>
      <c r="R412" s="18"/>
    </row>
    <row r="413" spans="1:18" ht="15" x14ac:dyDescent="0.25">
      <c r="A413" s="109"/>
      <c r="B413" s="259" t="s">
        <v>59</v>
      </c>
      <c r="C413" s="149">
        <v>401</v>
      </c>
      <c r="D413" s="149">
        <f t="shared" si="13"/>
        <v>1804</v>
      </c>
      <c r="E413" s="159">
        <v>1</v>
      </c>
      <c r="F413" s="101"/>
      <c r="G413" s="139" t="s">
        <v>299</v>
      </c>
      <c r="H413" s="200">
        <f t="shared" si="12"/>
        <v>1102</v>
      </c>
      <c r="I413" s="107" t="s">
        <v>704</v>
      </c>
      <c r="J413" s="172" t="s">
        <v>607</v>
      </c>
      <c r="K413" s="56" t="s">
        <v>226</v>
      </c>
      <c r="L413" s="56" t="s">
        <v>304</v>
      </c>
      <c r="M413" s="55"/>
      <c r="O413" s="308"/>
      <c r="Q413" s="18"/>
      <c r="R413" s="18"/>
    </row>
    <row r="414" spans="1:18" ht="15" x14ac:dyDescent="0.25">
      <c r="A414" s="109"/>
      <c r="B414" s="259" t="s">
        <v>52</v>
      </c>
      <c r="C414" s="149">
        <v>402</v>
      </c>
      <c r="D414" s="149">
        <f t="shared" si="13"/>
        <v>1808</v>
      </c>
      <c r="E414" s="159">
        <v>1</v>
      </c>
      <c r="F414" s="101"/>
      <c r="G414" s="139" t="s">
        <v>299</v>
      </c>
      <c r="H414" s="200">
        <f t="shared" si="12"/>
        <v>1104</v>
      </c>
      <c r="I414" s="107" t="s">
        <v>704</v>
      </c>
      <c r="J414" s="172" t="s">
        <v>607</v>
      </c>
      <c r="K414" s="67" t="s">
        <v>158</v>
      </c>
      <c r="L414" s="56" t="s">
        <v>304</v>
      </c>
      <c r="M414" s="55"/>
      <c r="O414" s="308"/>
      <c r="Q414" s="18"/>
      <c r="R414" s="18"/>
    </row>
    <row r="415" spans="1:18" ht="15" x14ac:dyDescent="0.25">
      <c r="A415" s="109"/>
      <c r="B415" s="259" t="s">
        <v>53</v>
      </c>
      <c r="C415" s="149">
        <v>403</v>
      </c>
      <c r="D415" s="149">
        <f t="shared" si="13"/>
        <v>1812</v>
      </c>
      <c r="E415" s="159">
        <v>1</v>
      </c>
      <c r="F415" s="101"/>
      <c r="G415" s="139" t="s">
        <v>299</v>
      </c>
      <c r="H415" s="200">
        <f t="shared" si="12"/>
        <v>1106</v>
      </c>
      <c r="I415" s="107" t="s">
        <v>704</v>
      </c>
      <c r="J415" s="172" t="s">
        <v>607</v>
      </c>
      <c r="K415" s="56" t="s">
        <v>227</v>
      </c>
      <c r="L415" s="56" t="s">
        <v>304</v>
      </c>
      <c r="M415" s="55"/>
      <c r="O415" s="308"/>
      <c r="Q415" s="18"/>
      <c r="R415" s="18"/>
    </row>
    <row r="416" spans="1:18" ht="15" x14ac:dyDescent="0.25">
      <c r="A416" s="109"/>
      <c r="B416" s="259" t="s">
        <v>65</v>
      </c>
      <c r="C416" s="149">
        <v>404</v>
      </c>
      <c r="D416" s="149">
        <f t="shared" si="13"/>
        <v>1816</v>
      </c>
      <c r="E416" s="159">
        <v>1</v>
      </c>
      <c r="F416" s="101"/>
      <c r="G416" s="139" t="s">
        <v>299</v>
      </c>
      <c r="H416" s="200">
        <f t="shared" si="12"/>
        <v>1108</v>
      </c>
      <c r="I416" s="107" t="s">
        <v>704</v>
      </c>
      <c r="J416" s="172" t="s">
        <v>607</v>
      </c>
      <c r="K416" s="56" t="s">
        <v>232</v>
      </c>
      <c r="L416" s="56" t="s">
        <v>304</v>
      </c>
      <c r="M416" s="55"/>
      <c r="O416" s="308"/>
      <c r="Q416" s="18"/>
      <c r="R416" s="18"/>
    </row>
    <row r="417" spans="1:18" ht="15" x14ac:dyDescent="0.25">
      <c r="A417" s="109"/>
      <c r="B417" s="259" t="s">
        <v>133</v>
      </c>
      <c r="C417" s="149">
        <v>405</v>
      </c>
      <c r="D417" s="149">
        <f t="shared" si="13"/>
        <v>1820</v>
      </c>
      <c r="E417" s="159">
        <v>6</v>
      </c>
      <c r="F417" s="101"/>
      <c r="G417" s="139" t="s">
        <v>299</v>
      </c>
      <c r="H417" s="200">
        <f t="shared" si="12"/>
        <v>1110</v>
      </c>
      <c r="I417" s="53" t="s">
        <v>705</v>
      </c>
      <c r="J417" s="172" t="s">
        <v>608</v>
      </c>
      <c r="K417" s="240" t="s">
        <v>167</v>
      </c>
      <c r="L417" s="56" t="s">
        <v>203</v>
      </c>
      <c r="M417" s="55" t="s">
        <v>651</v>
      </c>
      <c r="N417" s="43"/>
      <c r="O417" s="308"/>
      <c r="P417" s="138"/>
      <c r="Q417" s="25"/>
      <c r="R417" s="25"/>
    </row>
    <row r="418" spans="1:18" ht="15" x14ac:dyDescent="0.25">
      <c r="A418" s="109"/>
      <c r="B418" s="259" t="s">
        <v>134</v>
      </c>
      <c r="C418" s="149">
        <v>406</v>
      </c>
      <c r="D418" s="149">
        <f t="shared" si="13"/>
        <v>1824</v>
      </c>
      <c r="E418" s="159">
        <v>6</v>
      </c>
      <c r="F418" s="101"/>
      <c r="G418" s="139" t="s">
        <v>299</v>
      </c>
      <c r="H418" s="200">
        <f t="shared" si="12"/>
        <v>1112</v>
      </c>
      <c r="I418" s="53" t="s">
        <v>706</v>
      </c>
      <c r="J418" s="172" t="s">
        <v>608</v>
      </c>
      <c r="K418" s="240" t="s">
        <v>167</v>
      </c>
      <c r="L418" s="56" t="s">
        <v>203</v>
      </c>
      <c r="M418" s="55"/>
      <c r="N418" s="43"/>
      <c r="O418" s="308"/>
      <c r="P418" s="138"/>
      <c r="Q418" s="25"/>
      <c r="R418" s="25"/>
    </row>
    <row r="419" spans="1:18" ht="15" x14ac:dyDescent="0.25">
      <c r="A419" s="109"/>
      <c r="B419" s="60" t="s">
        <v>135</v>
      </c>
      <c r="C419" s="149">
        <v>407</v>
      </c>
      <c r="D419" s="149">
        <f t="shared" si="13"/>
        <v>1828</v>
      </c>
      <c r="E419" s="159">
        <v>6</v>
      </c>
      <c r="F419" s="101"/>
      <c r="G419" s="139" t="s">
        <v>299</v>
      </c>
      <c r="H419" s="200">
        <f t="shared" si="12"/>
        <v>1114</v>
      </c>
      <c r="I419" s="53" t="s">
        <v>707</v>
      </c>
      <c r="J419" s="172" t="s">
        <v>608</v>
      </c>
      <c r="K419" s="240" t="s">
        <v>167</v>
      </c>
      <c r="L419" s="56" t="s">
        <v>203</v>
      </c>
      <c r="M419" s="55"/>
      <c r="N419" s="43"/>
      <c r="O419" s="308"/>
      <c r="P419" s="138"/>
      <c r="Q419" s="25"/>
      <c r="R419" s="25"/>
    </row>
    <row r="420" spans="1:18" ht="15" x14ac:dyDescent="0.25">
      <c r="A420" s="109"/>
      <c r="B420" s="264" t="s">
        <v>131</v>
      </c>
      <c r="C420" s="149">
        <v>408</v>
      </c>
      <c r="D420" s="149">
        <f t="shared" si="13"/>
        <v>1832</v>
      </c>
      <c r="E420" s="159">
        <v>1</v>
      </c>
      <c r="F420" s="101"/>
      <c r="G420" s="184" t="s">
        <v>517</v>
      </c>
      <c r="H420" s="200">
        <f t="shared" si="12"/>
        <v>1116</v>
      </c>
      <c r="I420" s="53" t="s">
        <v>708</v>
      </c>
      <c r="J420" s="172" t="s">
        <v>608</v>
      </c>
      <c r="K420" s="240" t="s">
        <v>167</v>
      </c>
      <c r="L420" s="56" t="s">
        <v>300</v>
      </c>
      <c r="M420" s="55"/>
      <c r="N420" s="43"/>
      <c r="O420" s="308"/>
      <c r="P420" s="138"/>
      <c r="Q420" s="25"/>
      <c r="R420" s="25"/>
    </row>
    <row r="421" spans="1:18" ht="15" x14ac:dyDescent="0.25">
      <c r="A421" s="109"/>
      <c r="B421" s="259" t="s">
        <v>132</v>
      </c>
      <c r="C421" s="149">
        <v>409</v>
      </c>
      <c r="D421" s="149">
        <f t="shared" si="13"/>
        <v>1836</v>
      </c>
      <c r="E421" s="159">
        <v>1</v>
      </c>
      <c r="F421" s="101"/>
      <c r="G421" s="184" t="s">
        <v>517</v>
      </c>
      <c r="H421" s="200">
        <f t="shared" si="12"/>
        <v>1118</v>
      </c>
      <c r="I421" s="171" t="s">
        <v>709</v>
      </c>
      <c r="J421" s="172" t="s">
        <v>608</v>
      </c>
      <c r="K421" s="240" t="s">
        <v>167</v>
      </c>
      <c r="L421" s="56" t="s">
        <v>300</v>
      </c>
      <c r="M421" s="55"/>
      <c r="N421" s="43"/>
      <c r="O421" s="308"/>
      <c r="P421" s="138"/>
      <c r="Q421" s="25"/>
      <c r="R421" s="25"/>
    </row>
    <row r="422" spans="1:18" ht="15" x14ac:dyDescent="0.25">
      <c r="A422" s="109"/>
      <c r="B422" s="259" t="s">
        <v>80</v>
      </c>
      <c r="C422" s="149">
        <v>410</v>
      </c>
      <c r="D422" s="149">
        <f t="shared" si="13"/>
        <v>1840</v>
      </c>
      <c r="E422" s="159">
        <v>1</v>
      </c>
      <c r="F422" s="101"/>
      <c r="G422" s="184" t="s">
        <v>517</v>
      </c>
      <c r="H422" s="200">
        <f t="shared" si="12"/>
        <v>1120</v>
      </c>
      <c r="I422" s="53" t="s">
        <v>294</v>
      </c>
      <c r="J422" s="54" t="s">
        <v>609</v>
      </c>
      <c r="K422" s="240" t="s">
        <v>167</v>
      </c>
      <c r="L422" s="56" t="s">
        <v>305</v>
      </c>
      <c r="M422" s="55"/>
      <c r="O422" s="308"/>
      <c r="Q422" s="18"/>
      <c r="R422" s="18"/>
    </row>
    <row r="423" spans="1:18" ht="15" x14ac:dyDescent="0.25">
      <c r="A423" s="109"/>
      <c r="B423" s="259" t="s">
        <v>81</v>
      </c>
      <c r="C423" s="149">
        <v>411</v>
      </c>
      <c r="D423" s="149">
        <f t="shared" si="13"/>
        <v>1844</v>
      </c>
      <c r="E423" s="159">
        <v>1</v>
      </c>
      <c r="F423" s="101"/>
      <c r="G423" s="184" t="s">
        <v>517</v>
      </c>
      <c r="H423" s="200">
        <f t="shared" si="12"/>
        <v>1122</v>
      </c>
      <c r="I423" s="53" t="s">
        <v>295</v>
      </c>
      <c r="J423" s="54" t="s">
        <v>609</v>
      </c>
      <c r="K423" s="240" t="s">
        <v>167</v>
      </c>
      <c r="L423" s="56" t="s">
        <v>305</v>
      </c>
      <c r="M423" s="55"/>
      <c r="O423" s="308"/>
      <c r="Q423" s="18"/>
      <c r="R423" s="18"/>
    </row>
    <row r="424" spans="1:18" ht="15" x14ac:dyDescent="0.25">
      <c r="A424" s="109"/>
      <c r="B424" s="60" t="s">
        <v>97</v>
      </c>
      <c r="C424" s="149">
        <v>412</v>
      </c>
      <c r="D424" s="149">
        <f t="shared" si="13"/>
        <v>1848</v>
      </c>
      <c r="E424" s="159">
        <v>1</v>
      </c>
      <c r="F424" s="101"/>
      <c r="G424" s="184" t="s">
        <v>517</v>
      </c>
      <c r="H424" s="200">
        <f t="shared" si="12"/>
        <v>1124</v>
      </c>
      <c r="I424" s="53" t="s">
        <v>710</v>
      </c>
      <c r="J424" s="172" t="s">
        <v>607</v>
      </c>
      <c r="K424" s="240" t="s">
        <v>167</v>
      </c>
      <c r="L424" s="56" t="s">
        <v>300</v>
      </c>
      <c r="M424" s="55"/>
      <c r="O424" s="308"/>
      <c r="Q424" s="18"/>
      <c r="R424" s="18"/>
    </row>
    <row r="425" spans="1:18" ht="15" x14ac:dyDescent="0.25">
      <c r="A425" s="109"/>
      <c r="B425" s="60" t="s">
        <v>96</v>
      </c>
      <c r="C425" s="149">
        <v>413</v>
      </c>
      <c r="D425" s="149">
        <f t="shared" si="13"/>
        <v>1852</v>
      </c>
      <c r="E425" s="159">
        <v>1</v>
      </c>
      <c r="F425" s="101"/>
      <c r="G425" s="134" t="s">
        <v>896</v>
      </c>
      <c r="H425" s="200">
        <f t="shared" si="12"/>
        <v>1126</v>
      </c>
      <c r="I425" s="171" t="s">
        <v>711</v>
      </c>
      <c r="J425" s="172" t="s">
        <v>607</v>
      </c>
      <c r="K425" s="240" t="s">
        <v>167</v>
      </c>
      <c r="L425" s="56" t="s">
        <v>300</v>
      </c>
      <c r="M425" s="55"/>
      <c r="O425" s="308"/>
      <c r="Q425" s="18"/>
      <c r="R425" s="18"/>
    </row>
    <row r="426" spans="1:18" ht="15" x14ac:dyDescent="0.25">
      <c r="A426" s="109"/>
      <c r="B426" s="259" t="s">
        <v>398</v>
      </c>
      <c r="C426" s="149">
        <v>414</v>
      </c>
      <c r="D426" s="149">
        <f t="shared" si="13"/>
        <v>1856</v>
      </c>
      <c r="E426" s="159">
        <v>1</v>
      </c>
      <c r="F426" s="101"/>
      <c r="G426" s="139" t="s">
        <v>299</v>
      </c>
      <c r="H426" s="200">
        <f t="shared" si="12"/>
        <v>1128</v>
      </c>
      <c r="I426" s="53" t="s">
        <v>650</v>
      </c>
      <c r="J426" s="172" t="s">
        <v>607</v>
      </c>
      <c r="K426" s="240" t="s">
        <v>167</v>
      </c>
      <c r="L426" s="56" t="s">
        <v>300</v>
      </c>
      <c r="M426" s="55"/>
      <c r="N426" s="42"/>
      <c r="O426" s="308"/>
      <c r="Q426" s="18"/>
      <c r="R426" s="18"/>
    </row>
    <row r="427" spans="1:18" ht="15" x14ac:dyDescent="0.25">
      <c r="A427" s="109"/>
      <c r="B427" s="259" t="s">
        <v>399</v>
      </c>
      <c r="C427" s="149">
        <v>415</v>
      </c>
      <c r="D427" s="149">
        <f t="shared" si="13"/>
        <v>1860</v>
      </c>
      <c r="E427" s="159">
        <v>1</v>
      </c>
      <c r="F427" s="101"/>
      <c r="G427" s="139" t="s">
        <v>299</v>
      </c>
      <c r="H427" s="200">
        <f t="shared" si="12"/>
        <v>1130</v>
      </c>
      <c r="I427" s="171" t="s">
        <v>645</v>
      </c>
      <c r="J427" s="172" t="s">
        <v>607</v>
      </c>
      <c r="K427" s="240" t="s">
        <v>167</v>
      </c>
      <c r="L427" s="56" t="s">
        <v>300</v>
      </c>
      <c r="M427" s="55"/>
      <c r="N427" s="42"/>
      <c r="O427" s="308"/>
      <c r="Q427" s="18"/>
      <c r="R427" s="18"/>
    </row>
    <row r="428" spans="1:18" ht="15" x14ac:dyDescent="0.25">
      <c r="A428" s="109"/>
      <c r="B428" s="259" t="s">
        <v>400</v>
      </c>
      <c r="C428" s="149">
        <v>416</v>
      </c>
      <c r="D428" s="149">
        <f t="shared" si="13"/>
        <v>1864</v>
      </c>
      <c r="E428" s="159">
        <v>1</v>
      </c>
      <c r="F428" s="101"/>
      <c r="G428" s="139" t="s">
        <v>299</v>
      </c>
      <c r="H428" s="200">
        <f t="shared" si="12"/>
        <v>1132</v>
      </c>
      <c r="I428" s="171" t="s">
        <v>646</v>
      </c>
      <c r="J428" s="172" t="s">
        <v>607</v>
      </c>
      <c r="K428" s="240" t="s">
        <v>167</v>
      </c>
      <c r="L428" s="56" t="s">
        <v>300</v>
      </c>
      <c r="M428" s="55"/>
      <c r="N428" s="42"/>
      <c r="O428" s="308"/>
      <c r="Q428" s="18"/>
      <c r="R428" s="18"/>
    </row>
    <row r="429" spans="1:18" ht="15" x14ac:dyDescent="0.25">
      <c r="A429" s="109"/>
      <c r="B429" s="259" t="s">
        <v>403</v>
      </c>
      <c r="C429" s="149">
        <v>417</v>
      </c>
      <c r="D429" s="149">
        <f t="shared" si="13"/>
        <v>1868</v>
      </c>
      <c r="E429" s="159">
        <v>1</v>
      </c>
      <c r="F429" s="101"/>
      <c r="G429" s="139" t="s">
        <v>299</v>
      </c>
      <c r="H429" s="200">
        <f t="shared" si="12"/>
        <v>1134</v>
      </c>
      <c r="I429" s="171" t="s">
        <v>647</v>
      </c>
      <c r="J429" s="172" t="s">
        <v>607</v>
      </c>
      <c r="K429" s="240" t="s">
        <v>167</v>
      </c>
      <c r="L429" s="56" t="s">
        <v>300</v>
      </c>
      <c r="M429" s="55"/>
      <c r="N429" s="42"/>
      <c r="O429" s="308"/>
      <c r="Q429" s="18"/>
      <c r="R429" s="18"/>
    </row>
    <row r="430" spans="1:18" ht="15" x14ac:dyDescent="0.25">
      <c r="A430" s="109"/>
      <c r="B430" s="259" t="s">
        <v>402</v>
      </c>
      <c r="C430" s="149">
        <v>418</v>
      </c>
      <c r="D430" s="149">
        <f t="shared" si="13"/>
        <v>1872</v>
      </c>
      <c r="E430" s="159">
        <v>1</v>
      </c>
      <c r="F430" s="101"/>
      <c r="G430" s="139" t="s">
        <v>299</v>
      </c>
      <c r="H430" s="200">
        <f t="shared" si="12"/>
        <v>1136</v>
      </c>
      <c r="I430" s="171" t="s">
        <v>648</v>
      </c>
      <c r="J430" s="172" t="s">
        <v>607</v>
      </c>
      <c r="K430" s="240" t="s">
        <v>167</v>
      </c>
      <c r="L430" s="56" t="s">
        <v>300</v>
      </c>
      <c r="M430" s="55"/>
      <c r="N430" s="42"/>
      <c r="O430" s="308"/>
      <c r="Q430" s="18"/>
      <c r="R430" s="18"/>
    </row>
    <row r="431" spans="1:18" ht="15" x14ac:dyDescent="0.25">
      <c r="A431" s="109"/>
      <c r="B431" s="259" t="s">
        <v>401</v>
      </c>
      <c r="C431" s="149">
        <v>419</v>
      </c>
      <c r="D431" s="149">
        <f t="shared" si="13"/>
        <v>1876</v>
      </c>
      <c r="E431" s="159">
        <v>1</v>
      </c>
      <c r="F431" s="101"/>
      <c r="G431" s="139" t="s">
        <v>299</v>
      </c>
      <c r="H431" s="200">
        <f t="shared" si="12"/>
        <v>1138</v>
      </c>
      <c r="I431" s="171" t="s">
        <v>649</v>
      </c>
      <c r="J431" s="172" t="s">
        <v>607</v>
      </c>
      <c r="K431" s="240" t="s">
        <v>167</v>
      </c>
      <c r="L431" s="56" t="s">
        <v>300</v>
      </c>
      <c r="M431" s="55"/>
      <c r="N431" s="42"/>
      <c r="O431" s="308"/>
      <c r="Q431" s="18"/>
      <c r="R431" s="18"/>
    </row>
    <row r="432" spans="1:18" s="43" customFormat="1" ht="15" x14ac:dyDescent="0.25">
      <c r="A432" s="109"/>
      <c r="B432" s="295" t="s">
        <v>378</v>
      </c>
      <c r="C432" s="149">
        <v>420</v>
      </c>
      <c r="D432" s="149">
        <f t="shared" si="13"/>
        <v>1880</v>
      </c>
      <c r="E432" s="159">
        <v>1</v>
      </c>
      <c r="F432" s="159">
        <v>4</v>
      </c>
      <c r="G432" s="139" t="s">
        <v>299</v>
      </c>
      <c r="H432" s="200">
        <f t="shared" si="12"/>
        <v>1140</v>
      </c>
      <c r="I432" s="70" t="s">
        <v>652</v>
      </c>
      <c r="J432" s="201" t="s">
        <v>608</v>
      </c>
      <c r="K432" s="241" t="s">
        <v>167</v>
      </c>
      <c r="L432" s="71" t="s">
        <v>300</v>
      </c>
      <c r="M432" s="55"/>
      <c r="O432" s="308"/>
      <c r="Q432" s="33"/>
      <c r="R432" s="25"/>
    </row>
    <row r="433" spans="1:18" ht="15" x14ac:dyDescent="0.25">
      <c r="A433" s="109"/>
      <c r="B433" s="259" t="s">
        <v>99</v>
      </c>
      <c r="C433" s="149">
        <v>421</v>
      </c>
      <c r="D433" s="149">
        <f t="shared" si="13"/>
        <v>1884</v>
      </c>
      <c r="E433" s="159">
        <v>1</v>
      </c>
      <c r="F433" s="101"/>
      <c r="G433" s="184" t="s">
        <v>517</v>
      </c>
      <c r="H433" s="200">
        <f t="shared" si="12"/>
        <v>1142</v>
      </c>
      <c r="I433" s="53" t="s">
        <v>297</v>
      </c>
      <c r="J433" s="54" t="s">
        <v>609</v>
      </c>
      <c r="K433" s="240" t="s">
        <v>167</v>
      </c>
      <c r="L433" s="56" t="s">
        <v>306</v>
      </c>
      <c r="M433" s="55"/>
      <c r="O433" s="308"/>
      <c r="Q433" s="18"/>
      <c r="R433" s="18"/>
    </row>
    <row r="434" spans="1:18" ht="15" x14ac:dyDescent="0.25">
      <c r="A434" s="109"/>
      <c r="B434" s="259" t="s">
        <v>98</v>
      </c>
      <c r="C434" s="149">
        <v>422</v>
      </c>
      <c r="D434" s="149">
        <f t="shared" si="13"/>
        <v>1888</v>
      </c>
      <c r="E434" s="159">
        <v>1</v>
      </c>
      <c r="F434" s="101"/>
      <c r="G434" s="184" t="s">
        <v>517</v>
      </c>
      <c r="H434" s="200">
        <f t="shared" si="12"/>
        <v>1144</v>
      </c>
      <c r="I434" s="53" t="s">
        <v>296</v>
      </c>
      <c r="J434" s="54" t="s">
        <v>609</v>
      </c>
      <c r="K434" s="240" t="s">
        <v>167</v>
      </c>
      <c r="L434" s="56" t="s">
        <v>306</v>
      </c>
      <c r="M434" s="55"/>
      <c r="O434" s="308"/>
      <c r="Q434" s="18"/>
      <c r="R434" s="18"/>
    </row>
    <row r="435" spans="1:18" ht="15" x14ac:dyDescent="0.25">
      <c r="A435" s="109"/>
      <c r="B435" s="259" t="s">
        <v>94</v>
      </c>
      <c r="C435" s="149">
        <v>423</v>
      </c>
      <c r="D435" s="149">
        <f t="shared" si="13"/>
        <v>1892</v>
      </c>
      <c r="E435" s="159">
        <v>1</v>
      </c>
      <c r="F435" s="101"/>
      <c r="G435" s="139" t="s">
        <v>299</v>
      </c>
      <c r="H435" s="200">
        <f t="shared" si="12"/>
        <v>1146</v>
      </c>
      <c r="I435" s="53" t="s">
        <v>657</v>
      </c>
      <c r="J435" s="172" t="s">
        <v>607</v>
      </c>
      <c r="K435" s="56" t="s">
        <v>231</v>
      </c>
      <c r="L435" s="56" t="s">
        <v>300</v>
      </c>
      <c r="M435" s="55"/>
      <c r="O435" s="308"/>
      <c r="Q435" s="18"/>
      <c r="R435" s="18"/>
    </row>
    <row r="436" spans="1:18" ht="15" x14ac:dyDescent="0.25">
      <c r="A436" s="109"/>
      <c r="B436" s="259" t="s">
        <v>87</v>
      </c>
      <c r="C436" s="149">
        <v>424</v>
      </c>
      <c r="D436" s="149">
        <f t="shared" si="13"/>
        <v>1896</v>
      </c>
      <c r="E436" s="159">
        <v>1</v>
      </c>
      <c r="F436" s="101"/>
      <c r="G436" s="139" t="s">
        <v>299</v>
      </c>
      <c r="H436" s="200">
        <f t="shared" si="12"/>
        <v>1148</v>
      </c>
      <c r="I436" s="107" t="s">
        <v>657</v>
      </c>
      <c r="J436" s="172" t="s">
        <v>607</v>
      </c>
      <c r="K436" s="56" t="s">
        <v>225</v>
      </c>
      <c r="L436" s="56" t="s">
        <v>300</v>
      </c>
      <c r="M436" s="55"/>
      <c r="O436" s="308"/>
      <c r="Q436" s="18"/>
      <c r="R436" s="18"/>
    </row>
    <row r="437" spans="1:18" ht="15" x14ac:dyDescent="0.25">
      <c r="A437" s="109"/>
      <c r="B437" s="259" t="s">
        <v>89</v>
      </c>
      <c r="C437" s="149">
        <v>425</v>
      </c>
      <c r="D437" s="149">
        <f t="shared" si="13"/>
        <v>1900</v>
      </c>
      <c r="E437" s="159">
        <v>1</v>
      </c>
      <c r="F437" s="101"/>
      <c r="G437" s="139" t="s">
        <v>299</v>
      </c>
      <c r="H437" s="200">
        <f t="shared" si="12"/>
        <v>1150</v>
      </c>
      <c r="I437" s="107" t="s">
        <v>657</v>
      </c>
      <c r="J437" s="172" t="s">
        <v>607</v>
      </c>
      <c r="K437" s="56" t="s">
        <v>223</v>
      </c>
      <c r="L437" s="56" t="s">
        <v>300</v>
      </c>
      <c r="M437" s="55"/>
      <c r="O437" s="308"/>
      <c r="Q437" s="18"/>
      <c r="R437" s="18"/>
    </row>
    <row r="438" spans="1:18" ht="15" x14ac:dyDescent="0.25">
      <c r="A438" s="109"/>
      <c r="B438" s="259" t="s">
        <v>86</v>
      </c>
      <c r="C438" s="149">
        <v>426</v>
      </c>
      <c r="D438" s="149">
        <f t="shared" si="13"/>
        <v>1904</v>
      </c>
      <c r="E438" s="159">
        <v>1</v>
      </c>
      <c r="F438" s="101"/>
      <c r="G438" s="139" t="s">
        <v>299</v>
      </c>
      <c r="H438" s="200">
        <f t="shared" si="12"/>
        <v>1152</v>
      </c>
      <c r="I438" s="107" t="s">
        <v>657</v>
      </c>
      <c r="J438" s="172" t="s">
        <v>607</v>
      </c>
      <c r="K438" s="56" t="s">
        <v>221</v>
      </c>
      <c r="L438" s="56" t="s">
        <v>300</v>
      </c>
      <c r="M438" s="55"/>
      <c r="O438" s="308"/>
      <c r="Q438" s="18"/>
      <c r="R438" s="18"/>
    </row>
    <row r="439" spans="1:18" ht="15" x14ac:dyDescent="0.25">
      <c r="A439" s="109"/>
      <c r="B439" s="259" t="s">
        <v>92</v>
      </c>
      <c r="C439" s="149">
        <v>427</v>
      </c>
      <c r="D439" s="149">
        <f t="shared" si="13"/>
        <v>1908</v>
      </c>
      <c r="E439" s="159">
        <v>1</v>
      </c>
      <c r="F439" s="101"/>
      <c r="G439" s="139" t="s">
        <v>299</v>
      </c>
      <c r="H439" s="200">
        <f t="shared" si="12"/>
        <v>1154</v>
      </c>
      <c r="I439" s="107" t="s">
        <v>657</v>
      </c>
      <c r="J439" s="172" t="s">
        <v>607</v>
      </c>
      <c r="K439" s="56" t="s">
        <v>229</v>
      </c>
      <c r="L439" s="56" t="s">
        <v>300</v>
      </c>
      <c r="M439" s="55"/>
      <c r="O439" s="308"/>
      <c r="Q439" s="18"/>
      <c r="R439" s="18"/>
    </row>
    <row r="440" spans="1:18" ht="15" x14ac:dyDescent="0.25">
      <c r="A440" s="109"/>
      <c r="B440" s="259" t="s">
        <v>91</v>
      </c>
      <c r="C440" s="149">
        <v>428</v>
      </c>
      <c r="D440" s="149">
        <f t="shared" si="13"/>
        <v>1912</v>
      </c>
      <c r="E440" s="159">
        <v>1</v>
      </c>
      <c r="F440" s="101"/>
      <c r="G440" s="139" t="s">
        <v>299</v>
      </c>
      <c r="H440" s="200">
        <f t="shared" si="12"/>
        <v>1156</v>
      </c>
      <c r="I440" s="107" t="s">
        <v>657</v>
      </c>
      <c r="J440" s="172" t="s">
        <v>607</v>
      </c>
      <c r="K440" s="56" t="s">
        <v>228</v>
      </c>
      <c r="L440" s="56" t="s">
        <v>300</v>
      </c>
      <c r="M440" s="55"/>
      <c r="O440" s="308"/>
      <c r="Q440" s="18"/>
      <c r="R440" s="18"/>
    </row>
    <row r="441" spans="1:18" ht="15" x14ac:dyDescent="0.25">
      <c r="A441" s="109"/>
      <c r="B441" s="259" t="s">
        <v>93</v>
      </c>
      <c r="C441" s="149">
        <v>429</v>
      </c>
      <c r="D441" s="149">
        <f t="shared" si="13"/>
        <v>1916</v>
      </c>
      <c r="E441" s="159">
        <v>1</v>
      </c>
      <c r="F441" s="101"/>
      <c r="G441" s="139" t="s">
        <v>299</v>
      </c>
      <c r="H441" s="200">
        <f t="shared" si="12"/>
        <v>1158</v>
      </c>
      <c r="I441" s="107" t="s">
        <v>657</v>
      </c>
      <c r="J441" s="172" t="s">
        <v>607</v>
      </c>
      <c r="K441" s="56" t="s">
        <v>230</v>
      </c>
      <c r="L441" s="56" t="s">
        <v>300</v>
      </c>
      <c r="M441" s="55"/>
      <c r="O441" s="308"/>
      <c r="Q441" s="18"/>
      <c r="R441" s="18"/>
    </row>
    <row r="442" spans="1:18" ht="15" x14ac:dyDescent="0.25">
      <c r="A442" s="109"/>
      <c r="B442" s="259" t="s">
        <v>85</v>
      </c>
      <c r="C442" s="149">
        <v>430</v>
      </c>
      <c r="D442" s="149">
        <f t="shared" si="13"/>
        <v>1920</v>
      </c>
      <c r="E442" s="159">
        <v>1</v>
      </c>
      <c r="F442" s="101"/>
      <c r="G442" s="139" t="s">
        <v>299</v>
      </c>
      <c r="H442" s="200">
        <f t="shared" si="12"/>
        <v>1160</v>
      </c>
      <c r="I442" s="107" t="s">
        <v>657</v>
      </c>
      <c r="J442" s="172" t="s">
        <v>607</v>
      </c>
      <c r="K442" s="56" t="s">
        <v>224</v>
      </c>
      <c r="L442" s="56" t="s">
        <v>300</v>
      </c>
      <c r="M442" s="55"/>
      <c r="O442" s="308"/>
      <c r="Q442" s="18"/>
      <c r="R442" s="18"/>
    </row>
    <row r="443" spans="1:18" ht="15" x14ac:dyDescent="0.25">
      <c r="A443" s="109"/>
      <c r="B443" s="259" t="s">
        <v>88</v>
      </c>
      <c r="C443" s="149">
        <v>431</v>
      </c>
      <c r="D443" s="149">
        <f t="shared" si="13"/>
        <v>1924</v>
      </c>
      <c r="E443" s="159">
        <v>1</v>
      </c>
      <c r="F443" s="101"/>
      <c r="G443" s="139" t="s">
        <v>299</v>
      </c>
      <c r="H443" s="200">
        <f t="shared" si="12"/>
        <v>1162</v>
      </c>
      <c r="I443" s="107" t="s">
        <v>657</v>
      </c>
      <c r="J443" s="172" t="s">
        <v>607</v>
      </c>
      <c r="K443" s="56" t="s">
        <v>222</v>
      </c>
      <c r="L443" s="56" t="s">
        <v>300</v>
      </c>
      <c r="M443" s="55"/>
      <c r="O443" s="308"/>
      <c r="Q443" s="18"/>
      <c r="R443" s="18"/>
    </row>
    <row r="444" spans="1:18" s="43" customFormat="1" ht="15" x14ac:dyDescent="0.25">
      <c r="A444" s="109"/>
      <c r="B444" s="259" t="s">
        <v>84</v>
      </c>
      <c r="C444" s="149">
        <v>432</v>
      </c>
      <c r="D444" s="149">
        <f t="shared" si="13"/>
        <v>1928</v>
      </c>
      <c r="E444" s="159">
        <v>1</v>
      </c>
      <c r="F444" s="101"/>
      <c r="G444" s="139" t="s">
        <v>299</v>
      </c>
      <c r="H444" s="200">
        <f t="shared" si="12"/>
        <v>1164</v>
      </c>
      <c r="I444" s="107" t="s">
        <v>657</v>
      </c>
      <c r="J444" s="172" t="s">
        <v>607</v>
      </c>
      <c r="K444" s="56" t="s">
        <v>220</v>
      </c>
      <c r="L444" s="56" t="s">
        <v>300</v>
      </c>
      <c r="M444" s="55"/>
      <c r="N444" s="132"/>
      <c r="O444" s="308"/>
      <c r="P444" s="132"/>
      <c r="Q444" s="18"/>
      <c r="R444" s="18"/>
    </row>
    <row r="445" spans="1:18" s="43" customFormat="1" ht="15" x14ac:dyDescent="0.25">
      <c r="A445" s="109"/>
      <c r="B445" s="259" t="s">
        <v>90</v>
      </c>
      <c r="C445" s="149">
        <v>433</v>
      </c>
      <c r="D445" s="149">
        <f t="shared" si="13"/>
        <v>1932</v>
      </c>
      <c r="E445" s="159">
        <v>1</v>
      </c>
      <c r="F445" s="101"/>
      <c r="G445" s="139" t="s">
        <v>299</v>
      </c>
      <c r="H445" s="200">
        <f t="shared" si="12"/>
        <v>1166</v>
      </c>
      <c r="I445" s="107" t="s">
        <v>657</v>
      </c>
      <c r="J445" s="172" t="s">
        <v>607</v>
      </c>
      <c r="K445" s="56" t="s">
        <v>226</v>
      </c>
      <c r="L445" s="56" t="s">
        <v>300</v>
      </c>
      <c r="M445" s="55"/>
      <c r="N445" s="132"/>
      <c r="O445" s="308"/>
      <c r="P445" s="132"/>
      <c r="Q445" s="18"/>
      <c r="R445" s="18"/>
    </row>
    <row r="446" spans="1:18" s="43" customFormat="1" ht="15" x14ac:dyDescent="0.25">
      <c r="A446" s="109"/>
      <c r="B446" s="259" t="s">
        <v>82</v>
      </c>
      <c r="C446" s="149">
        <v>434</v>
      </c>
      <c r="D446" s="149">
        <f t="shared" si="13"/>
        <v>1936</v>
      </c>
      <c r="E446" s="159">
        <v>1</v>
      </c>
      <c r="F446" s="101"/>
      <c r="G446" s="139" t="s">
        <v>299</v>
      </c>
      <c r="H446" s="200">
        <f t="shared" si="12"/>
        <v>1168</v>
      </c>
      <c r="I446" s="107" t="s">
        <v>657</v>
      </c>
      <c r="J446" s="172" t="s">
        <v>607</v>
      </c>
      <c r="K446" s="67" t="s">
        <v>158</v>
      </c>
      <c r="L446" s="56" t="s">
        <v>300</v>
      </c>
      <c r="M446" s="55"/>
      <c r="N446" s="132"/>
      <c r="O446" s="308"/>
      <c r="P446" s="132"/>
      <c r="Q446" s="18"/>
      <c r="R446" s="18"/>
    </row>
    <row r="447" spans="1:18" s="43" customFormat="1" ht="15" x14ac:dyDescent="0.25">
      <c r="A447" s="109"/>
      <c r="B447" s="259" t="s">
        <v>83</v>
      </c>
      <c r="C447" s="149">
        <v>435</v>
      </c>
      <c r="D447" s="149">
        <f t="shared" si="13"/>
        <v>1940</v>
      </c>
      <c r="E447" s="159">
        <v>1</v>
      </c>
      <c r="F447" s="101"/>
      <c r="G447" s="139" t="s">
        <v>299</v>
      </c>
      <c r="H447" s="200">
        <f t="shared" si="12"/>
        <v>1170</v>
      </c>
      <c r="I447" s="107" t="s">
        <v>657</v>
      </c>
      <c r="J447" s="172" t="s">
        <v>607</v>
      </c>
      <c r="K447" s="56" t="s">
        <v>227</v>
      </c>
      <c r="L447" s="56" t="s">
        <v>300</v>
      </c>
      <c r="M447" s="55"/>
      <c r="N447" s="132"/>
      <c r="O447" s="308"/>
      <c r="P447" s="132"/>
      <c r="Q447" s="18"/>
      <c r="R447" s="18"/>
    </row>
    <row r="448" spans="1:18" s="43" customFormat="1" ht="15" x14ac:dyDescent="0.25">
      <c r="A448" s="109"/>
      <c r="B448" s="259" t="s">
        <v>95</v>
      </c>
      <c r="C448" s="149">
        <v>436</v>
      </c>
      <c r="D448" s="149">
        <f t="shared" si="13"/>
        <v>1944</v>
      </c>
      <c r="E448" s="159">
        <v>1</v>
      </c>
      <c r="F448" s="101"/>
      <c r="G448" s="139" t="s">
        <v>299</v>
      </c>
      <c r="H448" s="200">
        <f t="shared" si="12"/>
        <v>1172</v>
      </c>
      <c r="I448" s="107" t="s">
        <v>657</v>
      </c>
      <c r="J448" s="172" t="s">
        <v>607</v>
      </c>
      <c r="K448" s="56" t="s">
        <v>232</v>
      </c>
      <c r="L448" s="56" t="s">
        <v>300</v>
      </c>
      <c r="M448" s="55"/>
      <c r="N448" s="132"/>
      <c r="O448" s="308"/>
      <c r="P448" s="132"/>
      <c r="Q448" s="18"/>
      <c r="R448" s="18"/>
    </row>
    <row r="449" spans="1:18" s="43" customFormat="1" ht="15" x14ac:dyDescent="0.25">
      <c r="A449" s="109"/>
      <c r="B449" s="144" t="s">
        <v>887</v>
      </c>
      <c r="C449" s="149">
        <v>437</v>
      </c>
      <c r="D449" s="149">
        <f t="shared" si="13"/>
        <v>1948</v>
      </c>
      <c r="E449" s="159">
        <v>4</v>
      </c>
      <c r="F449" s="101"/>
      <c r="G449" s="139" t="s">
        <v>299</v>
      </c>
      <c r="H449" s="200">
        <f t="shared" si="12"/>
        <v>1174</v>
      </c>
      <c r="I449" s="53" t="s">
        <v>644</v>
      </c>
      <c r="J449" s="172" t="s">
        <v>607</v>
      </c>
      <c r="K449" s="240" t="s">
        <v>167</v>
      </c>
      <c r="L449" s="54" t="s">
        <v>634</v>
      </c>
      <c r="M449" s="173" t="s">
        <v>794</v>
      </c>
      <c r="N449" s="42"/>
      <c r="O449" s="308"/>
      <c r="P449" s="132"/>
      <c r="Q449" s="18"/>
      <c r="R449" s="18"/>
    </row>
    <row r="450" spans="1:18" s="43" customFormat="1" ht="15" x14ac:dyDescent="0.25">
      <c r="A450" s="277"/>
      <c r="B450" s="144" t="s">
        <v>886</v>
      </c>
      <c r="C450" s="149">
        <v>438</v>
      </c>
      <c r="D450" s="149">
        <f t="shared" si="13"/>
        <v>1952</v>
      </c>
      <c r="E450" s="160">
        <v>2</v>
      </c>
      <c r="F450" s="101"/>
      <c r="G450" s="139" t="s">
        <v>299</v>
      </c>
      <c r="H450" s="200">
        <f t="shared" si="12"/>
        <v>1176</v>
      </c>
      <c r="I450" s="53" t="s">
        <v>643</v>
      </c>
      <c r="J450" s="54" t="s">
        <v>609</v>
      </c>
      <c r="K450" s="240" t="s">
        <v>167</v>
      </c>
      <c r="L450" s="54" t="s">
        <v>307</v>
      </c>
      <c r="M450" s="55" t="s">
        <v>186</v>
      </c>
      <c r="N450" s="132"/>
      <c r="O450" s="308"/>
      <c r="P450" s="132"/>
      <c r="Q450" s="18"/>
      <c r="R450" s="18"/>
    </row>
    <row r="451" spans="1:18" s="43" customFormat="1" ht="15" x14ac:dyDescent="0.25">
      <c r="A451" s="109"/>
      <c r="B451" s="259" t="s">
        <v>323</v>
      </c>
      <c r="C451" s="149">
        <v>439</v>
      </c>
      <c r="D451" s="149">
        <f t="shared" si="13"/>
        <v>1956</v>
      </c>
      <c r="E451" s="159">
        <v>1</v>
      </c>
      <c r="F451" s="101"/>
      <c r="G451" s="184" t="s">
        <v>517</v>
      </c>
      <c r="H451" s="200">
        <f t="shared" si="12"/>
        <v>1178</v>
      </c>
      <c r="I451" s="53" t="s">
        <v>298</v>
      </c>
      <c r="J451" s="54" t="s">
        <v>609</v>
      </c>
      <c r="K451" s="240" t="s">
        <v>167</v>
      </c>
      <c r="L451" s="56" t="s">
        <v>299</v>
      </c>
      <c r="M451" s="55"/>
      <c r="N451" s="132"/>
      <c r="O451" s="308"/>
      <c r="P451" s="132"/>
      <c r="Q451" s="18"/>
      <c r="R451" s="18"/>
    </row>
    <row r="452" spans="1:18" s="43" customFormat="1" ht="15" x14ac:dyDescent="0.25">
      <c r="A452" s="109"/>
      <c r="B452" s="259" t="s">
        <v>328</v>
      </c>
      <c r="C452" s="149">
        <v>440</v>
      </c>
      <c r="D452" s="149">
        <f t="shared" si="13"/>
        <v>1960</v>
      </c>
      <c r="E452" s="159">
        <v>1</v>
      </c>
      <c r="F452" s="101"/>
      <c r="G452" s="139" t="s">
        <v>299</v>
      </c>
      <c r="H452" s="200">
        <f t="shared" si="12"/>
        <v>1180</v>
      </c>
      <c r="I452" s="53" t="s">
        <v>712</v>
      </c>
      <c r="J452" s="172" t="s">
        <v>607</v>
      </c>
      <c r="K452" s="56" t="s">
        <v>223</v>
      </c>
      <c r="L452" s="56" t="s">
        <v>301</v>
      </c>
      <c r="M452" s="55"/>
      <c r="N452" s="132"/>
      <c r="O452" s="308"/>
      <c r="P452" s="132"/>
      <c r="Q452" s="18"/>
      <c r="R452" s="18"/>
    </row>
    <row r="453" spans="1:18" s="43" customFormat="1" ht="15" x14ac:dyDescent="0.25">
      <c r="A453" s="109"/>
      <c r="B453" s="259" t="s">
        <v>329</v>
      </c>
      <c r="C453" s="149">
        <v>441</v>
      </c>
      <c r="D453" s="149">
        <f t="shared" si="13"/>
        <v>1964</v>
      </c>
      <c r="E453" s="159">
        <v>1</v>
      </c>
      <c r="F453" s="101"/>
      <c r="G453" s="139" t="s">
        <v>299</v>
      </c>
      <c r="H453" s="200">
        <f t="shared" si="12"/>
        <v>1182</v>
      </c>
      <c r="I453" s="107" t="s">
        <v>713</v>
      </c>
      <c r="J453" s="172" t="s">
        <v>607</v>
      </c>
      <c r="K453" s="56" t="s">
        <v>221</v>
      </c>
      <c r="L453" s="56" t="s">
        <v>301</v>
      </c>
      <c r="M453" s="55"/>
      <c r="N453" s="132"/>
      <c r="O453" s="308"/>
      <c r="P453" s="132"/>
      <c r="Q453" s="18"/>
      <c r="R453" s="18"/>
    </row>
    <row r="454" spans="1:18" s="43" customFormat="1" ht="15" x14ac:dyDescent="0.25">
      <c r="A454" s="109"/>
      <c r="B454" s="259" t="s">
        <v>330</v>
      </c>
      <c r="C454" s="149">
        <v>442</v>
      </c>
      <c r="D454" s="149">
        <f t="shared" si="13"/>
        <v>1968</v>
      </c>
      <c r="E454" s="159">
        <v>1</v>
      </c>
      <c r="F454" s="101"/>
      <c r="G454" s="139" t="s">
        <v>299</v>
      </c>
      <c r="H454" s="200">
        <f t="shared" si="12"/>
        <v>1184</v>
      </c>
      <c r="I454" s="107" t="s">
        <v>713</v>
      </c>
      <c r="J454" s="172" t="s">
        <v>607</v>
      </c>
      <c r="K454" s="56" t="s">
        <v>222</v>
      </c>
      <c r="L454" s="56" t="s">
        <v>301</v>
      </c>
      <c r="M454" s="55"/>
      <c r="N454" s="132"/>
      <c r="O454" s="308"/>
      <c r="P454" s="132"/>
      <c r="Q454" s="18"/>
      <c r="R454" s="18"/>
    </row>
    <row r="455" spans="1:18" s="43" customFormat="1" ht="15" x14ac:dyDescent="0.25">
      <c r="A455" s="109"/>
      <c r="B455" s="259" t="s">
        <v>331</v>
      </c>
      <c r="C455" s="149">
        <v>443</v>
      </c>
      <c r="D455" s="149">
        <f t="shared" si="13"/>
        <v>1972</v>
      </c>
      <c r="E455" s="159">
        <v>1</v>
      </c>
      <c r="F455" s="101"/>
      <c r="G455" s="139" t="s">
        <v>299</v>
      </c>
      <c r="H455" s="200">
        <f t="shared" si="12"/>
        <v>1186</v>
      </c>
      <c r="I455" s="107" t="s">
        <v>713</v>
      </c>
      <c r="J455" s="172" t="s">
        <v>607</v>
      </c>
      <c r="K455" s="56" t="s">
        <v>220</v>
      </c>
      <c r="L455" s="56" t="s">
        <v>301</v>
      </c>
      <c r="M455" s="55"/>
      <c r="N455" s="132"/>
      <c r="O455" s="308"/>
      <c r="P455" s="132"/>
      <c r="Q455" s="18"/>
      <c r="R455" s="18"/>
    </row>
    <row r="456" spans="1:18" s="43" customFormat="1" ht="15" x14ac:dyDescent="0.25">
      <c r="A456" s="109"/>
      <c r="B456" s="259" t="s">
        <v>343</v>
      </c>
      <c r="C456" s="149">
        <v>444</v>
      </c>
      <c r="D456" s="149">
        <f t="shared" si="13"/>
        <v>1976</v>
      </c>
      <c r="E456" s="159">
        <v>1</v>
      </c>
      <c r="F456" s="101"/>
      <c r="G456" s="139" t="s">
        <v>299</v>
      </c>
      <c r="H456" s="200">
        <f t="shared" si="12"/>
        <v>1188</v>
      </c>
      <c r="I456" s="107" t="s">
        <v>713</v>
      </c>
      <c r="J456" s="172" t="s">
        <v>607</v>
      </c>
      <c r="K456" s="67" t="s">
        <v>158</v>
      </c>
      <c r="L456" s="56" t="s">
        <v>301</v>
      </c>
      <c r="M456" s="55"/>
      <c r="N456" s="132"/>
      <c r="O456" s="308"/>
      <c r="P456" s="132"/>
      <c r="Q456" s="18"/>
      <c r="R456" s="18"/>
    </row>
    <row r="457" spans="1:18" s="43" customFormat="1" ht="15" x14ac:dyDescent="0.25">
      <c r="A457" s="109"/>
      <c r="B457" s="259" t="s">
        <v>337</v>
      </c>
      <c r="C457" s="149">
        <v>445</v>
      </c>
      <c r="D457" s="149">
        <f t="shared" si="13"/>
        <v>1980</v>
      </c>
      <c r="E457" s="159">
        <v>1</v>
      </c>
      <c r="F457" s="101"/>
      <c r="G457" s="139" t="s">
        <v>299</v>
      </c>
      <c r="H457" s="200">
        <f t="shared" si="12"/>
        <v>1190</v>
      </c>
      <c r="I457" s="53" t="s">
        <v>714</v>
      </c>
      <c r="J457" s="172" t="s">
        <v>607</v>
      </c>
      <c r="K457" s="56" t="s">
        <v>223</v>
      </c>
      <c r="L457" s="56" t="s">
        <v>304</v>
      </c>
      <c r="M457" s="55"/>
      <c r="N457" s="132"/>
      <c r="O457" s="308"/>
      <c r="P457" s="132"/>
      <c r="Q457" s="18"/>
      <c r="R457" s="18"/>
    </row>
    <row r="458" spans="1:18" s="43" customFormat="1" ht="15" x14ac:dyDescent="0.25">
      <c r="A458" s="109"/>
      <c r="B458" s="259" t="s">
        <v>338</v>
      </c>
      <c r="C458" s="149">
        <v>446</v>
      </c>
      <c r="D458" s="149">
        <f t="shared" si="13"/>
        <v>1984</v>
      </c>
      <c r="E458" s="159">
        <v>1</v>
      </c>
      <c r="F458" s="101"/>
      <c r="G458" s="139" t="s">
        <v>299</v>
      </c>
      <c r="H458" s="200">
        <f t="shared" si="12"/>
        <v>1192</v>
      </c>
      <c r="I458" s="107" t="s">
        <v>715</v>
      </c>
      <c r="J458" s="172" t="s">
        <v>607</v>
      </c>
      <c r="K458" s="56" t="s">
        <v>221</v>
      </c>
      <c r="L458" s="56" t="s">
        <v>304</v>
      </c>
      <c r="M458" s="55"/>
      <c r="N458" s="132"/>
      <c r="O458" s="308"/>
      <c r="P458" s="132"/>
      <c r="Q458" s="18"/>
      <c r="R458" s="18"/>
    </row>
    <row r="459" spans="1:18" s="43" customFormat="1" ht="15" x14ac:dyDescent="0.25">
      <c r="A459" s="109"/>
      <c r="B459" s="259" t="s">
        <v>339</v>
      </c>
      <c r="C459" s="149">
        <v>447</v>
      </c>
      <c r="D459" s="149">
        <f t="shared" si="13"/>
        <v>1988</v>
      </c>
      <c r="E459" s="159">
        <v>1</v>
      </c>
      <c r="F459" s="101"/>
      <c r="G459" s="139" t="s">
        <v>299</v>
      </c>
      <c r="H459" s="200">
        <f t="shared" si="12"/>
        <v>1194</v>
      </c>
      <c r="I459" s="107" t="s">
        <v>715</v>
      </c>
      <c r="J459" s="172" t="s">
        <v>607</v>
      </c>
      <c r="K459" s="56" t="s">
        <v>222</v>
      </c>
      <c r="L459" s="56" t="s">
        <v>304</v>
      </c>
      <c r="M459" s="55"/>
      <c r="N459" s="132"/>
      <c r="O459" s="308"/>
      <c r="P459" s="132"/>
      <c r="Q459" s="18"/>
      <c r="R459" s="18"/>
    </row>
    <row r="460" spans="1:18" s="43" customFormat="1" ht="15" x14ac:dyDescent="0.25">
      <c r="A460" s="109"/>
      <c r="B460" s="259" t="s">
        <v>340</v>
      </c>
      <c r="C460" s="149">
        <v>448</v>
      </c>
      <c r="D460" s="149">
        <f t="shared" si="13"/>
        <v>1992</v>
      </c>
      <c r="E460" s="159">
        <v>1</v>
      </c>
      <c r="F460" s="101"/>
      <c r="G460" s="139" t="s">
        <v>299</v>
      </c>
      <c r="H460" s="200">
        <f t="shared" ref="H460:H523" si="14">300+2*M$10*(B$10-1)+2*C460</f>
        <v>1196</v>
      </c>
      <c r="I460" s="107" t="s">
        <v>715</v>
      </c>
      <c r="J460" s="172" t="s">
        <v>607</v>
      </c>
      <c r="K460" s="56" t="s">
        <v>220</v>
      </c>
      <c r="L460" s="56" t="s">
        <v>304</v>
      </c>
      <c r="M460" s="55"/>
      <c r="N460" s="132"/>
      <c r="O460" s="308"/>
      <c r="P460" s="132"/>
      <c r="Q460" s="18"/>
      <c r="R460" s="18"/>
    </row>
    <row r="461" spans="1:18" s="43" customFormat="1" ht="15" x14ac:dyDescent="0.25">
      <c r="A461" s="109"/>
      <c r="B461" s="259" t="s">
        <v>344</v>
      </c>
      <c r="C461" s="149">
        <v>449</v>
      </c>
      <c r="D461" s="149">
        <f t="shared" ref="D461:D524" si="15">4*(M$10*(B$10-1)+C461)+D$11</f>
        <v>1996</v>
      </c>
      <c r="E461" s="159">
        <v>1</v>
      </c>
      <c r="F461" s="101"/>
      <c r="G461" s="139" t="s">
        <v>299</v>
      </c>
      <c r="H461" s="200">
        <f t="shared" si="14"/>
        <v>1198</v>
      </c>
      <c r="I461" s="107" t="s">
        <v>715</v>
      </c>
      <c r="J461" s="172" t="s">
        <v>607</v>
      </c>
      <c r="K461" s="67" t="s">
        <v>158</v>
      </c>
      <c r="L461" s="56" t="s">
        <v>304</v>
      </c>
      <c r="M461" s="55"/>
      <c r="N461" s="132"/>
      <c r="O461" s="308"/>
      <c r="P461" s="132"/>
      <c r="Q461" s="18"/>
      <c r="R461" s="18"/>
    </row>
    <row r="462" spans="1:18" s="43" customFormat="1" ht="15" x14ac:dyDescent="0.25">
      <c r="A462" s="109"/>
      <c r="B462" s="259" t="s">
        <v>333</v>
      </c>
      <c r="C462" s="149">
        <v>450</v>
      </c>
      <c r="D462" s="149">
        <f t="shared" si="15"/>
        <v>2000</v>
      </c>
      <c r="E462" s="159">
        <v>1</v>
      </c>
      <c r="F462" s="101"/>
      <c r="G462" s="139" t="s">
        <v>299</v>
      </c>
      <c r="H462" s="200">
        <f t="shared" si="14"/>
        <v>1200</v>
      </c>
      <c r="I462" s="53" t="s">
        <v>716</v>
      </c>
      <c r="J462" s="172" t="s">
        <v>607</v>
      </c>
      <c r="K462" s="56" t="s">
        <v>223</v>
      </c>
      <c r="L462" s="56" t="s">
        <v>304</v>
      </c>
      <c r="M462" s="55"/>
      <c r="N462" s="132"/>
      <c r="O462" s="308"/>
      <c r="P462" s="132"/>
      <c r="Q462" s="18"/>
      <c r="R462" s="18"/>
    </row>
    <row r="463" spans="1:18" s="43" customFormat="1" ht="15" x14ac:dyDescent="0.25">
      <c r="A463" s="109"/>
      <c r="B463" s="259" t="s">
        <v>334</v>
      </c>
      <c r="C463" s="149">
        <v>451</v>
      </c>
      <c r="D463" s="149">
        <f t="shared" si="15"/>
        <v>2004</v>
      </c>
      <c r="E463" s="159">
        <v>1</v>
      </c>
      <c r="F463" s="101"/>
      <c r="G463" s="139" t="s">
        <v>299</v>
      </c>
      <c r="H463" s="200">
        <f t="shared" si="14"/>
        <v>1202</v>
      </c>
      <c r="I463" s="107" t="s">
        <v>717</v>
      </c>
      <c r="J463" s="172" t="s">
        <v>607</v>
      </c>
      <c r="K463" s="56" t="s">
        <v>221</v>
      </c>
      <c r="L463" s="56" t="s">
        <v>304</v>
      </c>
      <c r="M463" s="55"/>
      <c r="N463" s="132"/>
      <c r="O463" s="308"/>
      <c r="P463" s="132"/>
      <c r="Q463" s="18"/>
      <c r="R463" s="18"/>
    </row>
    <row r="464" spans="1:18" s="43" customFormat="1" ht="15" x14ac:dyDescent="0.25">
      <c r="A464" s="109"/>
      <c r="B464" s="259" t="s">
        <v>335</v>
      </c>
      <c r="C464" s="149">
        <v>452</v>
      </c>
      <c r="D464" s="149">
        <f t="shared" si="15"/>
        <v>2008</v>
      </c>
      <c r="E464" s="159">
        <v>1</v>
      </c>
      <c r="F464" s="101"/>
      <c r="G464" s="139" t="s">
        <v>299</v>
      </c>
      <c r="H464" s="200">
        <f t="shared" si="14"/>
        <v>1204</v>
      </c>
      <c r="I464" s="107" t="s">
        <v>717</v>
      </c>
      <c r="J464" s="172" t="s">
        <v>607</v>
      </c>
      <c r="K464" s="56" t="s">
        <v>222</v>
      </c>
      <c r="L464" s="56" t="s">
        <v>304</v>
      </c>
      <c r="M464" s="55"/>
      <c r="N464" s="132"/>
      <c r="O464" s="308"/>
      <c r="P464" s="132"/>
      <c r="Q464" s="18"/>
      <c r="R464" s="18"/>
    </row>
    <row r="465" spans="1:18" s="43" customFormat="1" ht="15" x14ac:dyDescent="0.25">
      <c r="A465" s="109"/>
      <c r="B465" s="259" t="s">
        <v>336</v>
      </c>
      <c r="C465" s="149">
        <v>453</v>
      </c>
      <c r="D465" s="149">
        <f t="shared" si="15"/>
        <v>2012</v>
      </c>
      <c r="E465" s="159">
        <v>1</v>
      </c>
      <c r="F465" s="101"/>
      <c r="G465" s="139" t="s">
        <v>299</v>
      </c>
      <c r="H465" s="200">
        <f t="shared" si="14"/>
        <v>1206</v>
      </c>
      <c r="I465" s="107" t="s">
        <v>717</v>
      </c>
      <c r="J465" s="172" t="s">
        <v>607</v>
      </c>
      <c r="K465" s="56" t="s">
        <v>220</v>
      </c>
      <c r="L465" s="56" t="s">
        <v>304</v>
      </c>
      <c r="M465" s="55"/>
      <c r="N465" s="132"/>
      <c r="O465" s="308"/>
      <c r="P465" s="132"/>
      <c r="Q465" s="18"/>
      <c r="R465" s="18"/>
    </row>
    <row r="466" spans="1:18" s="43" customFormat="1" ht="15" x14ac:dyDescent="0.25">
      <c r="A466" s="109"/>
      <c r="B466" s="259" t="s">
        <v>345</v>
      </c>
      <c r="C466" s="149">
        <v>454</v>
      </c>
      <c r="D466" s="149">
        <f t="shared" si="15"/>
        <v>2016</v>
      </c>
      <c r="E466" s="159">
        <v>1</v>
      </c>
      <c r="F466" s="101"/>
      <c r="G466" s="139" t="s">
        <v>299</v>
      </c>
      <c r="H466" s="200">
        <f t="shared" si="14"/>
        <v>1208</v>
      </c>
      <c r="I466" s="107" t="s">
        <v>717</v>
      </c>
      <c r="J466" s="172" t="s">
        <v>607</v>
      </c>
      <c r="K466" s="67" t="s">
        <v>158</v>
      </c>
      <c r="L466" s="56" t="s">
        <v>304</v>
      </c>
      <c r="M466" s="55"/>
      <c r="N466" s="132"/>
      <c r="O466" s="308"/>
      <c r="P466" s="132"/>
      <c r="Q466" s="18"/>
      <c r="R466" s="18"/>
    </row>
    <row r="467" spans="1:18" s="43" customFormat="1" ht="15" x14ac:dyDescent="0.25">
      <c r="A467" s="109"/>
      <c r="B467" s="263" t="s">
        <v>375</v>
      </c>
      <c r="C467" s="149">
        <v>455</v>
      </c>
      <c r="D467" s="149">
        <f t="shared" si="15"/>
        <v>2020</v>
      </c>
      <c r="E467" s="159">
        <v>1</v>
      </c>
      <c r="F467" s="101"/>
      <c r="G467" s="184" t="s">
        <v>517</v>
      </c>
      <c r="H467" s="200">
        <f t="shared" si="14"/>
        <v>1210</v>
      </c>
      <c r="I467" s="66" t="s">
        <v>653</v>
      </c>
      <c r="J467" s="172" t="s">
        <v>608</v>
      </c>
      <c r="K467" s="240" t="s">
        <v>167</v>
      </c>
      <c r="L467" s="67" t="s">
        <v>306</v>
      </c>
      <c r="M467" s="55" t="s">
        <v>654</v>
      </c>
      <c r="N467" s="132"/>
      <c r="O467" s="308"/>
      <c r="P467" s="132"/>
      <c r="Q467" s="18"/>
      <c r="R467" s="18"/>
    </row>
    <row r="468" spans="1:18" s="43" customFormat="1" ht="15" x14ac:dyDescent="0.25">
      <c r="A468" s="109"/>
      <c r="B468" s="263" t="s">
        <v>376</v>
      </c>
      <c r="C468" s="149">
        <v>456</v>
      </c>
      <c r="D468" s="149">
        <f t="shared" si="15"/>
        <v>2024</v>
      </c>
      <c r="E468" s="159">
        <v>1</v>
      </c>
      <c r="F468" s="101"/>
      <c r="G468" s="184" t="s">
        <v>517</v>
      </c>
      <c r="H468" s="200">
        <f t="shared" si="14"/>
        <v>1212</v>
      </c>
      <c r="I468" s="66" t="s">
        <v>655</v>
      </c>
      <c r="J468" s="172" t="s">
        <v>608</v>
      </c>
      <c r="K468" s="240" t="s">
        <v>167</v>
      </c>
      <c r="L468" s="67" t="s">
        <v>306</v>
      </c>
      <c r="M468" s="55" t="s">
        <v>654</v>
      </c>
      <c r="N468" s="132"/>
      <c r="O468" s="308"/>
      <c r="P468" s="132"/>
      <c r="Q468" s="18"/>
      <c r="R468" s="18"/>
    </row>
    <row r="469" spans="1:18" s="43" customFormat="1" ht="15" x14ac:dyDescent="0.25">
      <c r="A469" s="109"/>
      <c r="B469" s="263" t="s">
        <v>379</v>
      </c>
      <c r="C469" s="149">
        <v>457</v>
      </c>
      <c r="D469" s="149">
        <f t="shared" si="15"/>
        <v>2028</v>
      </c>
      <c r="E469" s="159">
        <v>3</v>
      </c>
      <c r="F469" s="101"/>
      <c r="G469" s="139" t="s">
        <v>299</v>
      </c>
      <c r="H469" s="200">
        <f t="shared" si="14"/>
        <v>1214</v>
      </c>
      <c r="I469" s="66" t="s">
        <v>914</v>
      </c>
      <c r="J469" s="239" t="s">
        <v>609</v>
      </c>
      <c r="K469" s="240" t="s">
        <v>167</v>
      </c>
      <c r="L469" s="239" t="s">
        <v>609</v>
      </c>
      <c r="M469" s="55"/>
      <c r="N469" s="132"/>
      <c r="O469" s="308"/>
      <c r="P469" s="132"/>
      <c r="Q469" s="18"/>
      <c r="R469" s="18"/>
    </row>
    <row r="470" spans="1:18" ht="15" x14ac:dyDescent="0.25">
      <c r="A470" s="109"/>
      <c r="B470" s="144" t="s">
        <v>545</v>
      </c>
      <c r="C470" s="149">
        <v>458</v>
      </c>
      <c r="D470" s="149">
        <f t="shared" si="15"/>
        <v>2032</v>
      </c>
      <c r="E470" s="159">
        <v>4</v>
      </c>
      <c r="F470" s="101"/>
      <c r="G470" s="139" t="s">
        <v>299</v>
      </c>
      <c r="H470" s="200">
        <f t="shared" si="14"/>
        <v>1216</v>
      </c>
      <c r="I470" s="171" t="s">
        <v>656</v>
      </c>
      <c r="J470" s="172" t="s">
        <v>608</v>
      </c>
      <c r="K470" s="240" t="s">
        <v>167</v>
      </c>
      <c r="L470" s="56" t="s">
        <v>634</v>
      </c>
      <c r="M470" s="173" t="s">
        <v>794</v>
      </c>
      <c r="O470" s="308"/>
      <c r="Q470" s="18"/>
      <c r="R470" s="18"/>
    </row>
    <row r="471" spans="1:18" ht="15" x14ac:dyDescent="0.25">
      <c r="A471" s="109"/>
      <c r="B471" s="144" t="s">
        <v>873</v>
      </c>
      <c r="C471" s="149">
        <v>459</v>
      </c>
      <c r="D471" s="149">
        <f t="shared" si="15"/>
        <v>2036</v>
      </c>
      <c r="E471" s="101"/>
      <c r="F471" s="101"/>
      <c r="G471" s="139" t="s">
        <v>299</v>
      </c>
      <c r="H471" s="200">
        <f t="shared" si="14"/>
        <v>1218</v>
      </c>
      <c r="I471" s="274" t="s">
        <v>878</v>
      </c>
      <c r="J471" s="172" t="s">
        <v>607</v>
      </c>
      <c r="K471" s="240" t="s">
        <v>167</v>
      </c>
      <c r="L471" s="56" t="s">
        <v>303</v>
      </c>
      <c r="M471" s="55"/>
      <c r="O471" s="308"/>
      <c r="Q471" s="18"/>
      <c r="R471" s="18"/>
    </row>
    <row r="472" spans="1:18" ht="15" x14ac:dyDescent="0.25">
      <c r="A472" s="109"/>
      <c r="B472" s="144" t="s">
        <v>872</v>
      </c>
      <c r="C472" s="149">
        <v>460</v>
      </c>
      <c r="D472" s="149">
        <f t="shared" si="15"/>
        <v>2040</v>
      </c>
      <c r="E472" s="101"/>
      <c r="F472" s="101"/>
      <c r="G472" s="139" t="s">
        <v>299</v>
      </c>
      <c r="H472" s="200">
        <f t="shared" si="14"/>
        <v>1220</v>
      </c>
      <c r="I472" s="274" t="s">
        <v>879</v>
      </c>
      <c r="J472" s="172" t="s">
        <v>608</v>
      </c>
      <c r="K472" s="240" t="s">
        <v>167</v>
      </c>
      <c r="L472" s="56" t="s">
        <v>303</v>
      </c>
      <c r="M472" s="55"/>
      <c r="O472" s="308"/>
      <c r="Q472" s="18"/>
      <c r="R472" s="18"/>
    </row>
    <row r="473" spans="1:18" ht="15" x14ac:dyDescent="0.25">
      <c r="A473" s="109"/>
      <c r="B473" s="144" t="s">
        <v>874</v>
      </c>
      <c r="C473" s="149">
        <v>461</v>
      </c>
      <c r="D473" s="149">
        <f t="shared" si="15"/>
        <v>2044</v>
      </c>
      <c r="E473" s="101"/>
      <c r="F473" s="101"/>
      <c r="G473" s="139" t="s">
        <v>299</v>
      </c>
      <c r="H473" s="200">
        <f t="shared" si="14"/>
        <v>1222</v>
      </c>
      <c r="I473" s="275" t="s">
        <v>880</v>
      </c>
      <c r="J473" s="172" t="s">
        <v>607</v>
      </c>
      <c r="K473" s="240" t="s">
        <v>167</v>
      </c>
      <c r="L473" s="56" t="s">
        <v>302</v>
      </c>
      <c r="M473" s="55"/>
      <c r="O473" s="308"/>
      <c r="Q473" s="18"/>
      <c r="R473" s="18"/>
    </row>
    <row r="474" spans="1:18" ht="15" x14ac:dyDescent="0.25">
      <c r="A474" s="109"/>
      <c r="B474" s="144" t="s">
        <v>875</v>
      </c>
      <c r="C474" s="149">
        <v>462</v>
      </c>
      <c r="D474" s="149">
        <f t="shared" si="15"/>
        <v>2048</v>
      </c>
      <c r="E474" s="101"/>
      <c r="F474" s="101"/>
      <c r="G474" s="139" t="s">
        <v>299</v>
      </c>
      <c r="H474" s="200">
        <f t="shared" si="14"/>
        <v>1224</v>
      </c>
      <c r="I474" s="275" t="s">
        <v>881</v>
      </c>
      <c r="J474" s="172" t="s">
        <v>608</v>
      </c>
      <c r="K474" s="240" t="s">
        <v>167</v>
      </c>
      <c r="L474" s="56" t="s">
        <v>302</v>
      </c>
      <c r="M474" s="55"/>
      <c r="O474" s="308"/>
      <c r="Q474" s="18"/>
      <c r="R474" s="18"/>
    </row>
    <row r="475" spans="1:18" ht="15" x14ac:dyDescent="0.25">
      <c r="A475" s="109"/>
      <c r="B475" s="144" t="s">
        <v>876</v>
      </c>
      <c r="C475" s="149">
        <v>463</v>
      </c>
      <c r="D475" s="149">
        <f t="shared" si="15"/>
        <v>2052</v>
      </c>
      <c r="E475" s="101"/>
      <c r="F475" s="101"/>
      <c r="G475" s="139" t="s">
        <v>299</v>
      </c>
      <c r="H475" s="200">
        <f t="shared" si="14"/>
        <v>1226</v>
      </c>
      <c r="I475" s="274" t="s">
        <v>882</v>
      </c>
      <c r="J475" s="172" t="s">
        <v>607</v>
      </c>
      <c r="K475" s="240" t="s">
        <v>167</v>
      </c>
      <c r="L475" s="54" t="s">
        <v>307</v>
      </c>
      <c r="M475" s="55"/>
      <c r="O475" s="308"/>
      <c r="Q475" s="18"/>
      <c r="R475" s="18"/>
    </row>
    <row r="476" spans="1:18" ht="15" x14ac:dyDescent="0.25">
      <c r="A476" s="109"/>
      <c r="B476" s="144" t="s">
        <v>877</v>
      </c>
      <c r="C476" s="149">
        <v>464</v>
      </c>
      <c r="D476" s="149">
        <f t="shared" si="15"/>
        <v>2056</v>
      </c>
      <c r="E476" s="101"/>
      <c r="F476" s="101"/>
      <c r="G476" s="139" t="s">
        <v>299</v>
      </c>
      <c r="H476" s="200">
        <f t="shared" si="14"/>
        <v>1228</v>
      </c>
      <c r="I476" s="274" t="s">
        <v>883</v>
      </c>
      <c r="J476" s="172" t="s">
        <v>608</v>
      </c>
      <c r="K476" s="240" t="s">
        <v>167</v>
      </c>
      <c r="L476" s="54" t="s">
        <v>307</v>
      </c>
      <c r="M476" s="55"/>
      <c r="O476" s="308"/>
      <c r="Q476" s="18"/>
      <c r="R476" s="18"/>
    </row>
    <row r="477" spans="1:18" s="43" customFormat="1" ht="15" x14ac:dyDescent="0.25">
      <c r="A477" s="109"/>
      <c r="B477" s="76" t="s">
        <v>129</v>
      </c>
      <c r="C477" s="149">
        <v>465</v>
      </c>
      <c r="D477" s="149">
        <f t="shared" si="15"/>
        <v>2060</v>
      </c>
      <c r="E477" s="101"/>
      <c r="F477" s="101"/>
      <c r="G477" s="139" t="s">
        <v>299</v>
      </c>
      <c r="H477" s="278">
        <f t="shared" si="14"/>
        <v>1230</v>
      </c>
      <c r="I477" s="186" t="s">
        <v>718</v>
      </c>
      <c r="J477" s="187" t="s">
        <v>608</v>
      </c>
      <c r="K477" s="187" t="s">
        <v>158</v>
      </c>
      <c r="L477" s="187" t="s">
        <v>301</v>
      </c>
      <c r="M477" s="55"/>
      <c r="O477" s="308"/>
      <c r="Q477" s="33"/>
      <c r="R477" s="25"/>
    </row>
    <row r="478" spans="1:18" s="43" customFormat="1" ht="15" x14ac:dyDescent="0.25">
      <c r="A478" s="109"/>
      <c r="B478" s="76" t="s">
        <v>129</v>
      </c>
      <c r="C478" s="149">
        <v>466</v>
      </c>
      <c r="D478" s="149">
        <f t="shared" si="15"/>
        <v>2064</v>
      </c>
      <c r="E478" s="101"/>
      <c r="F478" s="101"/>
      <c r="G478" s="139" t="s">
        <v>299</v>
      </c>
      <c r="H478" s="200">
        <f t="shared" si="14"/>
        <v>1232</v>
      </c>
      <c r="I478" s="188" t="s">
        <v>719</v>
      </c>
      <c r="J478" s="187" t="s">
        <v>608</v>
      </c>
      <c r="K478" s="187" t="s">
        <v>220</v>
      </c>
      <c r="L478" s="187" t="s">
        <v>301</v>
      </c>
      <c r="M478" s="55"/>
      <c r="O478" s="308"/>
      <c r="Q478" s="33"/>
      <c r="R478" s="25"/>
    </row>
    <row r="479" spans="1:18" s="43" customFormat="1" ht="15" x14ac:dyDescent="0.25">
      <c r="A479" s="109"/>
      <c r="B479" s="76" t="s">
        <v>129</v>
      </c>
      <c r="C479" s="149">
        <v>467</v>
      </c>
      <c r="D479" s="149">
        <f t="shared" si="15"/>
        <v>2068</v>
      </c>
      <c r="E479" s="101"/>
      <c r="F479" s="101"/>
      <c r="G479" s="139" t="s">
        <v>299</v>
      </c>
      <c r="H479" s="200">
        <f t="shared" si="14"/>
        <v>1234</v>
      </c>
      <c r="I479" s="188" t="s">
        <v>719</v>
      </c>
      <c r="J479" s="187" t="s">
        <v>608</v>
      </c>
      <c r="K479" s="187" t="s">
        <v>221</v>
      </c>
      <c r="L479" s="187" t="s">
        <v>301</v>
      </c>
      <c r="M479" s="55"/>
      <c r="O479" s="308"/>
      <c r="Q479" s="33"/>
      <c r="R479" s="25"/>
    </row>
    <row r="480" spans="1:18" s="43" customFormat="1" ht="15" x14ac:dyDescent="0.25">
      <c r="A480" s="109"/>
      <c r="B480" s="76" t="s">
        <v>129</v>
      </c>
      <c r="C480" s="149">
        <v>468</v>
      </c>
      <c r="D480" s="149">
        <f t="shared" si="15"/>
        <v>2072</v>
      </c>
      <c r="E480" s="101"/>
      <c r="F480" s="101"/>
      <c r="G480" s="139" t="s">
        <v>299</v>
      </c>
      <c r="H480" s="200">
        <f t="shared" si="14"/>
        <v>1236</v>
      </c>
      <c r="I480" s="188" t="s">
        <v>719</v>
      </c>
      <c r="J480" s="187" t="s">
        <v>608</v>
      </c>
      <c r="K480" s="187" t="s">
        <v>222</v>
      </c>
      <c r="L480" s="187" t="s">
        <v>301</v>
      </c>
      <c r="M480" s="55"/>
      <c r="O480" s="308"/>
      <c r="Q480" s="33"/>
      <c r="R480" s="25"/>
    </row>
    <row r="481" spans="1:18" s="43" customFormat="1" ht="15" x14ac:dyDescent="0.25">
      <c r="A481" s="109"/>
      <c r="B481" s="76" t="s">
        <v>129</v>
      </c>
      <c r="C481" s="149">
        <v>469</v>
      </c>
      <c r="D481" s="149">
        <f t="shared" si="15"/>
        <v>2076</v>
      </c>
      <c r="E481" s="101"/>
      <c r="F481" s="101"/>
      <c r="G481" s="139" t="s">
        <v>299</v>
      </c>
      <c r="H481" s="200">
        <f t="shared" si="14"/>
        <v>1238</v>
      </c>
      <c r="I481" s="188" t="s">
        <v>719</v>
      </c>
      <c r="J481" s="187" t="s">
        <v>608</v>
      </c>
      <c r="K481" s="187" t="s">
        <v>223</v>
      </c>
      <c r="L481" s="187" t="s">
        <v>301</v>
      </c>
      <c r="M481" s="55"/>
      <c r="O481" s="308"/>
      <c r="Q481" s="33"/>
      <c r="R481" s="25"/>
    </row>
    <row r="482" spans="1:18" s="43" customFormat="1" ht="15" x14ac:dyDescent="0.25">
      <c r="A482" s="109"/>
      <c r="B482" s="76" t="s">
        <v>129</v>
      </c>
      <c r="C482" s="149">
        <v>470</v>
      </c>
      <c r="D482" s="149">
        <f t="shared" si="15"/>
        <v>2080</v>
      </c>
      <c r="E482" s="101"/>
      <c r="F482" s="101"/>
      <c r="G482" s="139" t="s">
        <v>299</v>
      </c>
      <c r="H482" s="200">
        <f t="shared" si="14"/>
        <v>1240</v>
      </c>
      <c r="I482" s="188" t="s">
        <v>719</v>
      </c>
      <c r="J482" s="187" t="s">
        <v>608</v>
      </c>
      <c r="K482" s="187" t="s">
        <v>529</v>
      </c>
      <c r="L482" s="187" t="s">
        <v>301</v>
      </c>
      <c r="M482" s="55"/>
      <c r="O482" s="308"/>
      <c r="Q482" s="33"/>
      <c r="R482" s="25"/>
    </row>
    <row r="483" spans="1:18" s="43" customFormat="1" ht="15" x14ac:dyDescent="0.25">
      <c r="A483" s="109"/>
      <c r="B483" s="76" t="s">
        <v>129</v>
      </c>
      <c r="C483" s="149">
        <v>471</v>
      </c>
      <c r="D483" s="149">
        <f t="shared" si="15"/>
        <v>2084</v>
      </c>
      <c r="E483" s="101"/>
      <c r="F483" s="101"/>
      <c r="G483" s="139" t="s">
        <v>299</v>
      </c>
      <c r="H483" s="200">
        <f t="shared" si="14"/>
        <v>1242</v>
      </c>
      <c r="I483" s="188" t="s">
        <v>719</v>
      </c>
      <c r="J483" s="187" t="s">
        <v>608</v>
      </c>
      <c r="K483" s="187" t="s">
        <v>529</v>
      </c>
      <c r="L483" s="187" t="s">
        <v>301</v>
      </c>
      <c r="M483" s="55"/>
      <c r="O483" s="308"/>
      <c r="Q483" s="33"/>
      <c r="R483" s="25"/>
    </row>
    <row r="484" spans="1:18" s="43" customFormat="1" ht="15" x14ac:dyDescent="0.25">
      <c r="A484" s="109"/>
      <c r="B484" s="76" t="s">
        <v>129</v>
      </c>
      <c r="C484" s="149">
        <v>472</v>
      </c>
      <c r="D484" s="149">
        <f t="shared" si="15"/>
        <v>2088</v>
      </c>
      <c r="E484" s="101"/>
      <c r="F484" s="101"/>
      <c r="G484" s="139" t="s">
        <v>299</v>
      </c>
      <c r="H484" s="200">
        <f t="shared" si="14"/>
        <v>1244</v>
      </c>
      <c r="I484" s="188" t="s">
        <v>719</v>
      </c>
      <c r="J484" s="187" t="s">
        <v>608</v>
      </c>
      <c r="K484" s="187" t="s">
        <v>529</v>
      </c>
      <c r="L484" s="187" t="s">
        <v>301</v>
      </c>
      <c r="M484" s="55"/>
      <c r="O484" s="308"/>
      <c r="Q484" s="33"/>
      <c r="R484" s="33"/>
    </row>
    <row r="485" spans="1:18" s="43" customFormat="1" ht="15" x14ac:dyDescent="0.25">
      <c r="A485" s="322"/>
      <c r="B485" s="317" t="s">
        <v>129</v>
      </c>
      <c r="C485" s="149">
        <v>473</v>
      </c>
      <c r="D485" s="149">
        <f t="shared" si="15"/>
        <v>2092</v>
      </c>
      <c r="E485" s="101"/>
      <c r="F485" s="101"/>
      <c r="G485" s="139" t="s">
        <v>299</v>
      </c>
      <c r="H485" s="200">
        <f t="shared" si="14"/>
        <v>1246</v>
      </c>
      <c r="I485" s="318" t="str">
        <f>CONCATENATE("Cumule Energie active injectée [",H477,"-",H484,"]")</f>
        <v>Cumule Energie active injectée [1230-1244]</v>
      </c>
      <c r="J485" s="319" t="s">
        <v>608</v>
      </c>
      <c r="K485" s="319" t="s">
        <v>901</v>
      </c>
      <c r="L485" s="319" t="s">
        <v>301</v>
      </c>
      <c r="M485" s="55"/>
      <c r="O485" s="308"/>
      <c r="Q485" s="33"/>
      <c r="R485" s="33"/>
    </row>
    <row r="486" spans="1:18" s="43" customFormat="1" ht="15" x14ac:dyDescent="0.25">
      <c r="A486" s="277"/>
      <c r="B486" s="317" t="s">
        <v>904</v>
      </c>
      <c r="C486" s="149">
        <v>474</v>
      </c>
      <c r="D486" s="149">
        <f t="shared" si="15"/>
        <v>2096</v>
      </c>
      <c r="E486" s="101"/>
      <c r="F486" s="101"/>
      <c r="G486" s="139" t="s">
        <v>299</v>
      </c>
      <c r="H486" s="200">
        <f t="shared" si="14"/>
        <v>1248</v>
      </c>
      <c r="I486" s="318" t="str">
        <f>CONCATENATE("Cumule Energie active soutirée [",H371,"-",H384,"]")</f>
        <v>Cumule Energie active soutirée [1018-1044]</v>
      </c>
      <c r="J486" s="319" t="s">
        <v>607</v>
      </c>
      <c r="K486" s="319" t="s">
        <v>901</v>
      </c>
      <c r="L486" s="319" t="s">
        <v>301</v>
      </c>
      <c r="M486" s="55"/>
      <c r="O486" s="308"/>
      <c r="Q486" s="33"/>
      <c r="R486" s="33"/>
    </row>
    <row r="487" spans="1:18" s="43" customFormat="1" ht="15" x14ac:dyDescent="0.25">
      <c r="A487" s="109"/>
      <c r="B487" s="137" t="s">
        <v>130</v>
      </c>
      <c r="C487" s="149">
        <v>475</v>
      </c>
      <c r="D487" s="149">
        <f t="shared" si="15"/>
        <v>2100</v>
      </c>
      <c r="E487" s="101"/>
      <c r="F487" s="101"/>
      <c r="G487" s="139" t="s">
        <v>299</v>
      </c>
      <c r="H487" s="200">
        <f t="shared" si="14"/>
        <v>1250</v>
      </c>
      <c r="I487" s="191" t="s">
        <v>720</v>
      </c>
      <c r="J487" s="192" t="s">
        <v>608</v>
      </c>
      <c r="K487" s="192" t="s">
        <v>158</v>
      </c>
      <c r="L487" s="192" t="s">
        <v>304</v>
      </c>
      <c r="M487" s="55"/>
      <c r="O487" s="308"/>
      <c r="Q487" s="33"/>
      <c r="R487" s="33"/>
    </row>
    <row r="488" spans="1:18" s="43" customFormat="1" ht="15" x14ac:dyDescent="0.25">
      <c r="A488" s="109"/>
      <c r="B488" s="137" t="s">
        <v>130</v>
      </c>
      <c r="C488" s="149">
        <v>476</v>
      </c>
      <c r="D488" s="149">
        <f t="shared" si="15"/>
        <v>2104</v>
      </c>
      <c r="E488" s="101"/>
      <c r="F488" s="101"/>
      <c r="G488" s="139" t="s">
        <v>299</v>
      </c>
      <c r="H488" s="200">
        <f t="shared" si="14"/>
        <v>1252</v>
      </c>
      <c r="I488" s="193" t="s">
        <v>721</v>
      </c>
      <c r="J488" s="192" t="s">
        <v>608</v>
      </c>
      <c r="K488" s="192" t="s">
        <v>220</v>
      </c>
      <c r="L488" s="192" t="s">
        <v>304</v>
      </c>
      <c r="M488" s="55"/>
      <c r="O488" s="308"/>
      <c r="Q488" s="33"/>
      <c r="R488" s="33"/>
    </row>
    <row r="489" spans="1:18" s="43" customFormat="1" ht="15" x14ac:dyDescent="0.25">
      <c r="A489" s="109"/>
      <c r="B489" s="137" t="s">
        <v>130</v>
      </c>
      <c r="C489" s="149">
        <v>477</v>
      </c>
      <c r="D489" s="149">
        <f t="shared" si="15"/>
        <v>2108</v>
      </c>
      <c r="E489" s="101"/>
      <c r="F489" s="101"/>
      <c r="G489" s="139" t="s">
        <v>299</v>
      </c>
      <c r="H489" s="200">
        <f t="shared" si="14"/>
        <v>1254</v>
      </c>
      <c r="I489" s="193" t="s">
        <v>721</v>
      </c>
      <c r="J489" s="192" t="s">
        <v>608</v>
      </c>
      <c r="K489" s="192" t="s">
        <v>221</v>
      </c>
      <c r="L489" s="192" t="s">
        <v>304</v>
      </c>
      <c r="M489" s="55"/>
      <c r="O489" s="308"/>
      <c r="Q489" s="33"/>
      <c r="R489" s="33"/>
    </row>
    <row r="490" spans="1:18" s="43" customFormat="1" ht="15" x14ac:dyDescent="0.25">
      <c r="A490" s="109"/>
      <c r="B490" s="137" t="s">
        <v>130</v>
      </c>
      <c r="C490" s="149">
        <v>478</v>
      </c>
      <c r="D490" s="149">
        <f t="shared" si="15"/>
        <v>2112</v>
      </c>
      <c r="E490" s="101"/>
      <c r="F490" s="101"/>
      <c r="G490" s="139" t="s">
        <v>299</v>
      </c>
      <c r="H490" s="200">
        <f t="shared" si="14"/>
        <v>1256</v>
      </c>
      <c r="I490" s="193" t="s">
        <v>721</v>
      </c>
      <c r="J490" s="192" t="s">
        <v>608</v>
      </c>
      <c r="K490" s="192" t="s">
        <v>222</v>
      </c>
      <c r="L490" s="192" t="s">
        <v>304</v>
      </c>
      <c r="M490" s="55"/>
      <c r="O490" s="308"/>
      <c r="Q490" s="33"/>
      <c r="R490" s="33"/>
    </row>
    <row r="491" spans="1:18" s="43" customFormat="1" ht="15" x14ac:dyDescent="0.25">
      <c r="A491" s="277"/>
      <c r="B491" s="137" t="s">
        <v>130</v>
      </c>
      <c r="C491" s="149">
        <v>479</v>
      </c>
      <c r="D491" s="149">
        <f t="shared" si="15"/>
        <v>2116</v>
      </c>
      <c r="E491" s="101"/>
      <c r="F491" s="101"/>
      <c r="G491" s="139" t="s">
        <v>299</v>
      </c>
      <c r="H491" s="200">
        <f t="shared" si="14"/>
        <v>1258</v>
      </c>
      <c r="I491" s="193" t="s">
        <v>721</v>
      </c>
      <c r="J491" s="192" t="s">
        <v>608</v>
      </c>
      <c r="K491" s="192" t="s">
        <v>223</v>
      </c>
      <c r="L491" s="192" t="s">
        <v>304</v>
      </c>
      <c r="M491" s="55"/>
      <c r="O491" s="308"/>
      <c r="Q491" s="33"/>
      <c r="R491" s="33"/>
    </row>
    <row r="492" spans="1:18" s="43" customFormat="1" ht="15" x14ac:dyDescent="0.25">
      <c r="A492" s="109"/>
      <c r="B492" s="137" t="s">
        <v>130</v>
      </c>
      <c r="C492" s="149">
        <v>480</v>
      </c>
      <c r="D492" s="149">
        <f t="shared" si="15"/>
        <v>2120</v>
      </c>
      <c r="E492" s="101"/>
      <c r="F492" s="101"/>
      <c r="G492" s="139" t="s">
        <v>299</v>
      </c>
      <c r="H492" s="200">
        <f t="shared" si="14"/>
        <v>1260</v>
      </c>
      <c r="I492" s="193" t="s">
        <v>721</v>
      </c>
      <c r="J492" s="192" t="s">
        <v>608</v>
      </c>
      <c r="K492" s="192" t="s">
        <v>529</v>
      </c>
      <c r="L492" s="192" t="s">
        <v>304</v>
      </c>
      <c r="M492" s="55"/>
      <c r="O492" s="308"/>
      <c r="Q492" s="33"/>
      <c r="R492" s="33"/>
    </row>
    <row r="493" spans="1:18" s="43" customFormat="1" ht="15" x14ac:dyDescent="0.25">
      <c r="A493" s="109"/>
      <c r="B493" s="137" t="s">
        <v>130</v>
      </c>
      <c r="C493" s="149">
        <v>481</v>
      </c>
      <c r="D493" s="149">
        <f t="shared" si="15"/>
        <v>2124</v>
      </c>
      <c r="E493" s="101"/>
      <c r="F493" s="101"/>
      <c r="G493" s="139" t="s">
        <v>299</v>
      </c>
      <c r="H493" s="200">
        <f t="shared" si="14"/>
        <v>1262</v>
      </c>
      <c r="I493" s="193" t="s">
        <v>721</v>
      </c>
      <c r="J493" s="192" t="s">
        <v>608</v>
      </c>
      <c r="K493" s="192" t="s">
        <v>529</v>
      </c>
      <c r="L493" s="192" t="s">
        <v>304</v>
      </c>
      <c r="M493" s="55"/>
      <c r="O493" s="308"/>
      <c r="Q493" s="33"/>
      <c r="R493" s="33"/>
    </row>
    <row r="494" spans="1:18" s="43" customFormat="1" ht="15" x14ac:dyDescent="0.25">
      <c r="A494" s="109"/>
      <c r="B494" s="137" t="s">
        <v>130</v>
      </c>
      <c r="C494" s="149">
        <v>482</v>
      </c>
      <c r="D494" s="149">
        <f t="shared" si="15"/>
        <v>2128</v>
      </c>
      <c r="E494" s="101"/>
      <c r="F494" s="101"/>
      <c r="G494" s="139" t="s">
        <v>299</v>
      </c>
      <c r="H494" s="200">
        <f t="shared" si="14"/>
        <v>1264</v>
      </c>
      <c r="I494" s="193" t="s">
        <v>721</v>
      </c>
      <c r="J494" s="192" t="s">
        <v>608</v>
      </c>
      <c r="K494" s="192" t="s">
        <v>529</v>
      </c>
      <c r="L494" s="192" t="s">
        <v>304</v>
      </c>
      <c r="M494" s="55"/>
      <c r="O494" s="308"/>
      <c r="Q494" s="33"/>
      <c r="R494" s="33"/>
    </row>
    <row r="495" spans="1:18" s="43" customFormat="1" ht="15" x14ac:dyDescent="0.25">
      <c r="A495" s="322"/>
      <c r="B495" s="317" t="s">
        <v>130</v>
      </c>
      <c r="C495" s="149">
        <v>483</v>
      </c>
      <c r="D495" s="149">
        <f t="shared" si="15"/>
        <v>2132</v>
      </c>
      <c r="E495" s="101"/>
      <c r="F495" s="101"/>
      <c r="G495" s="139" t="s">
        <v>299</v>
      </c>
      <c r="H495" s="200">
        <f t="shared" si="14"/>
        <v>1266</v>
      </c>
      <c r="I495" s="318" t="str">
        <f>CONCATENATE("Cumule Energie réactive négative injectée [",H487,"-",H494,"]")</f>
        <v>Cumule Energie réactive négative injectée [1250-1264]</v>
      </c>
      <c r="J495" s="319" t="s">
        <v>608</v>
      </c>
      <c r="K495" s="319" t="s">
        <v>901</v>
      </c>
      <c r="L495" s="319" t="s">
        <v>304</v>
      </c>
      <c r="M495" s="55"/>
      <c r="O495" s="308"/>
      <c r="Q495" s="33"/>
      <c r="R495" s="33"/>
    </row>
    <row r="496" spans="1:18" s="43" customFormat="1" ht="15" x14ac:dyDescent="0.25">
      <c r="A496" s="277"/>
      <c r="B496" s="317" t="s">
        <v>905</v>
      </c>
      <c r="C496" s="149">
        <v>484</v>
      </c>
      <c r="D496" s="149">
        <f t="shared" si="15"/>
        <v>2136</v>
      </c>
      <c r="E496" s="101"/>
      <c r="F496" s="101"/>
      <c r="G496" s="139" t="s">
        <v>299</v>
      </c>
      <c r="H496" s="200">
        <f t="shared" si="14"/>
        <v>1268</v>
      </c>
      <c r="I496" s="318" t="str">
        <f>CONCATENATE("Cumule Energie réactive soutirée négative [",H387,"-",H400,"]")</f>
        <v>Cumule Energie réactive soutirée négative [1050-1076]</v>
      </c>
      <c r="J496" s="319" t="s">
        <v>607</v>
      </c>
      <c r="K496" s="319" t="s">
        <v>901</v>
      </c>
      <c r="L496" s="319" t="s">
        <v>304</v>
      </c>
      <c r="M496" s="55"/>
      <c r="O496" s="308"/>
      <c r="Q496" s="33"/>
      <c r="R496" s="33"/>
    </row>
    <row r="497" spans="1:18" s="43" customFormat="1" ht="15" x14ac:dyDescent="0.25">
      <c r="A497" s="109"/>
      <c r="B497" s="77" t="s">
        <v>319</v>
      </c>
      <c r="C497" s="149">
        <v>485</v>
      </c>
      <c r="D497" s="149">
        <f t="shared" si="15"/>
        <v>2140</v>
      </c>
      <c r="E497" s="101"/>
      <c r="F497" s="101"/>
      <c r="G497" s="139" t="s">
        <v>299</v>
      </c>
      <c r="H497" s="200">
        <f t="shared" si="14"/>
        <v>1270</v>
      </c>
      <c r="I497" s="196" t="s">
        <v>722</v>
      </c>
      <c r="J497" s="195" t="s">
        <v>608</v>
      </c>
      <c r="K497" s="195" t="s">
        <v>158</v>
      </c>
      <c r="L497" s="195" t="s">
        <v>304</v>
      </c>
      <c r="M497" s="55"/>
      <c r="O497" s="308"/>
      <c r="Q497" s="33"/>
      <c r="R497" s="33"/>
    </row>
    <row r="498" spans="1:18" s="43" customFormat="1" ht="15" x14ac:dyDescent="0.25">
      <c r="A498" s="109"/>
      <c r="B498" s="77" t="s">
        <v>319</v>
      </c>
      <c r="C498" s="149">
        <v>486</v>
      </c>
      <c r="D498" s="149">
        <f t="shared" si="15"/>
        <v>2144</v>
      </c>
      <c r="E498" s="101"/>
      <c r="F498" s="101"/>
      <c r="G498" s="139" t="s">
        <v>299</v>
      </c>
      <c r="H498" s="200">
        <f t="shared" si="14"/>
        <v>1272</v>
      </c>
      <c r="I498" s="197" t="s">
        <v>723</v>
      </c>
      <c r="J498" s="195" t="s">
        <v>608</v>
      </c>
      <c r="K498" s="195" t="s">
        <v>220</v>
      </c>
      <c r="L498" s="195" t="s">
        <v>304</v>
      </c>
      <c r="M498" s="55"/>
      <c r="O498" s="308"/>
      <c r="Q498" s="33"/>
      <c r="R498" s="33"/>
    </row>
    <row r="499" spans="1:18" s="43" customFormat="1" ht="15" x14ac:dyDescent="0.25">
      <c r="A499" s="109"/>
      <c r="B499" s="77" t="s">
        <v>319</v>
      </c>
      <c r="C499" s="149">
        <v>487</v>
      </c>
      <c r="D499" s="149">
        <f t="shared" si="15"/>
        <v>2148</v>
      </c>
      <c r="E499" s="101"/>
      <c r="F499" s="101"/>
      <c r="G499" s="139" t="s">
        <v>299</v>
      </c>
      <c r="H499" s="200">
        <f t="shared" si="14"/>
        <v>1274</v>
      </c>
      <c r="I499" s="197" t="s">
        <v>723</v>
      </c>
      <c r="J499" s="195" t="s">
        <v>608</v>
      </c>
      <c r="K499" s="195" t="s">
        <v>221</v>
      </c>
      <c r="L499" s="195" t="s">
        <v>304</v>
      </c>
      <c r="M499" s="55"/>
      <c r="O499" s="308"/>
      <c r="Q499" s="33"/>
      <c r="R499" s="33"/>
    </row>
    <row r="500" spans="1:18" s="43" customFormat="1" ht="15" x14ac:dyDescent="0.25">
      <c r="A500" s="109"/>
      <c r="B500" s="77" t="s">
        <v>319</v>
      </c>
      <c r="C500" s="149">
        <v>488</v>
      </c>
      <c r="D500" s="149">
        <f t="shared" si="15"/>
        <v>2152</v>
      </c>
      <c r="E500" s="101"/>
      <c r="F500" s="101"/>
      <c r="G500" s="139" t="s">
        <v>299</v>
      </c>
      <c r="H500" s="200">
        <f t="shared" si="14"/>
        <v>1276</v>
      </c>
      <c r="I500" s="197" t="s">
        <v>723</v>
      </c>
      <c r="J500" s="195" t="s">
        <v>608</v>
      </c>
      <c r="K500" s="195" t="s">
        <v>222</v>
      </c>
      <c r="L500" s="195" t="s">
        <v>304</v>
      </c>
      <c r="M500" s="55"/>
      <c r="O500" s="308"/>
      <c r="Q500" s="33"/>
      <c r="R500" s="25"/>
    </row>
    <row r="501" spans="1:18" s="43" customFormat="1" ht="15" x14ac:dyDescent="0.25">
      <c r="A501" s="109"/>
      <c r="B501" s="77" t="s">
        <v>319</v>
      </c>
      <c r="C501" s="149">
        <v>489</v>
      </c>
      <c r="D501" s="149">
        <f t="shared" si="15"/>
        <v>2156</v>
      </c>
      <c r="E501" s="101"/>
      <c r="F501" s="101"/>
      <c r="G501" s="139" t="s">
        <v>299</v>
      </c>
      <c r="H501" s="200">
        <f t="shared" si="14"/>
        <v>1278</v>
      </c>
      <c r="I501" s="197" t="s">
        <v>723</v>
      </c>
      <c r="J501" s="195" t="s">
        <v>608</v>
      </c>
      <c r="K501" s="195" t="s">
        <v>223</v>
      </c>
      <c r="L501" s="195" t="s">
        <v>304</v>
      </c>
      <c r="M501" s="55"/>
      <c r="O501" s="308"/>
      <c r="Q501" s="33"/>
      <c r="R501" s="25"/>
    </row>
    <row r="502" spans="1:18" s="43" customFormat="1" ht="15" x14ac:dyDescent="0.25">
      <c r="A502" s="109"/>
      <c r="B502" s="77" t="s">
        <v>319</v>
      </c>
      <c r="C502" s="149">
        <v>490</v>
      </c>
      <c r="D502" s="149">
        <f t="shared" si="15"/>
        <v>2160</v>
      </c>
      <c r="E502" s="101"/>
      <c r="F502" s="101"/>
      <c r="G502" s="139" t="s">
        <v>299</v>
      </c>
      <c r="H502" s="200">
        <f t="shared" si="14"/>
        <v>1280</v>
      </c>
      <c r="I502" s="197" t="s">
        <v>723</v>
      </c>
      <c r="J502" s="195" t="s">
        <v>608</v>
      </c>
      <c r="K502" s="195" t="s">
        <v>529</v>
      </c>
      <c r="L502" s="195" t="s">
        <v>304</v>
      </c>
      <c r="M502" s="55"/>
      <c r="O502" s="308"/>
      <c r="Q502" s="33"/>
      <c r="R502" s="33"/>
    </row>
    <row r="503" spans="1:18" s="43" customFormat="1" ht="15" x14ac:dyDescent="0.25">
      <c r="A503" s="109"/>
      <c r="B503" s="77" t="s">
        <v>319</v>
      </c>
      <c r="C503" s="149">
        <v>491</v>
      </c>
      <c r="D503" s="149">
        <f t="shared" si="15"/>
        <v>2164</v>
      </c>
      <c r="E503" s="101"/>
      <c r="F503" s="101"/>
      <c r="G503" s="139" t="s">
        <v>299</v>
      </c>
      <c r="H503" s="200">
        <f t="shared" si="14"/>
        <v>1282</v>
      </c>
      <c r="I503" s="197" t="s">
        <v>723</v>
      </c>
      <c r="J503" s="195" t="s">
        <v>608</v>
      </c>
      <c r="K503" s="195" t="s">
        <v>529</v>
      </c>
      <c r="L503" s="195" t="s">
        <v>304</v>
      </c>
      <c r="M503" s="55"/>
      <c r="O503" s="308"/>
      <c r="Q503" s="33"/>
      <c r="R503" s="33"/>
    </row>
    <row r="504" spans="1:18" s="43" customFormat="1" ht="15" x14ac:dyDescent="0.25">
      <c r="A504" s="109"/>
      <c r="B504" s="77" t="s">
        <v>319</v>
      </c>
      <c r="C504" s="149">
        <v>492</v>
      </c>
      <c r="D504" s="149">
        <f t="shared" si="15"/>
        <v>2168</v>
      </c>
      <c r="E504" s="101"/>
      <c r="F504" s="101"/>
      <c r="G504" s="139" t="s">
        <v>299</v>
      </c>
      <c r="H504" s="200">
        <f t="shared" si="14"/>
        <v>1284</v>
      </c>
      <c r="I504" s="197" t="s">
        <v>723</v>
      </c>
      <c r="J504" s="195" t="s">
        <v>608</v>
      </c>
      <c r="K504" s="195" t="s">
        <v>529</v>
      </c>
      <c r="L504" s="195" t="s">
        <v>304</v>
      </c>
      <c r="M504" s="55"/>
      <c r="O504" s="308"/>
      <c r="Q504" s="33"/>
      <c r="R504" s="33"/>
    </row>
    <row r="505" spans="1:18" s="43" customFormat="1" ht="15" x14ac:dyDescent="0.25">
      <c r="A505" s="322"/>
      <c r="B505" s="317" t="s">
        <v>319</v>
      </c>
      <c r="C505" s="149">
        <v>493</v>
      </c>
      <c r="D505" s="149">
        <f t="shared" si="15"/>
        <v>2172</v>
      </c>
      <c r="E505" s="101"/>
      <c r="F505" s="101"/>
      <c r="G505" s="139" t="s">
        <v>299</v>
      </c>
      <c r="H505" s="200">
        <f t="shared" si="14"/>
        <v>1286</v>
      </c>
      <c r="I505" s="318" t="str">
        <f>CONCATENATE("Cumule Energie réactive positive injectée [",H497,"-",H504,"]")</f>
        <v>Cumule Energie réactive positive injectée [1270-1284]</v>
      </c>
      <c r="J505" s="319" t="s">
        <v>608</v>
      </c>
      <c r="K505" s="319" t="s">
        <v>901</v>
      </c>
      <c r="L505" s="319" t="s">
        <v>304</v>
      </c>
      <c r="M505" s="55"/>
      <c r="O505" s="308"/>
      <c r="Q505" s="33"/>
      <c r="R505" s="33"/>
    </row>
    <row r="506" spans="1:18" s="43" customFormat="1" ht="15" x14ac:dyDescent="0.25">
      <c r="A506" s="277"/>
      <c r="B506" s="317" t="s">
        <v>906</v>
      </c>
      <c r="C506" s="149">
        <v>494</v>
      </c>
      <c r="D506" s="149">
        <f t="shared" si="15"/>
        <v>2176</v>
      </c>
      <c r="E506" s="101"/>
      <c r="F506" s="101"/>
      <c r="G506" s="139" t="s">
        <v>299</v>
      </c>
      <c r="H506" s="200">
        <f t="shared" si="14"/>
        <v>1288</v>
      </c>
      <c r="I506" s="318" t="str">
        <f>CONCATENATE("Cumule Energie réactive positive soutirée [",H403,"-",H416,"]")</f>
        <v>Cumule Energie réactive positive soutirée [1082-1108]</v>
      </c>
      <c r="J506" s="319" t="s">
        <v>607</v>
      </c>
      <c r="K506" s="319" t="s">
        <v>901</v>
      </c>
      <c r="L506" s="319" t="s">
        <v>304</v>
      </c>
      <c r="M506" s="55"/>
      <c r="O506" s="308"/>
      <c r="Q506" s="33"/>
      <c r="R506" s="33"/>
    </row>
    <row r="507" spans="1:18" s="43" customFormat="1" ht="15" x14ac:dyDescent="0.25">
      <c r="A507" s="109"/>
      <c r="B507" s="78" t="s">
        <v>378</v>
      </c>
      <c r="C507" s="149">
        <v>495</v>
      </c>
      <c r="D507" s="149">
        <f t="shared" si="15"/>
        <v>2180</v>
      </c>
      <c r="E507" s="101"/>
      <c r="F507" s="101"/>
      <c r="G507" s="139" t="s">
        <v>299</v>
      </c>
      <c r="H507" s="200">
        <f t="shared" si="14"/>
        <v>1290</v>
      </c>
      <c r="I507" s="204" t="s">
        <v>658</v>
      </c>
      <c r="J507" s="201" t="s">
        <v>608</v>
      </c>
      <c r="K507" s="201" t="s">
        <v>158</v>
      </c>
      <c r="L507" s="201" t="s">
        <v>300</v>
      </c>
      <c r="M507" s="55"/>
      <c r="O507" s="308"/>
      <c r="Q507" s="33"/>
      <c r="R507" s="33"/>
    </row>
    <row r="508" spans="1:18" s="43" customFormat="1" ht="15" x14ac:dyDescent="0.25">
      <c r="A508" s="109"/>
      <c r="B508" s="78" t="s">
        <v>378</v>
      </c>
      <c r="C508" s="149">
        <v>496</v>
      </c>
      <c r="D508" s="149">
        <f t="shared" si="15"/>
        <v>2184</v>
      </c>
      <c r="E508" s="101"/>
      <c r="F508" s="101"/>
      <c r="G508" s="139" t="s">
        <v>299</v>
      </c>
      <c r="H508" s="200">
        <f t="shared" si="14"/>
        <v>1292</v>
      </c>
      <c r="I508" s="203" t="s">
        <v>659</v>
      </c>
      <c r="J508" s="201" t="s">
        <v>608</v>
      </c>
      <c r="K508" s="201" t="s">
        <v>220</v>
      </c>
      <c r="L508" s="201" t="s">
        <v>300</v>
      </c>
      <c r="M508" s="55"/>
      <c r="O508" s="308"/>
      <c r="Q508" s="33"/>
      <c r="R508" s="33"/>
    </row>
    <row r="509" spans="1:18" s="43" customFormat="1" ht="15" x14ac:dyDescent="0.25">
      <c r="A509" s="109"/>
      <c r="B509" s="78" t="s">
        <v>378</v>
      </c>
      <c r="C509" s="149">
        <v>497</v>
      </c>
      <c r="D509" s="149">
        <f t="shared" si="15"/>
        <v>2188</v>
      </c>
      <c r="E509" s="101"/>
      <c r="F509" s="101"/>
      <c r="G509" s="139" t="s">
        <v>299</v>
      </c>
      <c r="H509" s="200">
        <f t="shared" si="14"/>
        <v>1294</v>
      </c>
      <c r="I509" s="203" t="s">
        <v>659</v>
      </c>
      <c r="J509" s="201" t="s">
        <v>608</v>
      </c>
      <c r="K509" s="201" t="s">
        <v>221</v>
      </c>
      <c r="L509" s="201" t="s">
        <v>300</v>
      </c>
      <c r="M509" s="55"/>
      <c r="O509" s="308"/>
      <c r="Q509" s="33"/>
      <c r="R509" s="33"/>
    </row>
    <row r="510" spans="1:18" s="43" customFormat="1" ht="15" x14ac:dyDescent="0.25">
      <c r="A510" s="109"/>
      <c r="B510" s="78" t="s">
        <v>378</v>
      </c>
      <c r="C510" s="149">
        <v>498</v>
      </c>
      <c r="D510" s="149">
        <f t="shared" si="15"/>
        <v>2192</v>
      </c>
      <c r="E510" s="101"/>
      <c r="F510" s="101"/>
      <c r="G510" s="139" t="s">
        <v>299</v>
      </c>
      <c r="H510" s="200">
        <f t="shared" si="14"/>
        <v>1296</v>
      </c>
      <c r="I510" s="203" t="s">
        <v>659</v>
      </c>
      <c r="J510" s="201" t="s">
        <v>608</v>
      </c>
      <c r="K510" s="201" t="s">
        <v>222</v>
      </c>
      <c r="L510" s="201" t="s">
        <v>300</v>
      </c>
      <c r="M510" s="55"/>
      <c r="O510" s="308"/>
      <c r="Q510" s="33"/>
      <c r="R510" s="33"/>
    </row>
    <row r="511" spans="1:18" s="43" customFormat="1" ht="15" x14ac:dyDescent="0.25">
      <c r="A511" s="109"/>
      <c r="B511" s="78" t="s">
        <v>378</v>
      </c>
      <c r="C511" s="149">
        <v>499</v>
      </c>
      <c r="D511" s="149">
        <f t="shared" si="15"/>
        <v>2196</v>
      </c>
      <c r="E511" s="101"/>
      <c r="F511" s="101"/>
      <c r="G511" s="139" t="s">
        <v>299</v>
      </c>
      <c r="H511" s="200">
        <f t="shared" si="14"/>
        <v>1298</v>
      </c>
      <c r="I511" s="203" t="s">
        <v>659</v>
      </c>
      <c r="J511" s="201" t="s">
        <v>608</v>
      </c>
      <c r="K511" s="201" t="s">
        <v>223</v>
      </c>
      <c r="L511" s="201" t="s">
        <v>300</v>
      </c>
      <c r="M511" s="55"/>
      <c r="O511" s="308"/>
      <c r="Q511" s="33"/>
      <c r="R511" s="33"/>
    </row>
    <row r="512" spans="1:18" s="43" customFormat="1" ht="15" x14ac:dyDescent="0.25">
      <c r="A512" s="109"/>
      <c r="B512" s="78" t="s">
        <v>378</v>
      </c>
      <c r="C512" s="149">
        <v>500</v>
      </c>
      <c r="D512" s="149">
        <f t="shared" si="15"/>
        <v>2200</v>
      </c>
      <c r="E512" s="101"/>
      <c r="F512" s="101"/>
      <c r="G512" s="139" t="s">
        <v>299</v>
      </c>
      <c r="H512" s="200">
        <f t="shared" si="14"/>
        <v>1300</v>
      </c>
      <c r="I512" s="203" t="s">
        <v>659</v>
      </c>
      <c r="J512" s="201" t="s">
        <v>608</v>
      </c>
      <c r="K512" s="201" t="s">
        <v>529</v>
      </c>
      <c r="L512" s="201" t="s">
        <v>300</v>
      </c>
      <c r="M512" s="55"/>
      <c r="O512" s="308"/>
      <c r="Q512" s="33"/>
      <c r="R512" s="33"/>
    </row>
    <row r="513" spans="1:18" s="43" customFormat="1" ht="15" x14ac:dyDescent="0.25">
      <c r="A513" s="109"/>
      <c r="B513" s="78" t="s">
        <v>378</v>
      </c>
      <c r="C513" s="149">
        <v>501</v>
      </c>
      <c r="D513" s="149">
        <f t="shared" si="15"/>
        <v>2204</v>
      </c>
      <c r="E513" s="101"/>
      <c r="F513" s="101"/>
      <c r="G513" s="139" t="s">
        <v>299</v>
      </c>
      <c r="H513" s="200">
        <f t="shared" si="14"/>
        <v>1302</v>
      </c>
      <c r="I513" s="203" t="s">
        <v>659</v>
      </c>
      <c r="J513" s="201" t="s">
        <v>608</v>
      </c>
      <c r="K513" s="201" t="s">
        <v>529</v>
      </c>
      <c r="L513" s="201" t="s">
        <v>300</v>
      </c>
      <c r="M513" s="55"/>
      <c r="O513" s="308"/>
      <c r="Q513" s="33"/>
      <c r="R513" s="33"/>
    </row>
    <row r="514" spans="1:18" s="43" customFormat="1" ht="15" x14ac:dyDescent="0.25">
      <c r="A514" s="109"/>
      <c r="B514" s="78" t="s">
        <v>378</v>
      </c>
      <c r="C514" s="149">
        <v>502</v>
      </c>
      <c r="D514" s="149">
        <f t="shared" si="15"/>
        <v>2208</v>
      </c>
      <c r="E514" s="101"/>
      <c r="F514" s="101"/>
      <c r="G514" s="139" t="s">
        <v>299</v>
      </c>
      <c r="H514" s="200">
        <f t="shared" si="14"/>
        <v>1304</v>
      </c>
      <c r="I514" s="203" t="s">
        <v>659</v>
      </c>
      <c r="J514" s="201" t="s">
        <v>608</v>
      </c>
      <c r="K514" s="201" t="s">
        <v>529</v>
      </c>
      <c r="L514" s="201" t="s">
        <v>300</v>
      </c>
      <c r="M514" s="55"/>
      <c r="O514" s="308"/>
      <c r="Q514" s="33"/>
      <c r="R514" s="33"/>
    </row>
    <row r="515" spans="1:18" s="43" customFormat="1" ht="15" x14ac:dyDescent="0.25">
      <c r="A515" s="109"/>
      <c r="B515" s="185"/>
      <c r="C515" s="149">
        <v>503</v>
      </c>
      <c r="D515" s="149">
        <f t="shared" si="15"/>
        <v>2212</v>
      </c>
      <c r="E515" s="101"/>
      <c r="F515" s="101"/>
      <c r="G515" s="139" t="s">
        <v>299</v>
      </c>
      <c r="H515" s="200">
        <f t="shared" si="14"/>
        <v>1306</v>
      </c>
      <c r="I515" s="190"/>
      <c r="J515" s="236"/>
      <c r="K515" s="189"/>
      <c r="L515" s="189"/>
      <c r="M515" s="55"/>
      <c r="O515" s="308"/>
      <c r="Q515" s="33"/>
      <c r="R515" s="25"/>
    </row>
    <row r="516" spans="1:18" s="43" customFormat="1" ht="15" x14ac:dyDescent="0.25">
      <c r="A516" s="109"/>
      <c r="B516" s="185"/>
      <c r="C516" s="149">
        <v>504</v>
      </c>
      <c r="D516" s="149">
        <f t="shared" si="15"/>
        <v>2216</v>
      </c>
      <c r="E516" s="101"/>
      <c r="F516" s="101"/>
      <c r="G516" s="139" t="s">
        <v>299</v>
      </c>
      <c r="H516" s="200">
        <f t="shared" si="14"/>
        <v>1308</v>
      </c>
      <c r="I516" s="190"/>
      <c r="J516" s="236"/>
      <c r="K516" s="189"/>
      <c r="L516" s="189"/>
      <c r="M516" s="55"/>
      <c r="O516" s="308"/>
      <c r="Q516" s="33"/>
      <c r="R516" s="25"/>
    </row>
    <row r="517" spans="1:18" s="43" customFormat="1" ht="15" x14ac:dyDescent="0.25">
      <c r="A517" s="109"/>
      <c r="B517" s="263" t="s">
        <v>834</v>
      </c>
      <c r="C517" s="149">
        <v>505</v>
      </c>
      <c r="D517" s="149">
        <f t="shared" si="15"/>
        <v>2220</v>
      </c>
      <c r="E517" s="101"/>
      <c r="F517" s="101"/>
      <c r="G517" s="139" t="s">
        <v>299</v>
      </c>
      <c r="H517" s="200">
        <f t="shared" si="14"/>
        <v>1310</v>
      </c>
      <c r="I517" s="198" t="s">
        <v>858</v>
      </c>
      <c r="J517" s="199" t="s">
        <v>608</v>
      </c>
      <c r="K517" s="199" t="s">
        <v>158</v>
      </c>
      <c r="L517" s="189"/>
      <c r="M517" s="55"/>
      <c r="O517" s="308"/>
      <c r="Q517" s="33"/>
      <c r="R517" s="25"/>
    </row>
    <row r="518" spans="1:18" s="43" customFormat="1" ht="15" x14ac:dyDescent="0.25">
      <c r="A518" s="109"/>
      <c r="B518" s="263" t="s">
        <v>835</v>
      </c>
      <c r="C518" s="149">
        <v>506</v>
      </c>
      <c r="D518" s="149">
        <f t="shared" si="15"/>
        <v>2224</v>
      </c>
      <c r="E518" s="101"/>
      <c r="F518" s="101"/>
      <c r="G518" s="139" t="s">
        <v>299</v>
      </c>
      <c r="H518" s="200">
        <f t="shared" si="14"/>
        <v>1312</v>
      </c>
      <c r="I518" s="202" t="s">
        <v>859</v>
      </c>
      <c r="J518" s="199" t="s">
        <v>608</v>
      </c>
      <c r="K518" s="199" t="s">
        <v>220</v>
      </c>
      <c r="L518" s="189"/>
      <c r="M518" s="55"/>
      <c r="O518" s="308"/>
      <c r="Q518" s="33"/>
      <c r="R518" s="25"/>
    </row>
    <row r="519" spans="1:18" s="43" customFormat="1" ht="15" x14ac:dyDescent="0.25">
      <c r="A519" s="109"/>
      <c r="B519" s="263" t="s">
        <v>836</v>
      </c>
      <c r="C519" s="149">
        <v>507</v>
      </c>
      <c r="D519" s="149">
        <f t="shared" si="15"/>
        <v>2228</v>
      </c>
      <c r="E519" s="101"/>
      <c r="F519" s="101"/>
      <c r="G519" s="139" t="s">
        <v>299</v>
      </c>
      <c r="H519" s="200">
        <f t="shared" si="14"/>
        <v>1314</v>
      </c>
      <c r="I519" s="202" t="s">
        <v>859</v>
      </c>
      <c r="J519" s="199" t="s">
        <v>608</v>
      </c>
      <c r="K519" s="199" t="s">
        <v>221</v>
      </c>
      <c r="L519" s="189"/>
      <c r="M519" s="55"/>
      <c r="O519" s="308"/>
      <c r="Q519" s="33"/>
      <c r="R519" s="25"/>
    </row>
    <row r="520" spans="1:18" s="43" customFormat="1" ht="15" x14ac:dyDescent="0.25">
      <c r="A520" s="109"/>
      <c r="B520" s="263" t="s">
        <v>837</v>
      </c>
      <c r="C520" s="149">
        <v>508</v>
      </c>
      <c r="D520" s="149">
        <f t="shared" si="15"/>
        <v>2232</v>
      </c>
      <c r="E520" s="101"/>
      <c r="F520" s="101"/>
      <c r="G520" s="139" t="s">
        <v>299</v>
      </c>
      <c r="H520" s="200">
        <f t="shared" si="14"/>
        <v>1316</v>
      </c>
      <c r="I520" s="202" t="s">
        <v>859</v>
      </c>
      <c r="J520" s="199" t="s">
        <v>608</v>
      </c>
      <c r="K520" s="199" t="s">
        <v>222</v>
      </c>
      <c r="L520" s="189"/>
      <c r="M520" s="55"/>
      <c r="O520" s="308"/>
      <c r="Q520" s="33"/>
      <c r="R520" s="25"/>
    </row>
    <row r="521" spans="1:18" s="43" customFormat="1" ht="15" x14ac:dyDescent="0.25">
      <c r="A521" s="109"/>
      <c r="B521" s="263" t="s">
        <v>838</v>
      </c>
      <c r="C521" s="149">
        <v>509</v>
      </c>
      <c r="D521" s="149">
        <f t="shared" si="15"/>
        <v>2236</v>
      </c>
      <c r="E521" s="101"/>
      <c r="F521" s="101"/>
      <c r="G521" s="139" t="s">
        <v>299</v>
      </c>
      <c r="H521" s="200">
        <f t="shared" si="14"/>
        <v>1318</v>
      </c>
      <c r="I521" s="202" t="s">
        <v>859</v>
      </c>
      <c r="J521" s="199" t="s">
        <v>608</v>
      </c>
      <c r="K521" s="199" t="s">
        <v>223</v>
      </c>
      <c r="L521" s="199"/>
      <c r="M521" s="55"/>
      <c r="O521" s="308"/>
      <c r="Q521" s="33"/>
      <c r="R521" s="25"/>
    </row>
    <row r="522" spans="1:18" s="43" customFormat="1" ht="15" x14ac:dyDescent="0.25">
      <c r="A522" s="109"/>
      <c r="B522" s="263" t="s">
        <v>839</v>
      </c>
      <c r="C522" s="149">
        <v>510</v>
      </c>
      <c r="D522" s="149">
        <f t="shared" si="15"/>
        <v>2240</v>
      </c>
      <c r="E522" s="101"/>
      <c r="F522" s="101"/>
      <c r="G522" s="139" t="s">
        <v>299</v>
      </c>
      <c r="H522" s="200">
        <f t="shared" si="14"/>
        <v>1320</v>
      </c>
      <c r="I522" s="202" t="s">
        <v>859</v>
      </c>
      <c r="J522" s="199" t="s">
        <v>608</v>
      </c>
      <c r="K522" s="199" t="s">
        <v>529</v>
      </c>
      <c r="L522" s="199"/>
      <c r="M522" s="55"/>
      <c r="O522" s="308"/>
      <c r="Q522" s="33"/>
      <c r="R522" s="25"/>
    </row>
    <row r="523" spans="1:18" s="43" customFormat="1" ht="15" x14ac:dyDescent="0.25">
      <c r="A523" s="109"/>
      <c r="B523" s="263" t="s">
        <v>840</v>
      </c>
      <c r="C523" s="149">
        <v>511</v>
      </c>
      <c r="D523" s="149">
        <f t="shared" si="15"/>
        <v>2244</v>
      </c>
      <c r="E523" s="101"/>
      <c r="F523" s="101"/>
      <c r="G523" s="139" t="s">
        <v>299</v>
      </c>
      <c r="H523" s="200">
        <f t="shared" si="14"/>
        <v>1322</v>
      </c>
      <c r="I523" s="202" t="s">
        <v>859</v>
      </c>
      <c r="J523" s="199" t="s">
        <v>608</v>
      </c>
      <c r="K523" s="199" t="s">
        <v>529</v>
      </c>
      <c r="L523" s="199"/>
      <c r="M523" s="55"/>
      <c r="O523" s="308"/>
      <c r="Q523" s="33"/>
      <c r="R523" s="25"/>
    </row>
    <row r="524" spans="1:18" s="43" customFormat="1" ht="15" x14ac:dyDescent="0.25">
      <c r="A524" s="109"/>
      <c r="B524" s="263" t="s">
        <v>841</v>
      </c>
      <c r="C524" s="149">
        <v>512</v>
      </c>
      <c r="D524" s="149">
        <f t="shared" si="15"/>
        <v>2248</v>
      </c>
      <c r="E524" s="101"/>
      <c r="F524" s="101"/>
      <c r="G524" s="139" t="s">
        <v>299</v>
      </c>
      <c r="H524" s="200">
        <f t="shared" ref="H524:H587" si="16">300+2*M$10*(B$10-1)+2*C524</f>
        <v>1324</v>
      </c>
      <c r="I524" s="202" t="s">
        <v>859</v>
      </c>
      <c r="J524" s="199" t="s">
        <v>608</v>
      </c>
      <c r="K524" s="199" t="s">
        <v>529</v>
      </c>
      <c r="L524" s="199"/>
      <c r="M524" s="55"/>
      <c r="O524" s="308"/>
      <c r="Q524" s="33"/>
      <c r="R524" s="25"/>
    </row>
    <row r="525" spans="1:18" s="43" customFormat="1" ht="15" x14ac:dyDescent="0.25">
      <c r="A525" s="109"/>
      <c r="B525" s="263" t="s">
        <v>842</v>
      </c>
      <c r="C525" s="149">
        <v>513</v>
      </c>
      <c r="D525" s="149">
        <f t="shared" ref="D525:D588" si="17">4*(M$10*(B$10-1)+C525)+D$11</f>
        <v>2252</v>
      </c>
      <c r="E525" s="101"/>
      <c r="F525" s="101"/>
      <c r="G525" s="139" t="s">
        <v>299</v>
      </c>
      <c r="H525" s="200">
        <f t="shared" si="16"/>
        <v>1326</v>
      </c>
      <c r="I525" s="198" t="s">
        <v>860</v>
      </c>
      <c r="J525" s="199" t="s">
        <v>608</v>
      </c>
      <c r="K525" s="199" t="s">
        <v>158</v>
      </c>
      <c r="L525" s="199"/>
      <c r="M525" s="55"/>
      <c r="O525" s="308"/>
      <c r="Q525" s="33"/>
      <c r="R525" s="25"/>
    </row>
    <row r="526" spans="1:18" s="43" customFormat="1" ht="15" x14ac:dyDescent="0.25">
      <c r="A526" s="109"/>
      <c r="B526" s="263" t="s">
        <v>843</v>
      </c>
      <c r="C526" s="149">
        <v>514</v>
      </c>
      <c r="D526" s="149">
        <f t="shared" si="17"/>
        <v>2256</v>
      </c>
      <c r="E526" s="101"/>
      <c r="F526" s="101"/>
      <c r="G526" s="139" t="s">
        <v>299</v>
      </c>
      <c r="H526" s="200">
        <f t="shared" si="16"/>
        <v>1328</v>
      </c>
      <c r="I526" s="202" t="s">
        <v>861</v>
      </c>
      <c r="J526" s="199" t="s">
        <v>608</v>
      </c>
      <c r="K526" s="199" t="s">
        <v>220</v>
      </c>
      <c r="L526" s="199"/>
      <c r="M526" s="55"/>
      <c r="O526" s="308"/>
      <c r="Q526" s="33"/>
      <c r="R526" s="25"/>
    </row>
    <row r="527" spans="1:18" s="43" customFormat="1" ht="15" x14ac:dyDescent="0.25">
      <c r="A527" s="109"/>
      <c r="B527" s="263" t="s">
        <v>844</v>
      </c>
      <c r="C527" s="149">
        <v>515</v>
      </c>
      <c r="D527" s="149">
        <f t="shared" si="17"/>
        <v>2260</v>
      </c>
      <c r="E527" s="101"/>
      <c r="F527" s="101"/>
      <c r="G527" s="139" t="s">
        <v>299</v>
      </c>
      <c r="H527" s="200">
        <f t="shared" si="16"/>
        <v>1330</v>
      </c>
      <c r="I527" s="202" t="s">
        <v>861</v>
      </c>
      <c r="J527" s="199" t="s">
        <v>608</v>
      </c>
      <c r="K527" s="199" t="s">
        <v>221</v>
      </c>
      <c r="L527" s="199"/>
      <c r="M527" s="55"/>
      <c r="O527" s="308"/>
      <c r="Q527" s="33"/>
      <c r="R527" s="25"/>
    </row>
    <row r="528" spans="1:18" s="43" customFormat="1" ht="15" x14ac:dyDescent="0.25">
      <c r="A528" s="109"/>
      <c r="B528" s="263" t="s">
        <v>845</v>
      </c>
      <c r="C528" s="149">
        <v>516</v>
      </c>
      <c r="D528" s="149">
        <f t="shared" si="17"/>
        <v>2264</v>
      </c>
      <c r="E528" s="101"/>
      <c r="F528" s="101"/>
      <c r="G528" s="139" t="s">
        <v>299</v>
      </c>
      <c r="H528" s="200">
        <f t="shared" si="16"/>
        <v>1332</v>
      </c>
      <c r="I528" s="202" t="s">
        <v>861</v>
      </c>
      <c r="J528" s="199" t="s">
        <v>608</v>
      </c>
      <c r="K528" s="199" t="s">
        <v>222</v>
      </c>
      <c r="L528" s="199"/>
      <c r="M528" s="55"/>
      <c r="O528" s="308"/>
      <c r="Q528" s="33"/>
      <c r="R528" s="25"/>
    </row>
    <row r="529" spans="1:18" s="43" customFormat="1" ht="15" x14ac:dyDescent="0.25">
      <c r="A529" s="109"/>
      <c r="B529" s="263" t="s">
        <v>846</v>
      </c>
      <c r="C529" s="149">
        <v>517</v>
      </c>
      <c r="D529" s="149">
        <f t="shared" si="17"/>
        <v>2268</v>
      </c>
      <c r="E529" s="101"/>
      <c r="F529" s="101"/>
      <c r="G529" s="139" t="s">
        <v>299</v>
      </c>
      <c r="H529" s="200">
        <f t="shared" si="16"/>
        <v>1334</v>
      </c>
      <c r="I529" s="202" t="s">
        <v>861</v>
      </c>
      <c r="J529" s="199" t="s">
        <v>608</v>
      </c>
      <c r="K529" s="199" t="s">
        <v>223</v>
      </c>
      <c r="L529" s="199"/>
      <c r="M529" s="55"/>
      <c r="O529" s="308"/>
      <c r="Q529" s="33"/>
      <c r="R529" s="25"/>
    </row>
    <row r="530" spans="1:18" s="43" customFormat="1" ht="15" x14ac:dyDescent="0.25">
      <c r="A530" s="109"/>
      <c r="B530" s="263" t="s">
        <v>847</v>
      </c>
      <c r="C530" s="149">
        <v>518</v>
      </c>
      <c r="D530" s="149">
        <f t="shared" si="17"/>
        <v>2272</v>
      </c>
      <c r="E530" s="101"/>
      <c r="F530" s="101"/>
      <c r="G530" s="139" t="s">
        <v>299</v>
      </c>
      <c r="H530" s="200">
        <f t="shared" si="16"/>
        <v>1336</v>
      </c>
      <c r="I530" s="202" t="s">
        <v>861</v>
      </c>
      <c r="J530" s="199" t="s">
        <v>608</v>
      </c>
      <c r="K530" s="199" t="s">
        <v>529</v>
      </c>
      <c r="L530" s="194"/>
      <c r="M530" s="55"/>
      <c r="O530" s="308"/>
      <c r="Q530" s="33"/>
      <c r="R530" s="25"/>
    </row>
    <row r="531" spans="1:18" s="43" customFormat="1" ht="15" x14ac:dyDescent="0.25">
      <c r="A531" s="109"/>
      <c r="B531" s="263" t="s">
        <v>848</v>
      </c>
      <c r="C531" s="149">
        <v>519</v>
      </c>
      <c r="D531" s="149">
        <f t="shared" si="17"/>
        <v>2276</v>
      </c>
      <c r="E531" s="101"/>
      <c r="F531" s="101"/>
      <c r="G531" s="139" t="s">
        <v>299</v>
      </c>
      <c r="H531" s="200">
        <f t="shared" si="16"/>
        <v>1338</v>
      </c>
      <c r="I531" s="202" t="s">
        <v>861</v>
      </c>
      <c r="J531" s="199" t="s">
        <v>608</v>
      </c>
      <c r="K531" s="199" t="s">
        <v>529</v>
      </c>
      <c r="L531" s="194"/>
      <c r="M531" s="55"/>
      <c r="O531" s="308"/>
      <c r="Q531" s="33"/>
      <c r="R531" s="25"/>
    </row>
    <row r="532" spans="1:18" s="43" customFormat="1" ht="15" x14ac:dyDescent="0.25">
      <c r="A532" s="109"/>
      <c r="B532" s="263" t="s">
        <v>849</v>
      </c>
      <c r="C532" s="149">
        <v>520</v>
      </c>
      <c r="D532" s="149">
        <f t="shared" si="17"/>
        <v>2280</v>
      </c>
      <c r="E532" s="101"/>
      <c r="F532" s="101"/>
      <c r="G532" s="139" t="s">
        <v>299</v>
      </c>
      <c r="H532" s="200">
        <f t="shared" si="16"/>
        <v>1340</v>
      </c>
      <c r="I532" s="202" t="s">
        <v>861</v>
      </c>
      <c r="J532" s="199" t="s">
        <v>608</v>
      </c>
      <c r="K532" s="199" t="s">
        <v>529</v>
      </c>
      <c r="L532" s="194"/>
      <c r="M532" s="55"/>
      <c r="O532" s="46"/>
      <c r="Q532" s="33"/>
      <c r="R532" s="25"/>
    </row>
    <row r="533" spans="1:18" s="43" customFormat="1" ht="15" x14ac:dyDescent="0.25">
      <c r="A533" s="109"/>
      <c r="B533" s="263" t="s">
        <v>850</v>
      </c>
      <c r="C533" s="149">
        <v>521</v>
      </c>
      <c r="D533" s="149">
        <f t="shared" si="17"/>
        <v>2284</v>
      </c>
      <c r="E533" s="101"/>
      <c r="F533" s="101"/>
      <c r="G533" s="139" t="s">
        <v>299</v>
      </c>
      <c r="H533" s="200">
        <f t="shared" si="16"/>
        <v>1342</v>
      </c>
      <c r="I533" s="271" t="s">
        <v>862</v>
      </c>
      <c r="J533" s="199" t="s">
        <v>608</v>
      </c>
      <c r="K533" s="199" t="s">
        <v>158</v>
      </c>
      <c r="L533" s="194"/>
      <c r="M533" s="55"/>
      <c r="O533" s="46"/>
      <c r="Q533" s="33"/>
      <c r="R533" s="25"/>
    </row>
    <row r="534" spans="1:18" s="43" customFormat="1" ht="15" x14ac:dyDescent="0.25">
      <c r="A534" s="109"/>
      <c r="B534" s="263" t="s">
        <v>851</v>
      </c>
      <c r="C534" s="149">
        <v>522</v>
      </c>
      <c r="D534" s="149">
        <f t="shared" si="17"/>
        <v>2288</v>
      </c>
      <c r="E534" s="101"/>
      <c r="F534" s="101"/>
      <c r="G534" s="139" t="s">
        <v>299</v>
      </c>
      <c r="H534" s="200">
        <f t="shared" si="16"/>
        <v>1344</v>
      </c>
      <c r="I534" s="272" t="s">
        <v>863</v>
      </c>
      <c r="J534" s="199" t="s">
        <v>608</v>
      </c>
      <c r="K534" s="199" t="s">
        <v>220</v>
      </c>
      <c r="L534" s="194"/>
      <c r="M534" s="55"/>
      <c r="O534" s="46"/>
      <c r="Q534" s="33"/>
      <c r="R534" s="25"/>
    </row>
    <row r="535" spans="1:18" s="43" customFormat="1" ht="15" x14ac:dyDescent="0.25">
      <c r="A535" s="109"/>
      <c r="B535" s="263" t="s">
        <v>852</v>
      </c>
      <c r="C535" s="149">
        <v>523</v>
      </c>
      <c r="D535" s="149">
        <f t="shared" si="17"/>
        <v>2292</v>
      </c>
      <c r="E535" s="101"/>
      <c r="F535" s="101"/>
      <c r="G535" s="139" t="s">
        <v>299</v>
      </c>
      <c r="H535" s="200">
        <f t="shared" si="16"/>
        <v>1346</v>
      </c>
      <c r="I535" s="272" t="s">
        <v>863</v>
      </c>
      <c r="J535" s="199" t="s">
        <v>608</v>
      </c>
      <c r="K535" s="199" t="s">
        <v>221</v>
      </c>
      <c r="L535" s="194"/>
      <c r="M535" s="55"/>
      <c r="O535" s="46"/>
      <c r="Q535" s="33"/>
      <c r="R535" s="25"/>
    </row>
    <row r="536" spans="1:18" s="43" customFormat="1" ht="15" x14ac:dyDescent="0.25">
      <c r="A536" s="109"/>
      <c r="B536" s="263" t="s">
        <v>853</v>
      </c>
      <c r="C536" s="149">
        <v>524</v>
      </c>
      <c r="D536" s="149">
        <f t="shared" si="17"/>
        <v>2296</v>
      </c>
      <c r="E536" s="101"/>
      <c r="F536" s="101"/>
      <c r="G536" s="139" t="s">
        <v>299</v>
      </c>
      <c r="H536" s="200">
        <f t="shared" si="16"/>
        <v>1348</v>
      </c>
      <c r="I536" s="272" t="s">
        <v>863</v>
      </c>
      <c r="J536" s="199" t="s">
        <v>608</v>
      </c>
      <c r="K536" s="199" t="s">
        <v>222</v>
      </c>
      <c r="L536" s="194"/>
      <c r="M536" s="55"/>
      <c r="O536" s="46"/>
      <c r="Q536" s="33"/>
      <c r="R536" s="25"/>
    </row>
    <row r="537" spans="1:18" s="43" customFormat="1" ht="15" x14ac:dyDescent="0.25">
      <c r="A537" s="109"/>
      <c r="B537" s="263" t="s">
        <v>854</v>
      </c>
      <c r="C537" s="149">
        <v>525</v>
      </c>
      <c r="D537" s="149">
        <f t="shared" si="17"/>
        <v>2300</v>
      </c>
      <c r="E537" s="101"/>
      <c r="F537" s="101"/>
      <c r="G537" s="139" t="s">
        <v>299</v>
      </c>
      <c r="H537" s="200">
        <f t="shared" si="16"/>
        <v>1350</v>
      </c>
      <c r="I537" s="272" t="s">
        <v>863</v>
      </c>
      <c r="J537" s="199" t="s">
        <v>608</v>
      </c>
      <c r="K537" s="199" t="s">
        <v>223</v>
      </c>
      <c r="L537" s="194"/>
      <c r="M537" s="55"/>
      <c r="O537" s="46"/>
      <c r="Q537" s="33"/>
      <c r="R537" s="25"/>
    </row>
    <row r="538" spans="1:18" s="43" customFormat="1" ht="15" x14ac:dyDescent="0.25">
      <c r="A538" s="109"/>
      <c r="B538" s="263" t="s">
        <v>855</v>
      </c>
      <c r="C538" s="149">
        <v>526</v>
      </c>
      <c r="D538" s="149">
        <f t="shared" si="17"/>
        <v>2304</v>
      </c>
      <c r="E538" s="101"/>
      <c r="F538" s="101"/>
      <c r="G538" s="139" t="s">
        <v>299</v>
      </c>
      <c r="H538" s="200">
        <f t="shared" si="16"/>
        <v>1352</v>
      </c>
      <c r="I538" s="272" t="s">
        <v>863</v>
      </c>
      <c r="J538" s="199" t="s">
        <v>608</v>
      </c>
      <c r="K538" s="199" t="s">
        <v>529</v>
      </c>
      <c r="L538" s="194"/>
      <c r="M538" s="55"/>
      <c r="O538" s="46"/>
      <c r="Q538" s="33"/>
      <c r="R538" s="25"/>
    </row>
    <row r="539" spans="1:18" s="43" customFormat="1" ht="15" x14ac:dyDescent="0.25">
      <c r="A539" s="109"/>
      <c r="B539" s="263" t="s">
        <v>856</v>
      </c>
      <c r="C539" s="149">
        <v>527</v>
      </c>
      <c r="D539" s="149">
        <f t="shared" si="17"/>
        <v>2308</v>
      </c>
      <c r="E539" s="101"/>
      <c r="F539" s="101"/>
      <c r="G539" s="139" t="s">
        <v>299</v>
      </c>
      <c r="H539" s="200">
        <f t="shared" si="16"/>
        <v>1354</v>
      </c>
      <c r="I539" s="272" t="s">
        <v>863</v>
      </c>
      <c r="J539" s="199" t="s">
        <v>608</v>
      </c>
      <c r="K539" s="199" t="s">
        <v>529</v>
      </c>
      <c r="L539" s="194"/>
      <c r="M539" s="55"/>
      <c r="O539" s="46"/>
      <c r="Q539" s="33"/>
      <c r="R539" s="25"/>
    </row>
    <row r="540" spans="1:18" s="43" customFormat="1" ht="15" x14ac:dyDescent="0.25">
      <c r="A540" s="109"/>
      <c r="B540" s="263" t="s">
        <v>857</v>
      </c>
      <c r="C540" s="149">
        <v>528</v>
      </c>
      <c r="D540" s="149">
        <f t="shared" si="17"/>
        <v>2312</v>
      </c>
      <c r="E540" s="101"/>
      <c r="F540" s="101"/>
      <c r="G540" s="139" t="s">
        <v>299</v>
      </c>
      <c r="H540" s="200">
        <f t="shared" si="16"/>
        <v>1356</v>
      </c>
      <c r="I540" s="272" t="s">
        <v>863</v>
      </c>
      <c r="J540" s="199" t="s">
        <v>608</v>
      </c>
      <c r="K540" s="199" t="s">
        <v>529</v>
      </c>
      <c r="L540" s="194"/>
      <c r="M540" s="55"/>
      <c r="O540" s="46"/>
      <c r="Q540" s="33"/>
      <c r="R540" s="25"/>
    </row>
    <row r="541" spans="1:18" s="43" customFormat="1" ht="15" x14ac:dyDescent="0.25">
      <c r="A541" s="109"/>
      <c r="B541" s="98" t="s">
        <v>888</v>
      </c>
      <c r="C541" s="149">
        <v>529</v>
      </c>
      <c r="D541" s="149">
        <f t="shared" si="17"/>
        <v>2316</v>
      </c>
      <c r="E541" s="101"/>
      <c r="F541" s="101"/>
      <c r="G541" s="139" t="s">
        <v>299</v>
      </c>
      <c r="H541" s="200">
        <f t="shared" si="16"/>
        <v>1358</v>
      </c>
      <c r="I541" s="274" t="s">
        <v>808</v>
      </c>
      <c r="J541" s="236"/>
      <c r="K541" s="194"/>
      <c r="L541" s="194"/>
      <c r="M541" s="55"/>
      <c r="O541" s="46"/>
      <c r="Q541" s="33"/>
      <c r="R541" s="25"/>
    </row>
    <row r="542" spans="1:18" s="43" customFormat="1" ht="15" x14ac:dyDescent="0.25">
      <c r="A542" s="109"/>
      <c r="B542" s="258" t="s">
        <v>675</v>
      </c>
      <c r="C542" s="149">
        <v>530</v>
      </c>
      <c r="D542" s="149">
        <f t="shared" si="17"/>
        <v>2320</v>
      </c>
      <c r="E542" s="101"/>
      <c r="F542" s="101"/>
      <c r="G542" s="139" t="s">
        <v>299</v>
      </c>
      <c r="H542" s="200">
        <f t="shared" si="16"/>
        <v>1360</v>
      </c>
      <c r="I542" s="274" t="s">
        <v>807</v>
      </c>
      <c r="J542" s="236"/>
      <c r="K542" s="199"/>
      <c r="L542" s="199"/>
      <c r="M542" s="55"/>
      <c r="O542" s="46"/>
      <c r="Q542" s="33"/>
      <c r="R542" s="25"/>
    </row>
    <row r="543" spans="1:18" s="43" customFormat="1" ht="15" x14ac:dyDescent="0.25">
      <c r="A543" s="277"/>
      <c r="B543" s="321"/>
      <c r="C543" s="149">
        <v>531</v>
      </c>
      <c r="D543" s="149">
        <f t="shared" si="17"/>
        <v>2324</v>
      </c>
      <c r="E543" s="101"/>
      <c r="F543" s="101"/>
      <c r="G543" s="139" t="s">
        <v>299</v>
      </c>
      <c r="H543" s="200">
        <f t="shared" si="16"/>
        <v>1362</v>
      </c>
      <c r="I543" s="202"/>
      <c r="J543" s="236"/>
      <c r="K543" s="199"/>
      <c r="L543" s="199"/>
      <c r="M543" s="55"/>
      <c r="O543" s="133"/>
      <c r="Q543" s="33"/>
      <c r="R543" s="25"/>
    </row>
    <row r="544" spans="1:18" s="43" customFormat="1" ht="15" x14ac:dyDescent="0.25">
      <c r="A544" s="277"/>
      <c r="B544" s="263"/>
      <c r="C544" s="149">
        <v>532</v>
      </c>
      <c r="D544" s="149">
        <f t="shared" si="17"/>
        <v>2328</v>
      </c>
      <c r="E544" s="101"/>
      <c r="F544" s="101"/>
      <c r="G544" s="139" t="s">
        <v>299</v>
      </c>
      <c r="H544" s="200">
        <f t="shared" si="16"/>
        <v>1364</v>
      </c>
      <c r="I544" s="202"/>
      <c r="J544" s="236"/>
      <c r="K544" s="199"/>
      <c r="L544" s="199"/>
      <c r="M544" s="55"/>
      <c r="O544" s="133"/>
      <c r="Q544" s="33"/>
      <c r="R544" s="25"/>
    </row>
    <row r="545" spans="1:18" s="43" customFormat="1" ht="15" x14ac:dyDescent="0.25">
      <c r="A545" s="109"/>
      <c r="B545" s="185"/>
      <c r="C545" s="149">
        <v>533</v>
      </c>
      <c r="D545" s="149">
        <f t="shared" si="17"/>
        <v>2332</v>
      </c>
      <c r="E545" s="101"/>
      <c r="F545" s="101"/>
      <c r="G545" s="139" t="s">
        <v>299</v>
      </c>
      <c r="H545" s="200">
        <f t="shared" si="16"/>
        <v>1366</v>
      </c>
      <c r="I545" s="202"/>
      <c r="J545" s="236"/>
      <c r="K545" s="199"/>
      <c r="L545" s="199"/>
      <c r="M545" s="55"/>
      <c r="O545" s="133"/>
      <c r="Q545" s="33"/>
      <c r="R545" s="25"/>
    </row>
    <row r="546" spans="1:18" s="43" customFormat="1" ht="15" x14ac:dyDescent="0.25">
      <c r="A546" s="109"/>
      <c r="B546" s="185"/>
      <c r="C546" s="149">
        <v>534</v>
      </c>
      <c r="D546" s="149">
        <f t="shared" si="17"/>
        <v>2336</v>
      </c>
      <c r="E546" s="101"/>
      <c r="F546" s="101"/>
      <c r="G546" s="139" t="s">
        <v>299</v>
      </c>
      <c r="H546" s="200">
        <f t="shared" si="16"/>
        <v>1368</v>
      </c>
      <c r="I546" s="202"/>
      <c r="J546" s="236"/>
      <c r="K546" s="199"/>
      <c r="L546" s="199"/>
      <c r="M546" s="55"/>
      <c r="O546" s="133"/>
      <c r="Q546" s="33"/>
      <c r="R546" s="25"/>
    </row>
    <row r="547" spans="1:18" s="43" customFormat="1" ht="15" x14ac:dyDescent="0.25">
      <c r="A547" s="109"/>
      <c r="B547" s="185"/>
      <c r="C547" s="149">
        <v>535</v>
      </c>
      <c r="D547" s="149">
        <f t="shared" si="17"/>
        <v>2340</v>
      </c>
      <c r="E547" s="101"/>
      <c r="F547" s="101"/>
      <c r="G547" s="139" t="s">
        <v>299</v>
      </c>
      <c r="H547" s="200">
        <f t="shared" si="16"/>
        <v>1370</v>
      </c>
      <c r="I547" s="202"/>
      <c r="J547" s="236"/>
      <c r="K547" s="199"/>
      <c r="L547" s="199"/>
      <c r="M547" s="55"/>
      <c r="O547" s="133"/>
      <c r="Q547" s="33"/>
      <c r="R547" s="25"/>
    </row>
    <row r="548" spans="1:18" s="43" customFormat="1" ht="15" x14ac:dyDescent="0.25">
      <c r="A548" s="109"/>
      <c r="B548" s="185"/>
      <c r="C548" s="149">
        <v>536</v>
      </c>
      <c r="D548" s="149">
        <f t="shared" si="17"/>
        <v>2344</v>
      </c>
      <c r="E548" s="101"/>
      <c r="F548" s="101"/>
      <c r="G548" s="139" t="s">
        <v>299</v>
      </c>
      <c r="H548" s="200">
        <f t="shared" si="16"/>
        <v>1372</v>
      </c>
      <c r="I548" s="202"/>
      <c r="J548" s="236"/>
      <c r="K548" s="199"/>
      <c r="L548" s="199"/>
      <c r="M548" s="55"/>
      <c r="O548" s="133"/>
      <c r="Q548" s="33"/>
      <c r="R548" s="25"/>
    </row>
    <row r="549" spans="1:18" s="43" customFormat="1" ht="15" x14ac:dyDescent="0.25">
      <c r="A549" s="109"/>
      <c r="B549" s="185"/>
      <c r="C549" s="149">
        <v>537</v>
      </c>
      <c r="D549" s="149">
        <f t="shared" si="17"/>
        <v>2348</v>
      </c>
      <c r="E549" s="101"/>
      <c r="F549" s="101"/>
      <c r="G549" s="139" t="s">
        <v>299</v>
      </c>
      <c r="H549" s="200">
        <f t="shared" si="16"/>
        <v>1374</v>
      </c>
      <c r="I549" s="202"/>
      <c r="J549" s="236"/>
      <c r="K549" s="199"/>
      <c r="L549" s="199"/>
      <c r="M549" s="55"/>
      <c r="O549" s="133"/>
      <c r="Q549" s="33"/>
      <c r="R549" s="25"/>
    </row>
    <row r="550" spans="1:18" s="43" customFormat="1" ht="15" x14ac:dyDescent="0.25">
      <c r="A550" s="109"/>
      <c r="B550" s="185"/>
      <c r="C550" s="149">
        <v>538</v>
      </c>
      <c r="D550" s="149">
        <f t="shared" si="17"/>
        <v>2352</v>
      </c>
      <c r="E550" s="101"/>
      <c r="F550" s="101"/>
      <c r="G550" s="139" t="s">
        <v>299</v>
      </c>
      <c r="H550" s="200">
        <f t="shared" si="16"/>
        <v>1376</v>
      </c>
      <c r="I550" s="202"/>
      <c r="J550" s="236"/>
      <c r="K550" s="199"/>
      <c r="L550" s="199"/>
      <c r="M550" s="55"/>
      <c r="O550" s="133"/>
      <c r="Q550" s="33"/>
      <c r="R550" s="25"/>
    </row>
    <row r="551" spans="1:18" s="43" customFormat="1" ht="15" x14ac:dyDescent="0.25">
      <c r="A551" s="109"/>
      <c r="B551" s="185"/>
      <c r="C551" s="149">
        <v>539</v>
      </c>
      <c r="D551" s="149">
        <f t="shared" si="17"/>
        <v>2356</v>
      </c>
      <c r="E551" s="101"/>
      <c r="F551" s="101"/>
      <c r="G551" s="139" t="s">
        <v>299</v>
      </c>
      <c r="H551" s="200">
        <f t="shared" si="16"/>
        <v>1378</v>
      </c>
      <c r="I551" s="202"/>
      <c r="J551" s="236"/>
      <c r="K551" s="199"/>
      <c r="L551" s="198"/>
      <c r="M551" s="55"/>
      <c r="O551" s="133"/>
      <c r="Q551" s="33"/>
      <c r="R551" s="25"/>
    </row>
    <row r="552" spans="1:18" s="43" customFormat="1" ht="15" x14ac:dyDescent="0.25">
      <c r="A552" s="109"/>
      <c r="B552" s="185"/>
      <c r="C552" s="149">
        <v>540</v>
      </c>
      <c r="D552" s="149">
        <f t="shared" si="17"/>
        <v>2360</v>
      </c>
      <c r="E552" s="101"/>
      <c r="F552" s="101"/>
      <c r="G552" s="139" t="s">
        <v>299</v>
      </c>
      <c r="H552" s="200">
        <f t="shared" si="16"/>
        <v>1380</v>
      </c>
      <c r="I552" s="202"/>
      <c r="J552" s="236"/>
      <c r="K552" s="199"/>
      <c r="L552" s="198"/>
      <c r="M552" s="55"/>
      <c r="O552" s="133"/>
      <c r="Q552" s="33"/>
      <c r="R552" s="25"/>
    </row>
    <row r="553" spans="1:18" s="43" customFormat="1" ht="15" x14ac:dyDescent="0.25">
      <c r="A553" s="109"/>
      <c r="B553" s="185"/>
      <c r="C553" s="149">
        <v>541</v>
      </c>
      <c r="D553" s="149">
        <f t="shared" si="17"/>
        <v>2364</v>
      </c>
      <c r="E553" s="101"/>
      <c r="F553" s="101"/>
      <c r="G553" s="139" t="s">
        <v>299</v>
      </c>
      <c r="H553" s="200">
        <f t="shared" si="16"/>
        <v>1382</v>
      </c>
      <c r="I553" s="202"/>
      <c r="J553" s="236"/>
      <c r="K553" s="199"/>
      <c r="L553" s="198"/>
      <c r="M553" s="55"/>
      <c r="O553" s="133"/>
      <c r="Q553" s="33"/>
      <c r="R553" s="25"/>
    </row>
    <row r="554" spans="1:18" s="43" customFormat="1" ht="15" x14ac:dyDescent="0.25">
      <c r="A554" s="109"/>
      <c r="B554" s="185"/>
      <c r="C554" s="149">
        <v>542</v>
      </c>
      <c r="D554" s="149">
        <f t="shared" si="17"/>
        <v>2368</v>
      </c>
      <c r="E554" s="101"/>
      <c r="F554" s="101"/>
      <c r="G554" s="139" t="s">
        <v>299</v>
      </c>
      <c r="H554" s="200">
        <f t="shared" si="16"/>
        <v>1384</v>
      </c>
      <c r="I554" s="202"/>
      <c r="J554" s="236"/>
      <c r="K554" s="199"/>
      <c r="L554" s="198"/>
      <c r="M554" s="55"/>
      <c r="O554" s="133"/>
      <c r="Q554" s="33"/>
      <c r="R554" s="25"/>
    </row>
    <row r="555" spans="1:18" s="43" customFormat="1" ht="15" x14ac:dyDescent="0.25">
      <c r="A555" s="109"/>
      <c r="B555" s="185"/>
      <c r="C555" s="149">
        <v>543</v>
      </c>
      <c r="D555" s="149">
        <f t="shared" si="17"/>
        <v>2372</v>
      </c>
      <c r="E555" s="101"/>
      <c r="F555" s="101"/>
      <c r="G555" s="139" t="s">
        <v>299</v>
      </c>
      <c r="H555" s="200">
        <f t="shared" si="16"/>
        <v>1386</v>
      </c>
      <c r="I555" s="202"/>
      <c r="J555" s="236"/>
      <c r="K555" s="199"/>
      <c r="L555" s="198"/>
      <c r="M555" s="55"/>
      <c r="O555" s="133"/>
      <c r="Q555" s="33"/>
      <c r="R555" s="25"/>
    </row>
    <row r="556" spans="1:18" s="43" customFormat="1" ht="15" x14ac:dyDescent="0.25">
      <c r="A556" s="109"/>
      <c r="B556" s="185"/>
      <c r="C556" s="149">
        <v>544</v>
      </c>
      <c r="D556" s="149">
        <f t="shared" si="17"/>
        <v>2376</v>
      </c>
      <c r="E556" s="101"/>
      <c r="F556" s="101"/>
      <c r="G556" s="139" t="s">
        <v>299</v>
      </c>
      <c r="H556" s="200">
        <f t="shared" si="16"/>
        <v>1388</v>
      </c>
      <c r="I556" s="202"/>
      <c r="J556" s="236"/>
      <c r="K556" s="199"/>
      <c r="L556" s="198"/>
      <c r="M556" s="55"/>
      <c r="O556" s="133"/>
      <c r="Q556" s="33"/>
      <c r="R556" s="25"/>
    </row>
    <row r="557" spans="1:18" s="43" customFormat="1" ht="15" x14ac:dyDescent="0.25">
      <c r="A557" s="109"/>
      <c r="B557" s="185"/>
      <c r="C557" s="149">
        <v>545</v>
      </c>
      <c r="D557" s="149">
        <f t="shared" si="17"/>
        <v>2380</v>
      </c>
      <c r="E557" s="101"/>
      <c r="F557" s="101"/>
      <c r="G557" s="139" t="s">
        <v>299</v>
      </c>
      <c r="H557" s="200">
        <f t="shared" si="16"/>
        <v>1390</v>
      </c>
      <c r="I557" s="202"/>
      <c r="J557" s="236"/>
      <c r="K557" s="199"/>
      <c r="L557" s="198"/>
      <c r="M557" s="55"/>
      <c r="O557" s="133"/>
      <c r="Q557" s="33"/>
      <c r="R557" s="25"/>
    </row>
    <row r="558" spans="1:18" s="43" customFormat="1" ht="15" x14ac:dyDescent="0.25">
      <c r="A558" s="109"/>
      <c r="B558" s="185"/>
      <c r="C558" s="149">
        <v>546</v>
      </c>
      <c r="D558" s="149">
        <f t="shared" si="17"/>
        <v>2384</v>
      </c>
      <c r="E558" s="101"/>
      <c r="F558" s="101"/>
      <c r="G558" s="139" t="s">
        <v>299</v>
      </c>
      <c r="H558" s="200">
        <f t="shared" si="16"/>
        <v>1392</v>
      </c>
      <c r="I558" s="202"/>
      <c r="J558" s="236"/>
      <c r="K558" s="199"/>
      <c r="L558" s="198"/>
      <c r="M558" s="55"/>
      <c r="O558" s="133"/>
      <c r="Q558" s="33"/>
      <c r="R558" s="25"/>
    </row>
    <row r="559" spans="1:18" s="43" customFormat="1" ht="15" x14ac:dyDescent="0.25">
      <c r="A559" s="109"/>
      <c r="B559" s="185"/>
      <c r="C559" s="149">
        <v>547</v>
      </c>
      <c r="D559" s="149">
        <f t="shared" si="17"/>
        <v>2388</v>
      </c>
      <c r="E559" s="101"/>
      <c r="F559" s="101"/>
      <c r="G559" s="139" t="s">
        <v>299</v>
      </c>
      <c r="H559" s="200">
        <f t="shared" si="16"/>
        <v>1394</v>
      </c>
      <c r="I559" s="202"/>
      <c r="J559" s="236"/>
      <c r="K559" s="199"/>
      <c r="L559" s="198"/>
      <c r="M559" s="55"/>
      <c r="O559" s="133"/>
      <c r="Q559" s="33"/>
      <c r="R559" s="25"/>
    </row>
    <row r="560" spans="1:18" s="43" customFormat="1" ht="15" x14ac:dyDescent="0.25">
      <c r="A560" s="109"/>
      <c r="B560" s="185"/>
      <c r="C560" s="149">
        <v>548</v>
      </c>
      <c r="D560" s="149">
        <f t="shared" si="17"/>
        <v>2392</v>
      </c>
      <c r="E560" s="101"/>
      <c r="F560" s="101"/>
      <c r="G560" s="139" t="s">
        <v>299</v>
      </c>
      <c r="H560" s="200">
        <f t="shared" si="16"/>
        <v>1396</v>
      </c>
      <c r="I560" s="202"/>
      <c r="J560" s="236"/>
      <c r="K560" s="199"/>
      <c r="L560" s="198"/>
      <c r="M560" s="55"/>
      <c r="O560" s="133"/>
      <c r="Q560" s="33"/>
      <c r="R560" s="25"/>
    </row>
    <row r="561" spans="1:18" s="43" customFormat="1" ht="15" x14ac:dyDescent="0.25">
      <c r="A561" s="109"/>
      <c r="B561" s="185"/>
      <c r="C561" s="149">
        <v>549</v>
      </c>
      <c r="D561" s="149">
        <f t="shared" si="17"/>
        <v>2396</v>
      </c>
      <c r="E561" s="101"/>
      <c r="F561" s="101"/>
      <c r="G561" s="139" t="s">
        <v>299</v>
      </c>
      <c r="H561" s="200">
        <f t="shared" si="16"/>
        <v>1398</v>
      </c>
      <c r="I561" s="202"/>
      <c r="J561" s="236"/>
      <c r="K561" s="199"/>
      <c r="L561" s="198"/>
      <c r="M561" s="55"/>
      <c r="O561" s="133"/>
      <c r="Q561" s="33"/>
      <c r="R561" s="25"/>
    </row>
    <row r="562" spans="1:18" s="43" customFormat="1" ht="15" x14ac:dyDescent="0.25">
      <c r="A562" s="109"/>
      <c r="B562" s="185"/>
      <c r="C562" s="149">
        <v>550</v>
      </c>
      <c r="D562" s="149">
        <f t="shared" si="17"/>
        <v>2400</v>
      </c>
      <c r="E562" s="101"/>
      <c r="F562" s="101"/>
      <c r="G562" s="139" t="s">
        <v>299</v>
      </c>
      <c r="H562" s="200">
        <f t="shared" si="16"/>
        <v>1400</v>
      </c>
      <c r="I562" s="202"/>
      <c r="J562" s="236"/>
      <c r="K562" s="199"/>
      <c r="L562" s="198"/>
      <c r="M562" s="55"/>
      <c r="O562" s="133"/>
      <c r="Q562" s="33"/>
      <c r="R562" s="25"/>
    </row>
    <row r="563" spans="1:18" s="43" customFormat="1" ht="15" x14ac:dyDescent="0.25">
      <c r="A563" s="109"/>
      <c r="B563" s="185"/>
      <c r="C563" s="149">
        <v>551</v>
      </c>
      <c r="D563" s="149">
        <f t="shared" si="17"/>
        <v>2404</v>
      </c>
      <c r="E563" s="101"/>
      <c r="F563" s="101"/>
      <c r="G563" s="139" t="s">
        <v>299</v>
      </c>
      <c r="H563" s="200">
        <f t="shared" si="16"/>
        <v>1402</v>
      </c>
      <c r="I563" s="202"/>
      <c r="J563" s="236"/>
      <c r="K563" s="199"/>
      <c r="L563" s="198"/>
      <c r="M563" s="55"/>
      <c r="O563" s="133"/>
      <c r="Q563" s="33"/>
      <c r="R563" s="25"/>
    </row>
    <row r="564" spans="1:18" s="43" customFormat="1" ht="15" x14ac:dyDescent="0.25">
      <c r="A564" s="109"/>
      <c r="B564" s="185"/>
      <c r="C564" s="149">
        <v>552</v>
      </c>
      <c r="D564" s="149">
        <f t="shared" si="17"/>
        <v>2408</v>
      </c>
      <c r="E564" s="101"/>
      <c r="F564" s="101"/>
      <c r="G564" s="139" t="s">
        <v>299</v>
      </c>
      <c r="H564" s="200">
        <f t="shared" si="16"/>
        <v>1404</v>
      </c>
      <c r="I564" s="202"/>
      <c r="J564" s="236"/>
      <c r="K564" s="199"/>
      <c r="L564" s="198"/>
      <c r="M564" s="55"/>
      <c r="O564" s="133"/>
      <c r="Q564" s="33"/>
      <c r="R564" s="25"/>
    </row>
    <row r="565" spans="1:18" ht="15" x14ac:dyDescent="0.25">
      <c r="A565" s="109"/>
      <c r="B565" s="264" t="s">
        <v>406</v>
      </c>
      <c r="C565" s="149">
        <v>553</v>
      </c>
      <c r="D565" s="149">
        <f t="shared" si="17"/>
        <v>2412</v>
      </c>
      <c r="E565" s="159">
        <v>1</v>
      </c>
      <c r="F565" s="101"/>
      <c r="G565" s="143" t="s">
        <v>447</v>
      </c>
      <c r="H565" s="200">
        <f t="shared" si="16"/>
        <v>1406</v>
      </c>
      <c r="I565" s="53" t="s">
        <v>591</v>
      </c>
      <c r="J565" s="54" t="s">
        <v>609</v>
      </c>
      <c r="K565" s="105" t="s">
        <v>167</v>
      </c>
      <c r="L565" s="56" t="s">
        <v>592</v>
      </c>
      <c r="M565" s="55"/>
      <c r="O565" s="308"/>
      <c r="Q565" s="18"/>
      <c r="R565" s="18"/>
    </row>
    <row r="566" spans="1:18" ht="15" x14ac:dyDescent="0.25">
      <c r="A566" s="109"/>
      <c r="B566" s="264" t="s">
        <v>407</v>
      </c>
      <c r="C566" s="149">
        <v>554</v>
      </c>
      <c r="D566" s="149">
        <f t="shared" si="17"/>
        <v>2416</v>
      </c>
      <c r="E566" s="159">
        <v>1</v>
      </c>
      <c r="F566" s="101"/>
      <c r="G566" s="143" t="s">
        <v>447</v>
      </c>
      <c r="H566" s="200">
        <f t="shared" si="16"/>
        <v>1408</v>
      </c>
      <c r="I566" s="53" t="s">
        <v>593</v>
      </c>
      <c r="J566" s="54" t="s">
        <v>609</v>
      </c>
      <c r="K566" s="105" t="s">
        <v>167</v>
      </c>
      <c r="L566" s="56" t="s">
        <v>592</v>
      </c>
      <c r="M566" s="55"/>
      <c r="O566" s="308"/>
      <c r="Q566" s="18"/>
      <c r="R566" s="18"/>
    </row>
    <row r="567" spans="1:18" ht="15" x14ac:dyDescent="0.25">
      <c r="A567" s="109"/>
      <c r="B567" s="259" t="s">
        <v>408</v>
      </c>
      <c r="C567" s="149">
        <v>555</v>
      </c>
      <c r="D567" s="149">
        <f t="shared" si="17"/>
        <v>2420</v>
      </c>
      <c r="E567" s="159">
        <v>1</v>
      </c>
      <c r="F567" s="101"/>
      <c r="G567" s="143" t="s">
        <v>447</v>
      </c>
      <c r="H567" s="200">
        <f t="shared" si="16"/>
        <v>1410</v>
      </c>
      <c r="I567" s="53" t="s">
        <v>594</v>
      </c>
      <c r="J567" s="172" t="s">
        <v>607</v>
      </c>
      <c r="K567" s="105" t="s">
        <v>167</v>
      </c>
      <c r="L567" s="56" t="s">
        <v>303</v>
      </c>
      <c r="M567" s="55"/>
      <c r="O567" s="308"/>
      <c r="Q567" s="18"/>
      <c r="R567" s="18"/>
    </row>
    <row r="568" spans="1:18" ht="15" x14ac:dyDescent="0.25">
      <c r="A568" s="109"/>
      <c r="B568" s="259" t="s">
        <v>409</v>
      </c>
      <c r="C568" s="149">
        <v>556</v>
      </c>
      <c r="D568" s="149">
        <f t="shared" si="17"/>
        <v>2424</v>
      </c>
      <c r="E568" s="159">
        <v>1</v>
      </c>
      <c r="F568" s="101"/>
      <c r="G568" s="143" t="s">
        <v>447</v>
      </c>
      <c r="H568" s="200">
        <f t="shared" si="16"/>
        <v>1412</v>
      </c>
      <c r="I568" s="53" t="s">
        <v>595</v>
      </c>
      <c r="J568" s="172" t="s">
        <v>607</v>
      </c>
      <c r="K568" s="105" t="s">
        <v>167</v>
      </c>
      <c r="L568" s="56" t="s">
        <v>302</v>
      </c>
      <c r="M568" s="55"/>
      <c r="O568" s="308"/>
      <c r="Q568" s="18"/>
      <c r="R568" s="18"/>
    </row>
    <row r="569" spans="1:18" ht="15" x14ac:dyDescent="0.25">
      <c r="A569" s="109"/>
      <c r="B569" s="259" t="s">
        <v>410</v>
      </c>
      <c r="C569" s="149">
        <v>557</v>
      </c>
      <c r="D569" s="149">
        <f t="shared" si="17"/>
        <v>2428</v>
      </c>
      <c r="E569" s="159">
        <v>1</v>
      </c>
      <c r="F569" s="101"/>
      <c r="G569" s="143" t="s">
        <v>447</v>
      </c>
      <c r="H569" s="200">
        <f t="shared" si="16"/>
        <v>1414</v>
      </c>
      <c r="I569" s="171" t="s">
        <v>596</v>
      </c>
      <c r="J569" s="172" t="s">
        <v>607</v>
      </c>
      <c r="K569" s="105" t="s">
        <v>167</v>
      </c>
      <c r="L569" s="172" t="s">
        <v>302</v>
      </c>
      <c r="M569" s="55"/>
      <c r="O569" s="308"/>
      <c r="Q569" s="18"/>
      <c r="R569" s="18"/>
    </row>
    <row r="570" spans="1:18" ht="15" x14ac:dyDescent="0.25">
      <c r="A570" s="109"/>
      <c r="B570" s="259" t="s">
        <v>411</v>
      </c>
      <c r="C570" s="149">
        <v>558</v>
      </c>
      <c r="D570" s="149">
        <f t="shared" si="17"/>
        <v>2432</v>
      </c>
      <c r="E570" s="159">
        <v>1</v>
      </c>
      <c r="F570" s="101"/>
      <c r="G570" s="143" t="s">
        <v>447</v>
      </c>
      <c r="H570" s="200">
        <f t="shared" si="16"/>
        <v>1416</v>
      </c>
      <c r="I570" s="53" t="s">
        <v>597</v>
      </c>
      <c r="J570" s="172" t="s">
        <v>608</v>
      </c>
      <c r="K570" s="105" t="s">
        <v>167</v>
      </c>
      <c r="L570" s="56" t="s">
        <v>303</v>
      </c>
      <c r="M570" s="55"/>
      <c r="O570" s="308"/>
      <c r="Q570" s="18"/>
      <c r="R570" s="18"/>
    </row>
    <row r="571" spans="1:18" ht="15" x14ac:dyDescent="0.25">
      <c r="A571" s="109"/>
      <c r="B571" s="259" t="s">
        <v>412</v>
      </c>
      <c r="C571" s="149">
        <v>559</v>
      </c>
      <c r="D571" s="149">
        <f t="shared" si="17"/>
        <v>2436</v>
      </c>
      <c r="E571" s="159">
        <v>1</v>
      </c>
      <c r="F571" s="101"/>
      <c r="G571" s="143" t="s">
        <v>447</v>
      </c>
      <c r="H571" s="200">
        <f t="shared" si="16"/>
        <v>1418</v>
      </c>
      <c r="I571" s="53" t="s">
        <v>598</v>
      </c>
      <c r="J571" s="172" t="s">
        <v>608</v>
      </c>
      <c r="K571" s="105" t="s">
        <v>167</v>
      </c>
      <c r="L571" s="56" t="s">
        <v>302</v>
      </c>
      <c r="M571" s="55"/>
      <c r="O571" s="308"/>
      <c r="Q571" s="18"/>
      <c r="R571" s="18"/>
    </row>
    <row r="572" spans="1:18" ht="15" x14ac:dyDescent="0.25">
      <c r="A572" s="109"/>
      <c r="B572" s="259" t="s">
        <v>413</v>
      </c>
      <c r="C572" s="149">
        <v>560</v>
      </c>
      <c r="D572" s="149">
        <f t="shared" si="17"/>
        <v>2440</v>
      </c>
      <c r="E572" s="159">
        <v>1</v>
      </c>
      <c r="F572" s="101"/>
      <c r="G572" s="143" t="s">
        <v>447</v>
      </c>
      <c r="H572" s="200">
        <f t="shared" si="16"/>
        <v>1420</v>
      </c>
      <c r="I572" s="171" t="s">
        <v>599</v>
      </c>
      <c r="J572" s="172" t="s">
        <v>608</v>
      </c>
      <c r="K572" s="105" t="s">
        <v>167</v>
      </c>
      <c r="L572" s="56" t="s">
        <v>302</v>
      </c>
      <c r="M572" s="55"/>
      <c r="O572" s="308"/>
      <c r="Q572" s="18"/>
      <c r="R572" s="18"/>
    </row>
    <row r="573" spans="1:18" ht="15" x14ac:dyDescent="0.25">
      <c r="A573" s="109"/>
      <c r="B573" s="259" t="s">
        <v>414</v>
      </c>
      <c r="C573" s="149">
        <v>561</v>
      </c>
      <c r="D573" s="149">
        <f t="shared" si="17"/>
        <v>2444</v>
      </c>
      <c r="E573" s="159">
        <v>6</v>
      </c>
      <c r="F573" s="101"/>
      <c r="G573" s="143" t="s">
        <v>447</v>
      </c>
      <c r="H573" s="200">
        <f t="shared" si="16"/>
        <v>1422</v>
      </c>
      <c r="I573" s="171" t="s">
        <v>581</v>
      </c>
      <c r="J573" s="172" t="s">
        <v>608</v>
      </c>
      <c r="K573" s="105" t="s">
        <v>167</v>
      </c>
      <c r="L573" s="56" t="s">
        <v>203</v>
      </c>
      <c r="M573" s="55"/>
      <c r="O573" s="308"/>
      <c r="Q573" s="18"/>
      <c r="R573" s="18"/>
    </row>
    <row r="574" spans="1:18" ht="15" x14ac:dyDescent="0.25">
      <c r="A574" s="109"/>
      <c r="B574" s="259" t="s">
        <v>415</v>
      </c>
      <c r="C574" s="149">
        <v>562</v>
      </c>
      <c r="D574" s="149">
        <f t="shared" si="17"/>
        <v>2448</v>
      </c>
      <c r="E574" s="159">
        <v>6</v>
      </c>
      <c r="F574" s="101"/>
      <c r="G574" s="143" t="s">
        <v>447</v>
      </c>
      <c r="H574" s="200">
        <f t="shared" si="16"/>
        <v>1424</v>
      </c>
      <c r="I574" s="171" t="s">
        <v>582</v>
      </c>
      <c r="J574" s="172" t="s">
        <v>608</v>
      </c>
      <c r="K574" s="105" t="s">
        <v>167</v>
      </c>
      <c r="L574" s="56" t="s">
        <v>203</v>
      </c>
      <c r="M574" s="55"/>
      <c r="O574" s="308"/>
      <c r="Q574" s="18"/>
      <c r="R574" s="18"/>
    </row>
    <row r="575" spans="1:18" ht="15" x14ac:dyDescent="0.25">
      <c r="A575" s="109"/>
      <c r="B575" s="259" t="s">
        <v>416</v>
      </c>
      <c r="C575" s="149">
        <v>563</v>
      </c>
      <c r="D575" s="149">
        <f t="shared" si="17"/>
        <v>2452</v>
      </c>
      <c r="E575" s="159">
        <v>6</v>
      </c>
      <c r="F575" s="101"/>
      <c r="G575" s="143" t="s">
        <v>447</v>
      </c>
      <c r="H575" s="200">
        <f t="shared" si="16"/>
        <v>1426</v>
      </c>
      <c r="I575" s="171" t="s">
        <v>583</v>
      </c>
      <c r="J575" s="172" t="s">
        <v>608</v>
      </c>
      <c r="K575" s="105" t="s">
        <v>167</v>
      </c>
      <c r="L575" s="56" t="s">
        <v>203</v>
      </c>
      <c r="M575" s="55"/>
      <c r="O575" s="308"/>
      <c r="Q575" s="18"/>
      <c r="R575" s="18"/>
    </row>
    <row r="576" spans="1:18" ht="15" x14ac:dyDescent="0.25">
      <c r="A576" s="109"/>
      <c r="B576" s="144" t="s">
        <v>417</v>
      </c>
      <c r="C576" s="149">
        <v>564</v>
      </c>
      <c r="D576" s="149">
        <f t="shared" si="17"/>
        <v>2456</v>
      </c>
      <c r="E576" s="160">
        <v>4</v>
      </c>
      <c r="F576" s="103"/>
      <c r="G576" s="143" t="s">
        <v>447</v>
      </c>
      <c r="H576" s="200">
        <f t="shared" si="16"/>
        <v>1428</v>
      </c>
      <c r="I576" s="53" t="s">
        <v>600</v>
      </c>
      <c r="J576" s="54" t="s">
        <v>609</v>
      </c>
      <c r="K576" s="105" t="s">
        <v>167</v>
      </c>
      <c r="L576" s="54" t="s">
        <v>634</v>
      </c>
      <c r="M576" s="173" t="s">
        <v>794</v>
      </c>
      <c r="O576" s="308"/>
      <c r="Q576" s="18"/>
      <c r="R576" s="18"/>
    </row>
    <row r="577" spans="1:18" ht="15" x14ac:dyDescent="0.25">
      <c r="A577" s="109"/>
      <c r="B577" s="264" t="s">
        <v>486</v>
      </c>
      <c r="C577" s="149">
        <v>565</v>
      </c>
      <c r="D577" s="149">
        <f t="shared" si="17"/>
        <v>2460</v>
      </c>
      <c r="E577" s="160">
        <v>4</v>
      </c>
      <c r="F577" s="101"/>
      <c r="G577" s="143" t="s">
        <v>447</v>
      </c>
      <c r="H577" s="200">
        <f t="shared" si="16"/>
        <v>1430</v>
      </c>
      <c r="I577" s="53" t="s">
        <v>601</v>
      </c>
      <c r="J577" s="54" t="s">
        <v>609</v>
      </c>
      <c r="K577" s="105" t="s">
        <v>167</v>
      </c>
      <c r="L577" s="54" t="s">
        <v>634</v>
      </c>
      <c r="M577" s="173" t="s">
        <v>794</v>
      </c>
      <c r="O577" s="308"/>
      <c r="Q577" s="18"/>
      <c r="R577" s="18"/>
    </row>
    <row r="578" spans="1:18" ht="15" x14ac:dyDescent="0.25">
      <c r="A578" s="109"/>
      <c r="B578" s="264" t="s">
        <v>487</v>
      </c>
      <c r="C578" s="149">
        <v>566</v>
      </c>
      <c r="D578" s="149">
        <f t="shared" si="17"/>
        <v>2464</v>
      </c>
      <c r="E578" s="159">
        <v>3</v>
      </c>
      <c r="F578" s="101"/>
      <c r="G578" s="143" t="s">
        <v>447</v>
      </c>
      <c r="H578" s="200">
        <f t="shared" si="16"/>
        <v>1432</v>
      </c>
      <c r="I578" s="53" t="s">
        <v>602</v>
      </c>
      <c r="J578" s="54" t="s">
        <v>609</v>
      </c>
      <c r="K578" s="105" t="s">
        <v>167</v>
      </c>
      <c r="L578" s="54" t="s">
        <v>634</v>
      </c>
      <c r="M578" s="173" t="s">
        <v>794</v>
      </c>
      <c r="O578" s="308"/>
      <c r="Q578" s="18"/>
      <c r="R578" s="18"/>
    </row>
    <row r="579" spans="1:18" ht="15" x14ac:dyDescent="0.25">
      <c r="A579" s="109"/>
      <c r="B579" s="264" t="s">
        <v>488</v>
      </c>
      <c r="C579" s="149">
        <v>567</v>
      </c>
      <c r="D579" s="149">
        <f t="shared" si="17"/>
        <v>2468</v>
      </c>
      <c r="E579" s="159">
        <v>1</v>
      </c>
      <c r="F579" s="101"/>
      <c r="G579" s="143" t="s">
        <v>447</v>
      </c>
      <c r="H579" s="200">
        <f t="shared" si="16"/>
        <v>1434</v>
      </c>
      <c r="I579" s="53" t="s">
        <v>603</v>
      </c>
      <c r="J579" s="54" t="s">
        <v>609</v>
      </c>
      <c r="K579" s="105" t="s">
        <v>167</v>
      </c>
      <c r="L579" s="54" t="s">
        <v>609</v>
      </c>
      <c r="M579" s="55" t="s">
        <v>605</v>
      </c>
      <c r="O579" s="308"/>
      <c r="Q579" s="18"/>
      <c r="R579" s="18"/>
    </row>
    <row r="580" spans="1:18" ht="15" x14ac:dyDescent="0.25">
      <c r="A580" s="109"/>
      <c r="B580" s="264" t="s">
        <v>483</v>
      </c>
      <c r="C580" s="149">
        <v>568</v>
      </c>
      <c r="D580" s="149">
        <f t="shared" si="17"/>
        <v>2472</v>
      </c>
      <c r="E580" s="159">
        <v>1</v>
      </c>
      <c r="F580" s="101"/>
      <c r="G580" s="143" t="s">
        <v>447</v>
      </c>
      <c r="H580" s="200">
        <f t="shared" si="16"/>
        <v>1436</v>
      </c>
      <c r="I580" s="53" t="s">
        <v>604</v>
      </c>
      <c r="J580" s="54" t="s">
        <v>609</v>
      </c>
      <c r="K580" s="105" t="s">
        <v>167</v>
      </c>
      <c r="L580" s="54" t="s">
        <v>609</v>
      </c>
      <c r="M580" s="55" t="s">
        <v>605</v>
      </c>
      <c r="O580" s="308"/>
      <c r="Q580" s="18"/>
      <c r="R580" s="18"/>
    </row>
    <row r="581" spans="1:18" ht="15" x14ac:dyDescent="0.25">
      <c r="A581" s="109"/>
      <c r="B581" s="259" t="s">
        <v>418</v>
      </c>
      <c r="C581" s="149">
        <v>569</v>
      </c>
      <c r="D581" s="149">
        <f t="shared" si="17"/>
        <v>2476</v>
      </c>
      <c r="E581" s="159">
        <v>1</v>
      </c>
      <c r="F581" s="101"/>
      <c r="G581" s="143" t="s">
        <v>447</v>
      </c>
      <c r="H581" s="200">
        <f t="shared" si="16"/>
        <v>1438</v>
      </c>
      <c r="I581" s="53" t="s">
        <v>804</v>
      </c>
      <c r="J581" s="172" t="s">
        <v>607</v>
      </c>
      <c r="K581" s="105" t="s">
        <v>167</v>
      </c>
      <c r="L581" s="56" t="s">
        <v>300</v>
      </c>
      <c r="M581" s="55"/>
      <c r="O581" s="308"/>
      <c r="Q581" s="18"/>
      <c r="R581" s="18"/>
    </row>
    <row r="582" spans="1:18" ht="15" x14ac:dyDescent="0.25">
      <c r="A582" s="109"/>
      <c r="B582" s="259" t="s">
        <v>419</v>
      </c>
      <c r="C582" s="149">
        <v>570</v>
      </c>
      <c r="D582" s="149">
        <f t="shared" si="17"/>
        <v>2480</v>
      </c>
      <c r="E582" s="159">
        <v>1</v>
      </c>
      <c r="F582" s="276" t="s">
        <v>167</v>
      </c>
      <c r="G582" s="143" t="s">
        <v>447</v>
      </c>
      <c r="H582" s="200">
        <f t="shared" si="16"/>
        <v>1440</v>
      </c>
      <c r="I582" s="171" t="s">
        <v>590</v>
      </c>
      <c r="J582" s="172" t="s">
        <v>607</v>
      </c>
      <c r="K582" s="105" t="s">
        <v>167</v>
      </c>
      <c r="L582" s="172" t="s">
        <v>306</v>
      </c>
      <c r="M582" s="55"/>
      <c r="O582" s="308"/>
      <c r="Q582" s="18"/>
      <c r="R582" s="18"/>
    </row>
    <row r="583" spans="1:18" ht="15" x14ac:dyDescent="0.25">
      <c r="A583" s="109"/>
      <c r="B583" s="259" t="s">
        <v>530</v>
      </c>
      <c r="C583" s="149">
        <v>571</v>
      </c>
      <c r="D583" s="149">
        <f t="shared" si="17"/>
        <v>2484</v>
      </c>
      <c r="E583" s="159">
        <v>1</v>
      </c>
      <c r="F583" s="276" t="s">
        <v>167</v>
      </c>
      <c r="G583" s="143" t="s">
        <v>447</v>
      </c>
      <c r="H583" s="200">
        <f t="shared" si="16"/>
        <v>1442</v>
      </c>
      <c r="I583" s="171" t="s">
        <v>587</v>
      </c>
      <c r="J583" s="172" t="s">
        <v>607</v>
      </c>
      <c r="K583" s="105" t="s">
        <v>167</v>
      </c>
      <c r="L583" s="172" t="s">
        <v>306</v>
      </c>
      <c r="M583" s="55"/>
      <c r="O583" s="308"/>
      <c r="Q583" s="18"/>
      <c r="R583" s="18"/>
    </row>
    <row r="584" spans="1:18" ht="15" x14ac:dyDescent="0.25">
      <c r="A584" s="109"/>
      <c r="B584" s="259" t="s">
        <v>420</v>
      </c>
      <c r="C584" s="149">
        <v>572</v>
      </c>
      <c r="D584" s="149">
        <f t="shared" si="17"/>
        <v>2488</v>
      </c>
      <c r="E584" s="159">
        <v>1</v>
      </c>
      <c r="F584" s="101"/>
      <c r="G584" s="143" t="s">
        <v>447</v>
      </c>
      <c r="H584" s="200">
        <f t="shared" si="16"/>
        <v>1444</v>
      </c>
      <c r="I584" s="53" t="s">
        <v>606</v>
      </c>
      <c r="J584" s="172" t="s">
        <v>608</v>
      </c>
      <c r="K584" s="105" t="s">
        <v>167</v>
      </c>
      <c r="L584" s="56" t="s">
        <v>300</v>
      </c>
      <c r="M584" s="55"/>
      <c r="O584" s="308"/>
      <c r="Q584" s="18"/>
      <c r="R584" s="18"/>
    </row>
    <row r="585" spans="1:18" ht="15" x14ac:dyDescent="0.25">
      <c r="A585" s="109"/>
      <c r="B585" s="259" t="s">
        <v>421</v>
      </c>
      <c r="C585" s="149">
        <v>573</v>
      </c>
      <c r="D585" s="149">
        <f t="shared" si="17"/>
        <v>2492</v>
      </c>
      <c r="E585" s="159">
        <v>1</v>
      </c>
      <c r="F585" s="276" t="s">
        <v>167</v>
      </c>
      <c r="G585" s="143" t="s">
        <v>447</v>
      </c>
      <c r="H585" s="200">
        <f t="shared" si="16"/>
        <v>1446</v>
      </c>
      <c r="I585" s="171" t="s">
        <v>588</v>
      </c>
      <c r="J585" s="172" t="s">
        <v>608</v>
      </c>
      <c r="K585" s="105" t="s">
        <v>167</v>
      </c>
      <c r="L585" s="56" t="s">
        <v>306</v>
      </c>
      <c r="M585" s="55"/>
      <c r="O585" s="308"/>
      <c r="Q585" s="18"/>
      <c r="R585" s="18"/>
    </row>
    <row r="586" spans="1:18" ht="15" x14ac:dyDescent="0.25">
      <c r="A586" s="109"/>
      <c r="B586" s="259" t="s">
        <v>422</v>
      </c>
      <c r="C586" s="149">
        <v>574</v>
      </c>
      <c r="D586" s="149">
        <f t="shared" si="17"/>
        <v>2496</v>
      </c>
      <c r="E586" s="159">
        <v>1</v>
      </c>
      <c r="F586" s="101"/>
      <c r="G586" s="143" t="s">
        <v>447</v>
      </c>
      <c r="H586" s="200">
        <f t="shared" si="16"/>
        <v>1448</v>
      </c>
      <c r="I586" s="53" t="s">
        <v>589</v>
      </c>
      <c r="J586" s="172" t="s">
        <v>608</v>
      </c>
      <c r="K586" s="105" t="s">
        <v>167</v>
      </c>
      <c r="L586" s="56" t="s">
        <v>306</v>
      </c>
      <c r="M586" s="55"/>
      <c r="O586" s="308"/>
      <c r="Q586" s="18"/>
      <c r="R586" s="18"/>
    </row>
    <row r="587" spans="1:18" ht="15" x14ac:dyDescent="0.25">
      <c r="A587" s="109"/>
      <c r="B587" s="98" t="s">
        <v>377</v>
      </c>
      <c r="C587" s="149">
        <v>575</v>
      </c>
      <c r="D587" s="149">
        <f t="shared" si="17"/>
        <v>2500</v>
      </c>
      <c r="E587" s="101"/>
      <c r="F587" s="101"/>
      <c r="G587" s="143" t="s">
        <v>447</v>
      </c>
      <c r="H587" s="200">
        <f t="shared" si="16"/>
        <v>1450</v>
      </c>
      <c r="I587" s="53"/>
      <c r="J587" s="172"/>
      <c r="K587" s="56"/>
      <c r="L587" s="56"/>
      <c r="M587" s="55"/>
      <c r="O587" s="308"/>
      <c r="Q587" s="18"/>
      <c r="R587" s="18"/>
    </row>
    <row r="588" spans="1:18" ht="15" x14ac:dyDescent="0.25">
      <c r="A588" s="109"/>
      <c r="B588" s="259" t="s">
        <v>489</v>
      </c>
      <c r="C588" s="149">
        <v>576</v>
      </c>
      <c r="D588" s="149">
        <f t="shared" si="17"/>
        <v>2504</v>
      </c>
      <c r="E588" s="159">
        <v>1</v>
      </c>
      <c r="F588" s="101"/>
      <c r="G588" s="143" t="s">
        <v>447</v>
      </c>
      <c r="H588" s="200">
        <f t="shared" ref="H588:H651" si="18">300+2*M$10*(B$10-1)+2*C588</f>
        <v>1452</v>
      </c>
      <c r="I588" s="53" t="s">
        <v>724</v>
      </c>
      <c r="J588" s="172" t="s">
        <v>607</v>
      </c>
      <c r="K588" s="105" t="s">
        <v>167</v>
      </c>
      <c r="L588" s="56" t="s">
        <v>301</v>
      </c>
      <c r="M588" s="55"/>
      <c r="R588" s="18"/>
    </row>
    <row r="589" spans="1:18" ht="15" x14ac:dyDescent="0.25">
      <c r="A589" s="109"/>
      <c r="B589" s="259" t="s">
        <v>490</v>
      </c>
      <c r="C589" s="149">
        <v>577</v>
      </c>
      <c r="D589" s="149">
        <f t="shared" ref="D589:D652" si="19">4*(M$10*(B$10-1)+C589)+D$11</f>
        <v>2508</v>
      </c>
      <c r="E589" s="159">
        <v>1</v>
      </c>
      <c r="F589" s="101"/>
      <c r="G589" s="143" t="s">
        <v>447</v>
      </c>
      <c r="H589" s="200">
        <f t="shared" si="18"/>
        <v>1454</v>
      </c>
      <c r="I589" s="171" t="s">
        <v>725</v>
      </c>
      <c r="J589" s="172" t="s">
        <v>607</v>
      </c>
      <c r="K589" s="105" t="s">
        <v>167</v>
      </c>
      <c r="L589" s="172" t="s">
        <v>301</v>
      </c>
      <c r="M589" s="55"/>
      <c r="O589" s="308"/>
      <c r="Q589" s="18"/>
      <c r="R589" s="18"/>
    </row>
    <row r="590" spans="1:18" ht="15" x14ac:dyDescent="0.25">
      <c r="A590" s="109"/>
      <c r="B590" s="259" t="s">
        <v>491</v>
      </c>
      <c r="C590" s="149">
        <v>578</v>
      </c>
      <c r="D590" s="149">
        <f t="shared" si="19"/>
        <v>2512</v>
      </c>
      <c r="E590" s="159">
        <v>1</v>
      </c>
      <c r="F590" s="101"/>
      <c r="G590" s="143" t="s">
        <v>447</v>
      </c>
      <c r="H590" s="200">
        <f t="shared" si="18"/>
        <v>1456</v>
      </c>
      <c r="I590" s="171" t="s">
        <v>726</v>
      </c>
      <c r="J590" s="172" t="s">
        <v>607</v>
      </c>
      <c r="K590" s="105" t="s">
        <v>167</v>
      </c>
      <c r="L590" s="172" t="s">
        <v>301</v>
      </c>
      <c r="M590" s="55"/>
      <c r="O590" s="308"/>
      <c r="Q590" s="18"/>
      <c r="R590" s="18"/>
    </row>
    <row r="591" spans="1:18" ht="15" x14ac:dyDescent="0.25">
      <c r="A591" s="109"/>
      <c r="B591" s="259" t="s">
        <v>492</v>
      </c>
      <c r="C591" s="149">
        <v>579</v>
      </c>
      <c r="D591" s="149">
        <f t="shared" si="19"/>
        <v>2516</v>
      </c>
      <c r="E591" s="159">
        <v>1</v>
      </c>
      <c r="F591" s="101"/>
      <c r="G591" s="143" t="s">
        <v>447</v>
      </c>
      <c r="H591" s="200">
        <f t="shared" si="18"/>
        <v>1458</v>
      </c>
      <c r="I591" s="171" t="s">
        <v>727</v>
      </c>
      <c r="J591" s="172" t="s">
        <v>607</v>
      </c>
      <c r="K591" s="105" t="s">
        <v>167</v>
      </c>
      <c r="L591" s="172" t="s">
        <v>301</v>
      </c>
      <c r="M591" s="55"/>
      <c r="O591" s="308"/>
      <c r="Q591" s="18"/>
      <c r="R591" s="18"/>
    </row>
    <row r="592" spans="1:18" ht="15" x14ac:dyDescent="0.25">
      <c r="A592" s="109"/>
      <c r="B592" s="259" t="s">
        <v>493</v>
      </c>
      <c r="C592" s="149">
        <v>580</v>
      </c>
      <c r="D592" s="149">
        <f t="shared" si="19"/>
        <v>2520</v>
      </c>
      <c r="E592" s="159">
        <v>1</v>
      </c>
      <c r="F592" s="101"/>
      <c r="G592" s="143" t="s">
        <v>447</v>
      </c>
      <c r="H592" s="200">
        <f t="shared" si="18"/>
        <v>1460</v>
      </c>
      <c r="I592" s="171" t="s">
        <v>728</v>
      </c>
      <c r="J592" s="172" t="s">
        <v>607</v>
      </c>
      <c r="K592" s="105" t="s">
        <v>167</v>
      </c>
      <c r="L592" s="172" t="s">
        <v>301</v>
      </c>
      <c r="M592" s="55"/>
      <c r="O592" s="308"/>
      <c r="Q592" s="18"/>
      <c r="R592" s="18"/>
    </row>
    <row r="593" spans="1:18" ht="15" x14ac:dyDescent="0.25">
      <c r="A593" s="109"/>
      <c r="B593" s="259" t="s">
        <v>494</v>
      </c>
      <c r="C593" s="149">
        <v>581</v>
      </c>
      <c r="D593" s="149">
        <f t="shared" si="19"/>
        <v>2524</v>
      </c>
      <c r="E593" s="159">
        <v>1</v>
      </c>
      <c r="F593" s="101"/>
      <c r="G593" s="143" t="s">
        <v>447</v>
      </c>
      <c r="H593" s="200">
        <f t="shared" si="18"/>
        <v>1462</v>
      </c>
      <c r="I593" s="171" t="s">
        <v>729</v>
      </c>
      <c r="J593" s="172" t="s">
        <v>607</v>
      </c>
      <c r="K593" s="105" t="s">
        <v>167</v>
      </c>
      <c r="L593" s="172" t="s">
        <v>301</v>
      </c>
      <c r="M593" s="55"/>
      <c r="O593" s="308"/>
      <c r="Q593" s="18"/>
      <c r="R593" s="18"/>
    </row>
    <row r="594" spans="1:18" ht="15" x14ac:dyDescent="0.25">
      <c r="A594" s="109"/>
      <c r="B594" s="259" t="s">
        <v>495</v>
      </c>
      <c r="C594" s="149">
        <v>582</v>
      </c>
      <c r="D594" s="149">
        <f t="shared" si="19"/>
        <v>2528</v>
      </c>
      <c r="E594" s="159">
        <v>1</v>
      </c>
      <c r="F594" s="101"/>
      <c r="G594" s="143" t="s">
        <v>447</v>
      </c>
      <c r="H594" s="200">
        <f t="shared" si="18"/>
        <v>1464</v>
      </c>
      <c r="I594" s="171" t="s">
        <v>730</v>
      </c>
      <c r="J594" s="172" t="s">
        <v>607</v>
      </c>
      <c r="K594" s="105" t="s">
        <v>167</v>
      </c>
      <c r="L594" s="172" t="s">
        <v>301</v>
      </c>
      <c r="M594" s="55"/>
      <c r="O594" s="308"/>
      <c r="Q594" s="18"/>
      <c r="R594" s="18"/>
    </row>
    <row r="595" spans="1:18" ht="15" x14ac:dyDescent="0.25">
      <c r="A595" s="109"/>
      <c r="B595" s="259" t="s">
        <v>496</v>
      </c>
      <c r="C595" s="149">
        <v>583</v>
      </c>
      <c r="D595" s="149">
        <f t="shared" si="19"/>
        <v>2532</v>
      </c>
      <c r="E595" s="159">
        <v>1</v>
      </c>
      <c r="F595" s="101"/>
      <c r="G595" s="143" t="s">
        <v>447</v>
      </c>
      <c r="H595" s="200">
        <f t="shared" si="18"/>
        <v>1466</v>
      </c>
      <c r="I595" s="171" t="s">
        <v>731</v>
      </c>
      <c r="J595" s="172" t="s">
        <v>607</v>
      </c>
      <c r="K595" s="105" t="s">
        <v>167</v>
      </c>
      <c r="L595" s="172" t="s">
        <v>301</v>
      </c>
      <c r="M595" s="55"/>
      <c r="O595" s="308"/>
      <c r="Q595" s="18"/>
      <c r="R595" s="18"/>
    </row>
    <row r="596" spans="1:18" ht="15" x14ac:dyDescent="0.25">
      <c r="A596" s="109"/>
      <c r="B596" s="259" t="s">
        <v>433</v>
      </c>
      <c r="C596" s="149">
        <v>584</v>
      </c>
      <c r="D596" s="149">
        <f t="shared" si="19"/>
        <v>2536</v>
      </c>
      <c r="E596" s="159">
        <v>1</v>
      </c>
      <c r="F596" s="101"/>
      <c r="G596" s="143" t="s">
        <v>447</v>
      </c>
      <c r="H596" s="200">
        <f t="shared" si="18"/>
        <v>1468</v>
      </c>
      <c r="I596" s="53" t="s">
        <v>732</v>
      </c>
      <c r="J596" s="172" t="s">
        <v>607</v>
      </c>
      <c r="K596" s="105" t="s">
        <v>167</v>
      </c>
      <c r="L596" s="56" t="s">
        <v>304</v>
      </c>
      <c r="M596" s="55"/>
      <c r="Q596" s="18"/>
      <c r="R596" s="18"/>
    </row>
    <row r="597" spans="1:18" ht="15" x14ac:dyDescent="0.25">
      <c r="A597" s="109"/>
      <c r="B597" s="259" t="s">
        <v>434</v>
      </c>
      <c r="C597" s="149">
        <v>585</v>
      </c>
      <c r="D597" s="149">
        <f t="shared" si="19"/>
        <v>2540</v>
      </c>
      <c r="E597" s="159">
        <v>1</v>
      </c>
      <c r="F597" s="101"/>
      <c r="G597" s="143" t="s">
        <v>447</v>
      </c>
      <c r="H597" s="200">
        <f t="shared" si="18"/>
        <v>1470</v>
      </c>
      <c r="I597" s="171" t="s">
        <v>733</v>
      </c>
      <c r="J597" s="172" t="s">
        <v>607</v>
      </c>
      <c r="K597" s="105" t="s">
        <v>167</v>
      </c>
      <c r="L597" s="172" t="s">
        <v>304</v>
      </c>
      <c r="M597" s="55"/>
      <c r="O597" s="308"/>
      <c r="Q597" s="18"/>
      <c r="R597" s="18"/>
    </row>
    <row r="598" spans="1:18" ht="15" x14ac:dyDescent="0.25">
      <c r="A598" s="109"/>
      <c r="B598" s="259" t="s">
        <v>435</v>
      </c>
      <c r="C598" s="149">
        <v>586</v>
      </c>
      <c r="D598" s="149">
        <f t="shared" si="19"/>
        <v>2544</v>
      </c>
      <c r="E598" s="159">
        <v>1</v>
      </c>
      <c r="F598" s="101"/>
      <c r="G598" s="143" t="s">
        <v>447</v>
      </c>
      <c r="H598" s="200">
        <f t="shared" si="18"/>
        <v>1472</v>
      </c>
      <c r="I598" s="171" t="s">
        <v>734</v>
      </c>
      <c r="J598" s="172" t="s">
        <v>607</v>
      </c>
      <c r="K598" s="105" t="s">
        <v>167</v>
      </c>
      <c r="L598" s="172" t="s">
        <v>304</v>
      </c>
      <c r="M598" s="55"/>
      <c r="O598" s="308"/>
      <c r="Q598" s="18"/>
      <c r="R598" s="18"/>
    </row>
    <row r="599" spans="1:18" ht="15" x14ac:dyDescent="0.25">
      <c r="A599" s="109"/>
      <c r="B599" s="259" t="s">
        <v>436</v>
      </c>
      <c r="C599" s="149">
        <v>587</v>
      </c>
      <c r="D599" s="149">
        <f t="shared" si="19"/>
        <v>2548</v>
      </c>
      <c r="E599" s="159">
        <v>1</v>
      </c>
      <c r="F599" s="101"/>
      <c r="G599" s="143" t="s">
        <v>447</v>
      </c>
      <c r="H599" s="200">
        <f t="shared" si="18"/>
        <v>1474</v>
      </c>
      <c r="I599" s="171" t="s">
        <v>735</v>
      </c>
      <c r="J599" s="172" t="s">
        <v>607</v>
      </c>
      <c r="K599" s="105" t="s">
        <v>167</v>
      </c>
      <c r="L599" s="172" t="s">
        <v>304</v>
      </c>
      <c r="M599" s="55"/>
      <c r="O599" s="308"/>
      <c r="Q599" s="18"/>
      <c r="R599" s="18"/>
    </row>
    <row r="600" spans="1:18" ht="15" x14ac:dyDescent="0.25">
      <c r="A600" s="109"/>
      <c r="B600" s="259" t="s">
        <v>437</v>
      </c>
      <c r="C600" s="149">
        <v>588</v>
      </c>
      <c r="D600" s="149">
        <f t="shared" si="19"/>
        <v>2552</v>
      </c>
      <c r="E600" s="159">
        <v>1</v>
      </c>
      <c r="F600" s="101"/>
      <c r="G600" s="143" t="s">
        <v>447</v>
      </c>
      <c r="H600" s="200">
        <f t="shared" si="18"/>
        <v>1476</v>
      </c>
      <c r="I600" s="171" t="s">
        <v>736</v>
      </c>
      <c r="J600" s="172" t="s">
        <v>607</v>
      </c>
      <c r="K600" s="105" t="s">
        <v>167</v>
      </c>
      <c r="L600" s="172" t="s">
        <v>304</v>
      </c>
      <c r="M600" s="55"/>
      <c r="O600" s="308"/>
      <c r="Q600" s="18"/>
      <c r="R600" s="18"/>
    </row>
    <row r="601" spans="1:18" ht="15" x14ac:dyDescent="0.25">
      <c r="A601" s="109"/>
      <c r="B601" s="259" t="s">
        <v>438</v>
      </c>
      <c r="C601" s="149">
        <v>589</v>
      </c>
      <c r="D601" s="149">
        <f t="shared" si="19"/>
        <v>2556</v>
      </c>
      <c r="E601" s="159">
        <v>1</v>
      </c>
      <c r="F601" s="101"/>
      <c r="G601" s="143" t="s">
        <v>447</v>
      </c>
      <c r="H601" s="200">
        <f t="shared" si="18"/>
        <v>1478</v>
      </c>
      <c r="I601" s="171" t="s">
        <v>737</v>
      </c>
      <c r="J601" s="172" t="s">
        <v>607</v>
      </c>
      <c r="K601" s="105" t="s">
        <v>167</v>
      </c>
      <c r="L601" s="172" t="s">
        <v>304</v>
      </c>
      <c r="M601" s="55"/>
      <c r="O601" s="308"/>
      <c r="Q601" s="18"/>
      <c r="R601" s="18"/>
    </row>
    <row r="602" spans="1:18" ht="15" x14ac:dyDescent="0.25">
      <c r="A602" s="109"/>
      <c r="B602" s="259" t="s">
        <v>439</v>
      </c>
      <c r="C602" s="149">
        <v>590</v>
      </c>
      <c r="D602" s="149">
        <f t="shared" si="19"/>
        <v>2560</v>
      </c>
      <c r="E602" s="159">
        <v>1</v>
      </c>
      <c r="F602" s="101"/>
      <c r="G602" s="143" t="s">
        <v>447</v>
      </c>
      <c r="H602" s="200">
        <f t="shared" si="18"/>
        <v>1480</v>
      </c>
      <c r="I602" s="171" t="s">
        <v>738</v>
      </c>
      <c r="J602" s="172" t="s">
        <v>607</v>
      </c>
      <c r="K602" s="105" t="s">
        <v>167</v>
      </c>
      <c r="L602" s="172" t="s">
        <v>304</v>
      </c>
      <c r="M602" s="55"/>
      <c r="O602" s="308"/>
      <c r="Q602" s="18"/>
      <c r="R602" s="18"/>
    </row>
    <row r="603" spans="1:18" ht="15" x14ac:dyDescent="0.25">
      <c r="A603" s="109"/>
      <c r="B603" s="259" t="s">
        <v>440</v>
      </c>
      <c r="C603" s="149">
        <v>591</v>
      </c>
      <c r="D603" s="149">
        <f t="shared" si="19"/>
        <v>2564</v>
      </c>
      <c r="E603" s="159">
        <v>1</v>
      </c>
      <c r="F603" s="101"/>
      <c r="G603" s="143" t="s">
        <v>447</v>
      </c>
      <c r="H603" s="200">
        <f t="shared" si="18"/>
        <v>1482</v>
      </c>
      <c r="I603" s="171" t="s">
        <v>739</v>
      </c>
      <c r="J603" s="172" t="s">
        <v>607</v>
      </c>
      <c r="K603" s="105" t="s">
        <v>167</v>
      </c>
      <c r="L603" s="172" t="s">
        <v>304</v>
      </c>
      <c r="M603" s="55"/>
      <c r="O603" s="308"/>
      <c r="Q603" s="18"/>
      <c r="R603" s="18"/>
    </row>
    <row r="604" spans="1:18" ht="15" x14ac:dyDescent="0.25">
      <c r="A604" s="109"/>
      <c r="B604" s="264" t="s">
        <v>441</v>
      </c>
      <c r="C604" s="149">
        <v>592</v>
      </c>
      <c r="D604" s="149">
        <f t="shared" si="19"/>
        <v>2568</v>
      </c>
      <c r="E604" s="159">
        <v>1</v>
      </c>
      <c r="F604" s="101"/>
      <c r="G604" s="143" t="s">
        <v>447</v>
      </c>
      <c r="H604" s="200">
        <f t="shared" si="18"/>
        <v>1484</v>
      </c>
      <c r="I604" s="171" t="s">
        <v>740</v>
      </c>
      <c r="J604" s="172" t="s">
        <v>607</v>
      </c>
      <c r="K604" s="105" t="s">
        <v>167</v>
      </c>
      <c r="L604" s="172" t="s">
        <v>304</v>
      </c>
      <c r="M604" s="55"/>
      <c r="Q604" s="18"/>
      <c r="R604" s="18"/>
    </row>
    <row r="605" spans="1:18" ht="15" x14ac:dyDescent="0.25">
      <c r="A605" s="109"/>
      <c r="B605" s="259" t="s">
        <v>442</v>
      </c>
      <c r="C605" s="149">
        <v>593</v>
      </c>
      <c r="D605" s="149">
        <f t="shared" si="19"/>
        <v>2572</v>
      </c>
      <c r="E605" s="159">
        <v>1</v>
      </c>
      <c r="F605" s="101"/>
      <c r="G605" s="143" t="s">
        <v>447</v>
      </c>
      <c r="H605" s="200">
        <f t="shared" si="18"/>
        <v>1486</v>
      </c>
      <c r="I605" s="171" t="s">
        <v>741</v>
      </c>
      <c r="J605" s="172" t="s">
        <v>607</v>
      </c>
      <c r="K605" s="105" t="s">
        <v>167</v>
      </c>
      <c r="L605" s="172" t="s">
        <v>304</v>
      </c>
      <c r="M605" s="55"/>
      <c r="O605" s="308"/>
      <c r="Q605" s="18"/>
      <c r="R605" s="18"/>
    </row>
    <row r="606" spans="1:18" ht="15" x14ac:dyDescent="0.25">
      <c r="A606" s="109"/>
      <c r="B606" s="259" t="s">
        <v>443</v>
      </c>
      <c r="C606" s="149">
        <v>594</v>
      </c>
      <c r="D606" s="149">
        <f t="shared" si="19"/>
        <v>2576</v>
      </c>
      <c r="E606" s="159">
        <v>1</v>
      </c>
      <c r="F606" s="101"/>
      <c r="G606" s="143" t="s">
        <v>447</v>
      </c>
      <c r="H606" s="200">
        <f t="shared" si="18"/>
        <v>1488</v>
      </c>
      <c r="I606" s="171" t="s">
        <v>742</v>
      </c>
      <c r="J606" s="172" t="s">
        <v>607</v>
      </c>
      <c r="K606" s="105" t="s">
        <v>167</v>
      </c>
      <c r="L606" s="172" t="s">
        <v>304</v>
      </c>
      <c r="M606" s="55"/>
      <c r="O606" s="308"/>
      <c r="Q606" s="18"/>
      <c r="R606" s="18"/>
    </row>
    <row r="607" spans="1:18" ht="15" x14ac:dyDescent="0.25">
      <c r="A607" s="109"/>
      <c r="B607" s="259" t="s">
        <v>444</v>
      </c>
      <c r="C607" s="149">
        <v>595</v>
      </c>
      <c r="D607" s="149">
        <f t="shared" si="19"/>
        <v>2580</v>
      </c>
      <c r="E607" s="159">
        <v>1</v>
      </c>
      <c r="F607" s="101"/>
      <c r="G607" s="143" t="s">
        <v>447</v>
      </c>
      <c r="H607" s="200">
        <f t="shared" si="18"/>
        <v>1490</v>
      </c>
      <c r="I607" s="171" t="s">
        <v>743</v>
      </c>
      <c r="J607" s="172" t="s">
        <v>607</v>
      </c>
      <c r="K607" s="105" t="s">
        <v>167</v>
      </c>
      <c r="L607" s="172" t="s">
        <v>304</v>
      </c>
      <c r="M607" s="55"/>
      <c r="O607" s="308"/>
      <c r="Q607" s="18"/>
      <c r="R607" s="18"/>
    </row>
    <row r="608" spans="1:18" ht="15" x14ac:dyDescent="0.25">
      <c r="A608" s="109"/>
      <c r="B608" s="259" t="s">
        <v>445</v>
      </c>
      <c r="C608" s="149">
        <v>596</v>
      </c>
      <c r="D608" s="149">
        <f t="shared" si="19"/>
        <v>2584</v>
      </c>
      <c r="E608" s="159">
        <v>1</v>
      </c>
      <c r="F608" s="101"/>
      <c r="G608" s="143" t="s">
        <v>447</v>
      </c>
      <c r="H608" s="200">
        <f t="shared" si="18"/>
        <v>1492</v>
      </c>
      <c r="I608" s="171" t="s">
        <v>744</v>
      </c>
      <c r="J608" s="172" t="s">
        <v>607</v>
      </c>
      <c r="K608" s="105" t="s">
        <v>167</v>
      </c>
      <c r="L608" s="172" t="s">
        <v>304</v>
      </c>
      <c r="M608" s="55"/>
      <c r="O608" s="308"/>
      <c r="Q608" s="18"/>
      <c r="R608" s="18"/>
    </row>
    <row r="609" spans="1:18" ht="15" x14ac:dyDescent="0.25">
      <c r="A609" s="109"/>
      <c r="B609" s="259" t="s">
        <v>446</v>
      </c>
      <c r="C609" s="149">
        <v>597</v>
      </c>
      <c r="D609" s="149">
        <f t="shared" si="19"/>
        <v>2588</v>
      </c>
      <c r="E609" s="159">
        <v>1</v>
      </c>
      <c r="F609" s="101"/>
      <c r="G609" s="143" t="s">
        <v>447</v>
      </c>
      <c r="H609" s="200">
        <f t="shared" si="18"/>
        <v>1494</v>
      </c>
      <c r="I609" s="171" t="s">
        <v>745</v>
      </c>
      <c r="J609" s="172" t="s">
        <v>607</v>
      </c>
      <c r="K609" s="105" t="s">
        <v>167</v>
      </c>
      <c r="L609" s="172" t="s">
        <v>304</v>
      </c>
      <c r="M609" s="55"/>
      <c r="O609" s="308"/>
      <c r="Q609" s="18"/>
      <c r="R609" s="18"/>
    </row>
    <row r="610" spans="1:18" ht="15" x14ac:dyDescent="0.25">
      <c r="A610" s="109"/>
      <c r="B610" s="259" t="s">
        <v>427</v>
      </c>
      <c r="C610" s="149">
        <v>598</v>
      </c>
      <c r="D610" s="149">
        <f t="shared" si="19"/>
        <v>2592</v>
      </c>
      <c r="E610" s="159">
        <v>1</v>
      </c>
      <c r="F610" s="101"/>
      <c r="G610" s="143" t="s">
        <v>447</v>
      </c>
      <c r="H610" s="200">
        <f t="shared" si="18"/>
        <v>1496</v>
      </c>
      <c r="I610" s="171" t="s">
        <v>746</v>
      </c>
      <c r="J610" s="172" t="s">
        <v>607</v>
      </c>
      <c r="K610" s="105" t="s">
        <v>167</v>
      </c>
      <c r="L610" s="172" t="s">
        <v>304</v>
      </c>
      <c r="M610" s="55"/>
      <c r="O610" s="308"/>
      <c r="Q610" s="18"/>
      <c r="R610" s="18"/>
    </row>
    <row r="611" spans="1:18" ht="15" x14ac:dyDescent="0.25">
      <c r="A611" s="109"/>
      <c r="B611" s="259" t="s">
        <v>428</v>
      </c>
      <c r="C611" s="149">
        <v>599</v>
      </c>
      <c r="D611" s="149">
        <f t="shared" si="19"/>
        <v>2596</v>
      </c>
      <c r="E611" s="159">
        <v>1</v>
      </c>
      <c r="F611" s="101"/>
      <c r="G611" s="143" t="s">
        <v>447</v>
      </c>
      <c r="H611" s="200">
        <f t="shared" si="18"/>
        <v>1498</v>
      </c>
      <c r="I611" s="171" t="s">
        <v>747</v>
      </c>
      <c r="J611" s="172" t="s">
        <v>607</v>
      </c>
      <c r="K611" s="105" t="s">
        <v>167</v>
      </c>
      <c r="L611" s="172" t="s">
        <v>304</v>
      </c>
      <c r="M611" s="55"/>
      <c r="O611" s="308"/>
      <c r="Q611" s="18"/>
      <c r="R611" s="18"/>
    </row>
    <row r="612" spans="1:18" ht="15" x14ac:dyDescent="0.25">
      <c r="A612" s="109"/>
      <c r="B612" s="259" t="s">
        <v>424</v>
      </c>
      <c r="C612" s="149">
        <v>600</v>
      </c>
      <c r="D612" s="149">
        <f t="shared" si="19"/>
        <v>2600</v>
      </c>
      <c r="E612" s="159">
        <v>1</v>
      </c>
      <c r="F612" s="101"/>
      <c r="G612" s="143" t="s">
        <v>447</v>
      </c>
      <c r="H612" s="200">
        <f t="shared" si="18"/>
        <v>1500</v>
      </c>
      <c r="I612" s="53" t="s">
        <v>748</v>
      </c>
      <c r="J612" s="172" t="s">
        <v>608</v>
      </c>
      <c r="K612" s="105" t="s">
        <v>167</v>
      </c>
      <c r="L612" s="56" t="s">
        <v>301</v>
      </c>
      <c r="M612" s="55"/>
      <c r="Q612" s="18"/>
      <c r="R612" s="18"/>
    </row>
    <row r="613" spans="1:18" ht="15" x14ac:dyDescent="0.25">
      <c r="A613" s="109"/>
      <c r="B613" s="259" t="s">
        <v>425</v>
      </c>
      <c r="C613" s="149">
        <v>601</v>
      </c>
      <c r="D613" s="149">
        <f t="shared" si="19"/>
        <v>2604</v>
      </c>
      <c r="E613" s="159">
        <v>1</v>
      </c>
      <c r="F613" s="101"/>
      <c r="G613" s="143" t="s">
        <v>447</v>
      </c>
      <c r="H613" s="200">
        <f t="shared" si="18"/>
        <v>1502</v>
      </c>
      <c r="I613" s="171" t="s">
        <v>749</v>
      </c>
      <c r="J613" s="172" t="s">
        <v>608</v>
      </c>
      <c r="K613" s="105" t="s">
        <v>167</v>
      </c>
      <c r="L613" s="172" t="s">
        <v>301</v>
      </c>
      <c r="M613" s="55"/>
      <c r="O613" s="308"/>
      <c r="Q613" s="18"/>
      <c r="R613" s="18"/>
    </row>
    <row r="614" spans="1:18" ht="15" x14ac:dyDescent="0.25">
      <c r="A614" s="109"/>
      <c r="B614" s="259" t="s">
        <v>426</v>
      </c>
      <c r="C614" s="149">
        <v>602</v>
      </c>
      <c r="D614" s="149">
        <f t="shared" si="19"/>
        <v>2608</v>
      </c>
      <c r="E614" s="159">
        <v>1</v>
      </c>
      <c r="F614" s="101"/>
      <c r="G614" s="143" t="s">
        <v>447</v>
      </c>
      <c r="H614" s="200">
        <f t="shared" si="18"/>
        <v>1504</v>
      </c>
      <c r="I614" s="171" t="s">
        <v>750</v>
      </c>
      <c r="J614" s="172" t="s">
        <v>608</v>
      </c>
      <c r="K614" s="105" t="s">
        <v>167</v>
      </c>
      <c r="L614" s="172" t="s">
        <v>301</v>
      </c>
      <c r="M614" s="55"/>
      <c r="O614" s="308"/>
      <c r="Q614" s="18"/>
      <c r="R614" s="18"/>
    </row>
    <row r="615" spans="1:18" ht="15" x14ac:dyDescent="0.25">
      <c r="A615" s="109"/>
      <c r="B615" s="259" t="s">
        <v>423</v>
      </c>
      <c r="C615" s="149">
        <v>603</v>
      </c>
      <c r="D615" s="149">
        <f t="shared" si="19"/>
        <v>2612</v>
      </c>
      <c r="E615" s="159">
        <v>1</v>
      </c>
      <c r="F615" s="101"/>
      <c r="G615" s="143" t="s">
        <v>447</v>
      </c>
      <c r="H615" s="200">
        <f t="shared" si="18"/>
        <v>1506</v>
      </c>
      <c r="I615" s="171" t="s">
        <v>751</v>
      </c>
      <c r="J615" s="172" t="s">
        <v>608</v>
      </c>
      <c r="K615" s="105" t="s">
        <v>167</v>
      </c>
      <c r="L615" s="172" t="s">
        <v>301</v>
      </c>
      <c r="M615" s="55"/>
      <c r="O615" s="308"/>
      <c r="Q615" s="18"/>
      <c r="R615" s="18"/>
    </row>
    <row r="616" spans="1:18" ht="15" x14ac:dyDescent="0.25">
      <c r="A616" s="109"/>
      <c r="B616" s="259" t="s">
        <v>429</v>
      </c>
      <c r="C616" s="149">
        <v>604</v>
      </c>
      <c r="D616" s="149">
        <f t="shared" si="19"/>
        <v>2616</v>
      </c>
      <c r="E616" s="159">
        <v>1</v>
      </c>
      <c r="F616" s="101"/>
      <c r="G616" s="143" t="s">
        <v>447</v>
      </c>
      <c r="H616" s="200">
        <f t="shared" si="18"/>
        <v>1508</v>
      </c>
      <c r="I616" s="171" t="s">
        <v>752</v>
      </c>
      <c r="J616" s="172" t="s">
        <v>608</v>
      </c>
      <c r="K616" s="105" t="s">
        <v>167</v>
      </c>
      <c r="L616" s="172" t="s">
        <v>301</v>
      </c>
      <c r="M616" s="55"/>
      <c r="O616" s="308"/>
      <c r="Q616" s="18"/>
      <c r="R616" s="18"/>
    </row>
    <row r="617" spans="1:18" ht="15" x14ac:dyDescent="0.25">
      <c r="A617" s="109"/>
      <c r="B617" s="259" t="s">
        <v>430</v>
      </c>
      <c r="C617" s="149">
        <v>605</v>
      </c>
      <c r="D617" s="149">
        <f t="shared" si="19"/>
        <v>2620</v>
      </c>
      <c r="E617" s="159">
        <v>1</v>
      </c>
      <c r="F617" s="101"/>
      <c r="G617" s="143" t="s">
        <v>447</v>
      </c>
      <c r="H617" s="200">
        <f t="shared" si="18"/>
        <v>1510</v>
      </c>
      <c r="I617" s="171" t="s">
        <v>753</v>
      </c>
      <c r="J617" s="172" t="s">
        <v>608</v>
      </c>
      <c r="K617" s="105" t="s">
        <v>167</v>
      </c>
      <c r="L617" s="172" t="s">
        <v>301</v>
      </c>
      <c r="M617" s="55"/>
      <c r="O617" s="308"/>
      <c r="Q617" s="18"/>
      <c r="R617" s="18"/>
    </row>
    <row r="618" spans="1:18" ht="15" x14ac:dyDescent="0.25">
      <c r="A618" s="109"/>
      <c r="B618" s="259" t="s">
        <v>431</v>
      </c>
      <c r="C618" s="149">
        <v>606</v>
      </c>
      <c r="D618" s="149">
        <f t="shared" si="19"/>
        <v>2624</v>
      </c>
      <c r="E618" s="159">
        <v>1</v>
      </c>
      <c r="F618" s="101"/>
      <c r="G618" s="143" t="s">
        <v>447</v>
      </c>
      <c r="H618" s="200">
        <f t="shared" si="18"/>
        <v>1512</v>
      </c>
      <c r="I618" s="171" t="s">
        <v>754</v>
      </c>
      <c r="J618" s="172" t="s">
        <v>608</v>
      </c>
      <c r="K618" s="105" t="s">
        <v>167</v>
      </c>
      <c r="L618" s="172" t="s">
        <v>301</v>
      </c>
      <c r="M618" s="55"/>
      <c r="O618" s="308"/>
      <c r="Q618" s="18"/>
      <c r="R618" s="18"/>
    </row>
    <row r="619" spans="1:18" ht="15" x14ac:dyDescent="0.25">
      <c r="A619" s="109"/>
      <c r="B619" s="259" t="s">
        <v>432</v>
      </c>
      <c r="C619" s="149">
        <v>607</v>
      </c>
      <c r="D619" s="149">
        <f t="shared" si="19"/>
        <v>2628</v>
      </c>
      <c r="E619" s="159">
        <v>1</v>
      </c>
      <c r="F619" s="101"/>
      <c r="G619" s="143" t="s">
        <v>447</v>
      </c>
      <c r="H619" s="200">
        <f t="shared" si="18"/>
        <v>1514</v>
      </c>
      <c r="I619" s="171" t="s">
        <v>755</v>
      </c>
      <c r="J619" s="172" t="s">
        <v>608</v>
      </c>
      <c r="K619" s="105" t="s">
        <v>167</v>
      </c>
      <c r="L619" s="172" t="s">
        <v>301</v>
      </c>
      <c r="M619" s="55"/>
      <c r="O619" s="308"/>
      <c r="Q619" s="18"/>
      <c r="R619" s="18"/>
    </row>
    <row r="620" spans="1:18" ht="15" x14ac:dyDescent="0.25">
      <c r="A620" s="109"/>
      <c r="B620" s="259" t="s">
        <v>448</v>
      </c>
      <c r="C620" s="149">
        <v>608</v>
      </c>
      <c r="D620" s="149">
        <f t="shared" si="19"/>
        <v>2632</v>
      </c>
      <c r="E620" s="159">
        <v>1</v>
      </c>
      <c r="F620" s="101"/>
      <c r="G620" s="143" t="s">
        <v>447</v>
      </c>
      <c r="H620" s="200">
        <f t="shared" si="18"/>
        <v>1516</v>
      </c>
      <c r="I620" s="53" t="s">
        <v>757</v>
      </c>
      <c r="J620" s="172" t="s">
        <v>608</v>
      </c>
      <c r="K620" s="105" t="s">
        <v>167</v>
      </c>
      <c r="L620" s="56" t="s">
        <v>304</v>
      </c>
      <c r="M620" s="55"/>
      <c r="Q620" s="18"/>
      <c r="R620" s="18"/>
    </row>
    <row r="621" spans="1:18" ht="15" x14ac:dyDescent="0.25">
      <c r="A621" s="109"/>
      <c r="B621" s="259" t="s">
        <v>449</v>
      </c>
      <c r="C621" s="149">
        <v>609</v>
      </c>
      <c r="D621" s="149">
        <f t="shared" si="19"/>
        <v>2636</v>
      </c>
      <c r="E621" s="159">
        <v>1</v>
      </c>
      <c r="F621" s="101"/>
      <c r="G621" s="143" t="s">
        <v>447</v>
      </c>
      <c r="H621" s="200">
        <f t="shared" si="18"/>
        <v>1518</v>
      </c>
      <c r="I621" s="171" t="s">
        <v>758</v>
      </c>
      <c r="J621" s="172" t="s">
        <v>608</v>
      </c>
      <c r="K621" s="105" t="s">
        <v>167</v>
      </c>
      <c r="L621" s="172" t="s">
        <v>304</v>
      </c>
      <c r="M621" s="55"/>
      <c r="O621" s="308"/>
      <c r="Q621" s="18"/>
      <c r="R621" s="18"/>
    </row>
    <row r="622" spans="1:18" ht="15" x14ac:dyDescent="0.25">
      <c r="A622" s="109"/>
      <c r="B622" s="259" t="s">
        <v>450</v>
      </c>
      <c r="C622" s="149">
        <v>610</v>
      </c>
      <c r="D622" s="149">
        <f t="shared" si="19"/>
        <v>2640</v>
      </c>
      <c r="E622" s="159">
        <v>1</v>
      </c>
      <c r="F622" s="101"/>
      <c r="G622" s="143" t="s">
        <v>447</v>
      </c>
      <c r="H622" s="200">
        <f t="shared" si="18"/>
        <v>1520</v>
      </c>
      <c r="I622" s="171" t="s">
        <v>759</v>
      </c>
      <c r="J622" s="172" t="s">
        <v>608</v>
      </c>
      <c r="K622" s="105" t="s">
        <v>167</v>
      </c>
      <c r="L622" s="172" t="s">
        <v>304</v>
      </c>
      <c r="M622" s="55"/>
      <c r="O622" s="308"/>
      <c r="Q622" s="18"/>
      <c r="R622" s="18"/>
    </row>
    <row r="623" spans="1:18" ht="15" x14ac:dyDescent="0.25">
      <c r="A623" s="109"/>
      <c r="B623" s="259" t="s">
        <v>451</v>
      </c>
      <c r="C623" s="149">
        <v>611</v>
      </c>
      <c r="D623" s="149">
        <f t="shared" si="19"/>
        <v>2644</v>
      </c>
      <c r="E623" s="159">
        <v>1</v>
      </c>
      <c r="F623" s="101"/>
      <c r="G623" s="143" t="s">
        <v>447</v>
      </c>
      <c r="H623" s="200">
        <f t="shared" si="18"/>
        <v>1522</v>
      </c>
      <c r="I623" s="171" t="s">
        <v>760</v>
      </c>
      <c r="J623" s="172" t="s">
        <v>608</v>
      </c>
      <c r="K623" s="105" t="s">
        <v>167</v>
      </c>
      <c r="L623" s="172" t="s">
        <v>304</v>
      </c>
      <c r="M623" s="55"/>
      <c r="O623" s="308"/>
      <c r="Q623" s="18"/>
      <c r="R623" s="18"/>
    </row>
    <row r="624" spans="1:18" ht="15" x14ac:dyDescent="0.25">
      <c r="A624" s="109"/>
      <c r="B624" s="259" t="s">
        <v>452</v>
      </c>
      <c r="C624" s="149">
        <v>612</v>
      </c>
      <c r="D624" s="149">
        <f t="shared" si="19"/>
        <v>2648</v>
      </c>
      <c r="E624" s="159">
        <v>1</v>
      </c>
      <c r="F624" s="101"/>
      <c r="G624" s="143" t="s">
        <v>447</v>
      </c>
      <c r="H624" s="200">
        <f t="shared" si="18"/>
        <v>1524</v>
      </c>
      <c r="I624" s="171" t="s">
        <v>761</v>
      </c>
      <c r="J624" s="172" t="s">
        <v>608</v>
      </c>
      <c r="K624" s="105" t="s">
        <v>167</v>
      </c>
      <c r="L624" s="172" t="s">
        <v>304</v>
      </c>
      <c r="M624" s="55"/>
      <c r="O624" s="308"/>
      <c r="Q624" s="18"/>
      <c r="R624" s="18"/>
    </row>
    <row r="625" spans="1:18" ht="15" x14ac:dyDescent="0.25">
      <c r="A625" s="109"/>
      <c r="B625" s="259" t="s">
        <v>453</v>
      </c>
      <c r="C625" s="149">
        <v>613</v>
      </c>
      <c r="D625" s="149">
        <f t="shared" si="19"/>
        <v>2652</v>
      </c>
      <c r="E625" s="159">
        <v>1</v>
      </c>
      <c r="F625" s="101"/>
      <c r="G625" s="143" t="s">
        <v>447</v>
      </c>
      <c r="H625" s="200">
        <f t="shared" si="18"/>
        <v>1526</v>
      </c>
      <c r="I625" s="171" t="s">
        <v>762</v>
      </c>
      <c r="J625" s="172" t="s">
        <v>608</v>
      </c>
      <c r="K625" s="105" t="s">
        <v>167</v>
      </c>
      <c r="L625" s="172" t="s">
        <v>304</v>
      </c>
      <c r="M625" s="55"/>
      <c r="O625" s="308"/>
      <c r="Q625" s="18"/>
      <c r="R625" s="18"/>
    </row>
    <row r="626" spans="1:18" ht="15" x14ac:dyDescent="0.25">
      <c r="A626" s="109"/>
      <c r="B626" s="259" t="s">
        <v>454</v>
      </c>
      <c r="C626" s="149">
        <v>614</v>
      </c>
      <c r="D626" s="149">
        <f t="shared" si="19"/>
        <v>2656</v>
      </c>
      <c r="E626" s="159">
        <v>1</v>
      </c>
      <c r="F626" s="101"/>
      <c r="G626" s="143" t="s">
        <v>447</v>
      </c>
      <c r="H626" s="200">
        <f t="shared" si="18"/>
        <v>1528</v>
      </c>
      <c r="I626" s="171" t="s">
        <v>763</v>
      </c>
      <c r="J626" s="172" t="s">
        <v>608</v>
      </c>
      <c r="K626" s="105" t="s">
        <v>167</v>
      </c>
      <c r="L626" s="172" t="s">
        <v>304</v>
      </c>
      <c r="M626" s="55"/>
      <c r="O626" s="308"/>
      <c r="Q626" s="18"/>
      <c r="R626" s="18"/>
    </row>
    <row r="627" spans="1:18" ht="15" x14ac:dyDescent="0.25">
      <c r="A627" s="109"/>
      <c r="B627" s="259" t="s">
        <v>455</v>
      </c>
      <c r="C627" s="149">
        <v>615</v>
      </c>
      <c r="D627" s="149">
        <f t="shared" si="19"/>
        <v>2660</v>
      </c>
      <c r="E627" s="159">
        <v>1</v>
      </c>
      <c r="F627" s="101"/>
      <c r="G627" s="143" t="s">
        <v>447</v>
      </c>
      <c r="H627" s="200">
        <f t="shared" si="18"/>
        <v>1530</v>
      </c>
      <c r="I627" s="171" t="s">
        <v>764</v>
      </c>
      <c r="J627" s="172" t="s">
        <v>608</v>
      </c>
      <c r="K627" s="105" t="s">
        <v>167</v>
      </c>
      <c r="L627" s="172" t="s">
        <v>304</v>
      </c>
      <c r="M627" s="55"/>
      <c r="O627" s="308"/>
      <c r="Q627" s="18"/>
      <c r="R627" s="18"/>
    </row>
    <row r="628" spans="1:18" ht="15" x14ac:dyDescent="0.25">
      <c r="A628" s="109"/>
      <c r="B628" s="259" t="s">
        <v>456</v>
      </c>
      <c r="C628" s="149">
        <v>616</v>
      </c>
      <c r="D628" s="149">
        <f t="shared" si="19"/>
        <v>2664</v>
      </c>
      <c r="E628" s="159">
        <v>1</v>
      </c>
      <c r="F628" s="101"/>
      <c r="G628" s="143" t="s">
        <v>447</v>
      </c>
      <c r="H628" s="200">
        <f t="shared" si="18"/>
        <v>1532</v>
      </c>
      <c r="I628" s="53" t="s">
        <v>765</v>
      </c>
      <c r="J628" s="172" t="s">
        <v>608</v>
      </c>
      <c r="K628" s="105" t="s">
        <v>167</v>
      </c>
      <c r="L628" s="56" t="s">
        <v>304</v>
      </c>
      <c r="M628" s="55"/>
      <c r="Q628" s="18"/>
      <c r="R628" s="18"/>
    </row>
    <row r="629" spans="1:18" ht="15" x14ac:dyDescent="0.25">
      <c r="A629" s="109"/>
      <c r="B629" s="259" t="s">
        <v>457</v>
      </c>
      <c r="C629" s="149">
        <v>617</v>
      </c>
      <c r="D629" s="149">
        <f t="shared" si="19"/>
        <v>2668</v>
      </c>
      <c r="E629" s="159">
        <v>1</v>
      </c>
      <c r="F629" s="101"/>
      <c r="G629" s="143" t="s">
        <v>447</v>
      </c>
      <c r="H629" s="200">
        <f t="shared" si="18"/>
        <v>1534</v>
      </c>
      <c r="I629" s="171" t="s">
        <v>766</v>
      </c>
      <c r="J629" s="172" t="s">
        <v>608</v>
      </c>
      <c r="K629" s="105" t="s">
        <v>167</v>
      </c>
      <c r="L629" s="172" t="s">
        <v>304</v>
      </c>
      <c r="M629" s="55"/>
      <c r="O629" s="308"/>
      <c r="Q629" s="18"/>
      <c r="R629" s="18"/>
    </row>
    <row r="630" spans="1:18" ht="15" x14ac:dyDescent="0.25">
      <c r="A630" s="109"/>
      <c r="B630" s="259" t="s">
        <v>458</v>
      </c>
      <c r="C630" s="149">
        <v>618</v>
      </c>
      <c r="D630" s="149">
        <f t="shared" si="19"/>
        <v>2672</v>
      </c>
      <c r="E630" s="159">
        <v>1</v>
      </c>
      <c r="F630" s="101"/>
      <c r="G630" s="143" t="s">
        <v>447</v>
      </c>
      <c r="H630" s="200">
        <f t="shared" si="18"/>
        <v>1536</v>
      </c>
      <c r="I630" s="171" t="s">
        <v>767</v>
      </c>
      <c r="J630" s="172" t="s">
        <v>608</v>
      </c>
      <c r="K630" s="105" t="s">
        <v>167</v>
      </c>
      <c r="L630" s="172" t="s">
        <v>304</v>
      </c>
      <c r="M630" s="55"/>
      <c r="O630" s="308"/>
      <c r="Q630" s="18"/>
      <c r="R630" s="18"/>
    </row>
    <row r="631" spans="1:18" ht="15" x14ac:dyDescent="0.25">
      <c r="A631" s="109"/>
      <c r="B631" s="259" t="s">
        <v>459</v>
      </c>
      <c r="C631" s="149">
        <v>619</v>
      </c>
      <c r="D631" s="149">
        <f t="shared" si="19"/>
        <v>2676</v>
      </c>
      <c r="E631" s="159">
        <v>1</v>
      </c>
      <c r="F631" s="101"/>
      <c r="G631" s="143" t="s">
        <v>447</v>
      </c>
      <c r="H631" s="200">
        <f t="shared" si="18"/>
        <v>1538</v>
      </c>
      <c r="I631" s="171" t="s">
        <v>768</v>
      </c>
      <c r="J631" s="172" t="s">
        <v>608</v>
      </c>
      <c r="K631" s="105" t="s">
        <v>167</v>
      </c>
      <c r="L631" s="172" t="s">
        <v>304</v>
      </c>
      <c r="M631" s="55"/>
      <c r="O631" s="308"/>
      <c r="Q631" s="18"/>
      <c r="R631" s="18"/>
    </row>
    <row r="632" spans="1:18" ht="15" x14ac:dyDescent="0.25">
      <c r="A632" s="109"/>
      <c r="B632" s="259" t="s">
        <v>460</v>
      </c>
      <c r="C632" s="149">
        <v>620</v>
      </c>
      <c r="D632" s="149">
        <f t="shared" si="19"/>
        <v>2680</v>
      </c>
      <c r="E632" s="159">
        <v>1</v>
      </c>
      <c r="F632" s="101"/>
      <c r="G632" s="143" t="s">
        <v>447</v>
      </c>
      <c r="H632" s="200">
        <f t="shared" si="18"/>
        <v>1540</v>
      </c>
      <c r="I632" s="171" t="s">
        <v>769</v>
      </c>
      <c r="J632" s="172" t="s">
        <v>608</v>
      </c>
      <c r="K632" s="105" t="s">
        <v>167</v>
      </c>
      <c r="L632" s="172" t="s">
        <v>304</v>
      </c>
      <c r="M632" s="55"/>
      <c r="O632" s="308"/>
      <c r="Q632" s="18"/>
      <c r="R632" s="18"/>
    </row>
    <row r="633" spans="1:18" ht="15" x14ac:dyDescent="0.25">
      <c r="A633" s="109"/>
      <c r="B633" s="259" t="s">
        <v>461</v>
      </c>
      <c r="C633" s="149">
        <v>621</v>
      </c>
      <c r="D633" s="149">
        <f t="shared" si="19"/>
        <v>2684</v>
      </c>
      <c r="E633" s="159">
        <v>1</v>
      </c>
      <c r="F633" s="101"/>
      <c r="G633" s="143" t="s">
        <v>447</v>
      </c>
      <c r="H633" s="200">
        <f t="shared" si="18"/>
        <v>1542</v>
      </c>
      <c r="I633" s="171" t="s">
        <v>770</v>
      </c>
      <c r="J633" s="172" t="s">
        <v>608</v>
      </c>
      <c r="K633" s="105" t="s">
        <v>167</v>
      </c>
      <c r="L633" s="172" t="s">
        <v>304</v>
      </c>
      <c r="M633" s="55"/>
      <c r="O633" s="308"/>
      <c r="Q633" s="18"/>
      <c r="R633" s="18"/>
    </row>
    <row r="634" spans="1:18" ht="15" x14ac:dyDescent="0.25">
      <c r="A634" s="109"/>
      <c r="B634" s="259" t="s">
        <v>462</v>
      </c>
      <c r="C634" s="149">
        <v>622</v>
      </c>
      <c r="D634" s="149">
        <f t="shared" si="19"/>
        <v>2688</v>
      </c>
      <c r="E634" s="159">
        <v>1</v>
      </c>
      <c r="F634" s="101"/>
      <c r="G634" s="143" t="s">
        <v>447</v>
      </c>
      <c r="H634" s="200">
        <f t="shared" si="18"/>
        <v>1544</v>
      </c>
      <c r="I634" s="171" t="s">
        <v>771</v>
      </c>
      <c r="J634" s="172" t="s">
        <v>608</v>
      </c>
      <c r="K634" s="105" t="s">
        <v>167</v>
      </c>
      <c r="L634" s="172" t="s">
        <v>304</v>
      </c>
      <c r="M634" s="55"/>
      <c r="O634" s="308"/>
      <c r="Q634" s="18"/>
      <c r="R634" s="18"/>
    </row>
    <row r="635" spans="1:18" ht="15" x14ac:dyDescent="0.25">
      <c r="A635" s="109"/>
      <c r="B635" s="259" t="s">
        <v>463</v>
      </c>
      <c r="C635" s="149">
        <v>623</v>
      </c>
      <c r="D635" s="149">
        <f t="shared" si="19"/>
        <v>2692</v>
      </c>
      <c r="E635" s="159">
        <v>1</v>
      </c>
      <c r="F635" s="101"/>
      <c r="G635" s="143" t="s">
        <v>447</v>
      </c>
      <c r="H635" s="200">
        <f t="shared" si="18"/>
        <v>1546</v>
      </c>
      <c r="I635" s="171" t="s">
        <v>756</v>
      </c>
      <c r="J635" s="172" t="s">
        <v>608</v>
      </c>
      <c r="K635" s="105" t="s">
        <v>167</v>
      </c>
      <c r="L635" s="172" t="s">
        <v>304</v>
      </c>
      <c r="M635" s="55"/>
      <c r="O635" s="308"/>
      <c r="Q635" s="18"/>
      <c r="R635" s="18"/>
    </row>
    <row r="636" spans="1:18" ht="15" x14ac:dyDescent="0.25">
      <c r="A636" s="109"/>
      <c r="B636" s="264" t="s">
        <v>464</v>
      </c>
      <c r="C636" s="149">
        <v>624</v>
      </c>
      <c r="D636" s="149">
        <f t="shared" si="19"/>
        <v>2696</v>
      </c>
      <c r="E636" s="159">
        <v>1</v>
      </c>
      <c r="F636" s="101"/>
      <c r="G636" s="143" t="s">
        <v>447</v>
      </c>
      <c r="H636" s="200">
        <f t="shared" si="18"/>
        <v>1548</v>
      </c>
      <c r="I636" s="53" t="s">
        <v>610</v>
      </c>
      <c r="J636" s="54" t="s">
        <v>609</v>
      </c>
      <c r="K636" s="105" t="s">
        <v>167</v>
      </c>
      <c r="L636" s="56" t="s">
        <v>300</v>
      </c>
      <c r="M636" s="55"/>
      <c r="O636" s="308"/>
      <c r="Q636" s="18"/>
      <c r="R636" s="18"/>
    </row>
    <row r="637" spans="1:18" ht="15" x14ac:dyDescent="0.25">
      <c r="A637" s="109"/>
      <c r="B637" s="264" t="s">
        <v>465</v>
      </c>
      <c r="C637" s="149">
        <v>625</v>
      </c>
      <c r="D637" s="149">
        <f t="shared" si="19"/>
        <v>2700</v>
      </c>
      <c r="E637" s="159">
        <v>1</v>
      </c>
      <c r="F637" s="101"/>
      <c r="G637" s="143" t="s">
        <v>447</v>
      </c>
      <c r="H637" s="200">
        <f t="shared" si="18"/>
        <v>1550</v>
      </c>
      <c r="I637" s="171" t="s">
        <v>611</v>
      </c>
      <c r="J637" s="54" t="s">
        <v>609</v>
      </c>
      <c r="K637" s="105" t="s">
        <v>167</v>
      </c>
      <c r="L637" s="172" t="s">
        <v>300</v>
      </c>
      <c r="M637" s="55"/>
      <c r="O637" s="308"/>
      <c r="Q637" s="18"/>
      <c r="R637" s="18"/>
    </row>
    <row r="638" spans="1:18" ht="15" x14ac:dyDescent="0.25">
      <c r="A638" s="109"/>
      <c r="B638" s="264" t="s">
        <v>466</v>
      </c>
      <c r="C638" s="149">
        <v>626</v>
      </c>
      <c r="D638" s="149">
        <f t="shared" si="19"/>
        <v>2704</v>
      </c>
      <c r="E638" s="159">
        <v>1</v>
      </c>
      <c r="F638" s="101"/>
      <c r="G638" s="143" t="s">
        <v>447</v>
      </c>
      <c r="H638" s="200">
        <f t="shared" si="18"/>
        <v>1552</v>
      </c>
      <c r="I638" s="171" t="s">
        <v>612</v>
      </c>
      <c r="J638" s="54" t="s">
        <v>609</v>
      </c>
      <c r="K638" s="105" t="s">
        <v>167</v>
      </c>
      <c r="L638" s="172" t="s">
        <v>300</v>
      </c>
      <c r="M638" s="55"/>
      <c r="O638" s="308"/>
      <c r="Q638" s="18"/>
      <c r="R638" s="18"/>
    </row>
    <row r="639" spans="1:18" ht="15" x14ac:dyDescent="0.25">
      <c r="A639" s="109"/>
      <c r="B639" s="264" t="s">
        <v>467</v>
      </c>
      <c r="C639" s="149">
        <v>627</v>
      </c>
      <c r="D639" s="149">
        <f t="shared" si="19"/>
        <v>2708</v>
      </c>
      <c r="E639" s="159">
        <v>1</v>
      </c>
      <c r="F639" s="101"/>
      <c r="G639" s="143" t="s">
        <v>447</v>
      </c>
      <c r="H639" s="200">
        <f t="shared" si="18"/>
        <v>1554</v>
      </c>
      <c r="I639" s="171" t="s">
        <v>613</v>
      </c>
      <c r="J639" s="54" t="s">
        <v>609</v>
      </c>
      <c r="K639" s="105" t="s">
        <v>167</v>
      </c>
      <c r="L639" s="172" t="s">
        <v>300</v>
      </c>
      <c r="M639" s="55"/>
      <c r="O639" s="308"/>
      <c r="Q639" s="18"/>
      <c r="R639" s="18"/>
    </row>
    <row r="640" spans="1:18" ht="15" x14ac:dyDescent="0.25">
      <c r="A640" s="109"/>
      <c r="B640" s="264" t="s">
        <v>468</v>
      </c>
      <c r="C640" s="149">
        <v>628</v>
      </c>
      <c r="D640" s="149">
        <f t="shared" si="19"/>
        <v>2712</v>
      </c>
      <c r="E640" s="159">
        <v>1</v>
      </c>
      <c r="F640" s="101"/>
      <c r="G640" s="143" t="s">
        <v>447</v>
      </c>
      <c r="H640" s="200">
        <f t="shared" si="18"/>
        <v>1556</v>
      </c>
      <c r="I640" s="171" t="s">
        <v>614</v>
      </c>
      <c r="J640" s="54" t="s">
        <v>609</v>
      </c>
      <c r="K640" s="105" t="s">
        <v>167</v>
      </c>
      <c r="L640" s="172" t="s">
        <v>300</v>
      </c>
      <c r="M640" s="55"/>
      <c r="O640" s="308"/>
      <c r="Q640" s="18"/>
      <c r="R640" s="18"/>
    </row>
    <row r="641" spans="1:18" ht="15" x14ac:dyDescent="0.25">
      <c r="A641" s="109"/>
      <c r="B641" s="264" t="s">
        <v>469</v>
      </c>
      <c r="C641" s="149">
        <v>629</v>
      </c>
      <c r="D641" s="149">
        <f t="shared" si="19"/>
        <v>2716</v>
      </c>
      <c r="E641" s="159">
        <v>1</v>
      </c>
      <c r="F641" s="101"/>
      <c r="G641" s="143" t="s">
        <v>447</v>
      </c>
      <c r="H641" s="200">
        <f t="shared" si="18"/>
        <v>1558</v>
      </c>
      <c r="I641" s="171" t="s">
        <v>615</v>
      </c>
      <c r="J641" s="54" t="s">
        <v>609</v>
      </c>
      <c r="K641" s="105" t="s">
        <v>167</v>
      </c>
      <c r="L641" s="172" t="s">
        <v>300</v>
      </c>
      <c r="M641" s="55"/>
      <c r="O641" s="308"/>
      <c r="Q641" s="18"/>
      <c r="R641" s="18"/>
    </row>
    <row r="642" spans="1:18" ht="15" x14ac:dyDescent="0.25">
      <c r="A642" s="109"/>
      <c r="B642" s="264" t="s">
        <v>470</v>
      </c>
      <c r="C642" s="149">
        <v>630</v>
      </c>
      <c r="D642" s="149">
        <f t="shared" si="19"/>
        <v>2720</v>
      </c>
      <c r="E642" s="159">
        <v>1</v>
      </c>
      <c r="F642" s="101"/>
      <c r="G642" s="143" t="s">
        <v>447</v>
      </c>
      <c r="H642" s="200">
        <f t="shared" si="18"/>
        <v>1560</v>
      </c>
      <c r="I642" s="171" t="s">
        <v>616</v>
      </c>
      <c r="J642" s="54" t="s">
        <v>609</v>
      </c>
      <c r="K642" s="105" t="s">
        <v>167</v>
      </c>
      <c r="L642" s="172" t="s">
        <v>300</v>
      </c>
      <c r="M642" s="55"/>
      <c r="O642" s="308"/>
      <c r="Q642" s="18"/>
      <c r="R642" s="18"/>
    </row>
    <row r="643" spans="1:18" ht="15" x14ac:dyDescent="0.25">
      <c r="A643" s="109"/>
      <c r="B643" s="264" t="s">
        <v>471</v>
      </c>
      <c r="C643" s="149">
        <v>631</v>
      </c>
      <c r="D643" s="149">
        <f t="shared" si="19"/>
        <v>2724</v>
      </c>
      <c r="E643" s="159">
        <v>1</v>
      </c>
      <c r="F643" s="101"/>
      <c r="G643" s="143" t="s">
        <v>447</v>
      </c>
      <c r="H643" s="200">
        <f t="shared" si="18"/>
        <v>1562</v>
      </c>
      <c r="I643" s="171" t="s">
        <v>617</v>
      </c>
      <c r="J643" s="54" t="s">
        <v>609</v>
      </c>
      <c r="K643" s="105" t="s">
        <v>167</v>
      </c>
      <c r="L643" s="172" t="s">
        <v>300</v>
      </c>
      <c r="M643" s="55"/>
      <c r="O643" s="308"/>
      <c r="Q643" s="18"/>
      <c r="R643" s="18"/>
    </row>
    <row r="644" spans="1:18" ht="15" x14ac:dyDescent="0.25">
      <c r="A644" s="109"/>
      <c r="B644" s="264" t="s">
        <v>472</v>
      </c>
      <c r="C644" s="149">
        <v>632</v>
      </c>
      <c r="D644" s="149">
        <f t="shared" si="19"/>
        <v>2728</v>
      </c>
      <c r="E644" s="160">
        <v>4</v>
      </c>
      <c r="F644" s="101"/>
      <c r="G644" s="143" t="s">
        <v>447</v>
      </c>
      <c r="H644" s="200">
        <f t="shared" si="18"/>
        <v>1564</v>
      </c>
      <c r="I644" s="53" t="s">
        <v>618</v>
      </c>
      <c r="J644" s="54" t="s">
        <v>609</v>
      </c>
      <c r="K644" s="105" t="s">
        <v>167</v>
      </c>
      <c r="L644" s="54" t="s">
        <v>609</v>
      </c>
      <c r="M644" s="173" t="s">
        <v>794</v>
      </c>
      <c r="O644" s="308"/>
      <c r="Q644" s="18"/>
      <c r="R644" s="18"/>
    </row>
    <row r="645" spans="1:18" ht="15" x14ac:dyDescent="0.25">
      <c r="A645" s="109"/>
      <c r="B645" s="264" t="s">
        <v>473</v>
      </c>
      <c r="C645" s="149">
        <v>633</v>
      </c>
      <c r="D645" s="149">
        <f t="shared" si="19"/>
        <v>2732</v>
      </c>
      <c r="E645" s="160">
        <v>4</v>
      </c>
      <c r="F645" s="101"/>
      <c r="G645" s="143" t="s">
        <v>447</v>
      </c>
      <c r="H645" s="200">
        <f t="shared" si="18"/>
        <v>1566</v>
      </c>
      <c r="I645" s="171" t="s">
        <v>619</v>
      </c>
      <c r="J645" s="54" t="s">
        <v>609</v>
      </c>
      <c r="K645" s="105" t="s">
        <v>167</v>
      </c>
      <c r="L645" s="54" t="s">
        <v>609</v>
      </c>
      <c r="M645" s="173" t="s">
        <v>794</v>
      </c>
      <c r="O645" s="308"/>
      <c r="Q645" s="18"/>
      <c r="R645" s="18"/>
    </row>
    <row r="646" spans="1:18" ht="15" x14ac:dyDescent="0.25">
      <c r="A646" s="109"/>
      <c r="B646" s="264" t="s">
        <v>474</v>
      </c>
      <c r="C646" s="149">
        <v>634</v>
      </c>
      <c r="D646" s="149">
        <f t="shared" si="19"/>
        <v>2736</v>
      </c>
      <c r="E646" s="160">
        <v>4</v>
      </c>
      <c r="F646" s="101"/>
      <c r="G646" s="143" t="s">
        <v>447</v>
      </c>
      <c r="H646" s="200">
        <f t="shared" si="18"/>
        <v>1568</v>
      </c>
      <c r="I646" s="171" t="s">
        <v>620</v>
      </c>
      <c r="J646" s="54" t="s">
        <v>609</v>
      </c>
      <c r="K646" s="105" t="s">
        <v>167</v>
      </c>
      <c r="L646" s="54" t="s">
        <v>609</v>
      </c>
      <c r="M646" s="173" t="s">
        <v>794</v>
      </c>
      <c r="O646" s="308"/>
      <c r="Q646" s="18"/>
      <c r="R646" s="18"/>
    </row>
    <row r="647" spans="1:18" ht="15" x14ac:dyDescent="0.25">
      <c r="A647" s="109"/>
      <c r="B647" s="264" t="s">
        <v>475</v>
      </c>
      <c r="C647" s="149">
        <v>635</v>
      </c>
      <c r="D647" s="149">
        <f t="shared" si="19"/>
        <v>2740</v>
      </c>
      <c r="E647" s="160">
        <v>4</v>
      </c>
      <c r="F647" s="101"/>
      <c r="G647" s="143" t="s">
        <v>447</v>
      </c>
      <c r="H647" s="200">
        <f t="shared" si="18"/>
        <v>1570</v>
      </c>
      <c r="I647" s="171" t="s">
        <v>621</v>
      </c>
      <c r="J647" s="54" t="s">
        <v>609</v>
      </c>
      <c r="K647" s="105" t="s">
        <v>167</v>
      </c>
      <c r="L647" s="54" t="s">
        <v>609</v>
      </c>
      <c r="M647" s="173" t="s">
        <v>794</v>
      </c>
      <c r="O647" s="308"/>
      <c r="Q647" s="18"/>
      <c r="R647" s="18"/>
    </row>
    <row r="648" spans="1:18" ht="15" x14ac:dyDescent="0.25">
      <c r="A648" s="109"/>
      <c r="B648" s="264" t="s">
        <v>476</v>
      </c>
      <c r="C648" s="149">
        <v>636</v>
      </c>
      <c r="D648" s="149">
        <f t="shared" si="19"/>
        <v>2744</v>
      </c>
      <c r="E648" s="160">
        <v>4</v>
      </c>
      <c r="F648" s="101"/>
      <c r="G648" s="143" t="s">
        <v>447</v>
      </c>
      <c r="H648" s="200">
        <f t="shared" si="18"/>
        <v>1572</v>
      </c>
      <c r="I648" s="171" t="s">
        <v>622</v>
      </c>
      <c r="J648" s="54" t="s">
        <v>609</v>
      </c>
      <c r="K648" s="105" t="s">
        <v>167</v>
      </c>
      <c r="L648" s="54" t="s">
        <v>609</v>
      </c>
      <c r="M648" s="173" t="s">
        <v>794</v>
      </c>
      <c r="O648" s="308"/>
      <c r="Q648" s="18"/>
      <c r="R648" s="18"/>
    </row>
    <row r="649" spans="1:18" ht="15" x14ac:dyDescent="0.25">
      <c r="A649" s="109"/>
      <c r="B649" s="264" t="s">
        <v>477</v>
      </c>
      <c r="C649" s="149">
        <v>637</v>
      </c>
      <c r="D649" s="149">
        <f t="shared" si="19"/>
        <v>2748</v>
      </c>
      <c r="E649" s="160">
        <v>4</v>
      </c>
      <c r="F649" s="101"/>
      <c r="G649" s="143" t="s">
        <v>447</v>
      </c>
      <c r="H649" s="200">
        <f t="shared" si="18"/>
        <v>1574</v>
      </c>
      <c r="I649" s="171" t="s">
        <v>623</v>
      </c>
      <c r="J649" s="54" t="s">
        <v>609</v>
      </c>
      <c r="K649" s="105" t="s">
        <v>167</v>
      </c>
      <c r="L649" s="54" t="s">
        <v>609</v>
      </c>
      <c r="M649" s="173" t="s">
        <v>794</v>
      </c>
      <c r="O649" s="308"/>
      <c r="Q649" s="18"/>
      <c r="R649" s="18"/>
    </row>
    <row r="650" spans="1:18" ht="15" x14ac:dyDescent="0.25">
      <c r="A650" s="109"/>
      <c r="B650" s="264" t="s">
        <v>478</v>
      </c>
      <c r="C650" s="149">
        <v>638</v>
      </c>
      <c r="D650" s="149">
        <f t="shared" si="19"/>
        <v>2752</v>
      </c>
      <c r="E650" s="160">
        <v>4</v>
      </c>
      <c r="F650" s="101"/>
      <c r="G650" s="143" t="s">
        <v>447</v>
      </c>
      <c r="H650" s="200">
        <f t="shared" si="18"/>
        <v>1576</v>
      </c>
      <c r="I650" s="171" t="s">
        <v>624</v>
      </c>
      <c r="J650" s="54" t="s">
        <v>609</v>
      </c>
      <c r="K650" s="105" t="s">
        <v>167</v>
      </c>
      <c r="L650" s="54" t="s">
        <v>609</v>
      </c>
      <c r="M650" s="173" t="s">
        <v>794</v>
      </c>
      <c r="O650" s="308"/>
      <c r="Q650" s="18"/>
      <c r="R650" s="18"/>
    </row>
    <row r="651" spans="1:18" ht="15" x14ac:dyDescent="0.25">
      <c r="A651" s="109"/>
      <c r="B651" s="264" t="s">
        <v>479</v>
      </c>
      <c r="C651" s="149">
        <v>639</v>
      </c>
      <c r="D651" s="149">
        <f t="shared" si="19"/>
        <v>2756</v>
      </c>
      <c r="E651" s="160">
        <v>4</v>
      </c>
      <c r="F651" s="101"/>
      <c r="G651" s="143" t="s">
        <v>447</v>
      </c>
      <c r="H651" s="200">
        <f t="shared" si="18"/>
        <v>1578</v>
      </c>
      <c r="I651" s="171" t="s">
        <v>625</v>
      </c>
      <c r="J651" s="54" t="s">
        <v>609</v>
      </c>
      <c r="K651" s="105" t="s">
        <v>167</v>
      </c>
      <c r="L651" s="54" t="s">
        <v>609</v>
      </c>
      <c r="M651" s="173" t="s">
        <v>794</v>
      </c>
      <c r="O651" s="308"/>
      <c r="Q651" s="18"/>
      <c r="R651" s="18"/>
    </row>
    <row r="652" spans="1:18" ht="15" x14ac:dyDescent="0.25">
      <c r="A652" s="109"/>
      <c r="B652" s="264" t="s">
        <v>480</v>
      </c>
      <c r="C652" s="149">
        <v>640</v>
      </c>
      <c r="D652" s="149">
        <f t="shared" si="19"/>
        <v>2760</v>
      </c>
      <c r="E652" s="159">
        <v>2</v>
      </c>
      <c r="F652" s="101"/>
      <c r="G652" s="143" t="s">
        <v>447</v>
      </c>
      <c r="H652" s="200">
        <f t="shared" ref="H652:H711" si="20">300+2*M$10*(B$10-1)+2*C652</f>
        <v>1580</v>
      </c>
      <c r="I652" s="171" t="s">
        <v>629</v>
      </c>
      <c r="J652" s="172" t="s">
        <v>607</v>
      </c>
      <c r="K652" s="105" t="s">
        <v>167</v>
      </c>
      <c r="L652" s="54" t="s">
        <v>609</v>
      </c>
      <c r="M652" s="55" t="s">
        <v>186</v>
      </c>
      <c r="O652" s="308"/>
      <c r="Q652" s="18"/>
      <c r="R652" s="18"/>
    </row>
    <row r="653" spans="1:18" ht="15" x14ac:dyDescent="0.25">
      <c r="A653" s="109"/>
      <c r="B653" s="264" t="s">
        <v>481</v>
      </c>
      <c r="C653" s="149">
        <v>641</v>
      </c>
      <c r="D653" s="149">
        <f t="shared" ref="D653:D711" si="21">4*(M$10*(B$10-1)+C653)+D$11</f>
        <v>2764</v>
      </c>
      <c r="E653" s="159">
        <v>2</v>
      </c>
      <c r="F653" s="101"/>
      <c r="G653" s="143" t="s">
        <v>447</v>
      </c>
      <c r="H653" s="200">
        <f t="shared" si="20"/>
        <v>1582</v>
      </c>
      <c r="I653" s="53" t="s">
        <v>630</v>
      </c>
      <c r="J653" s="172" t="s">
        <v>608</v>
      </c>
      <c r="K653" s="105" t="s">
        <v>167</v>
      </c>
      <c r="L653" s="54" t="s">
        <v>609</v>
      </c>
      <c r="M653" s="55" t="s">
        <v>186</v>
      </c>
      <c r="O653" s="308"/>
      <c r="Q653" s="18"/>
      <c r="R653" s="18"/>
    </row>
    <row r="654" spans="1:18" ht="15" x14ac:dyDescent="0.25">
      <c r="A654" s="109"/>
      <c r="B654" s="144" t="s">
        <v>482</v>
      </c>
      <c r="C654" s="149">
        <v>642</v>
      </c>
      <c r="D654" s="149">
        <f t="shared" si="21"/>
        <v>2768</v>
      </c>
      <c r="E654" s="160">
        <v>4</v>
      </c>
      <c r="F654" s="103"/>
      <c r="G654" s="143" t="s">
        <v>447</v>
      </c>
      <c r="H654" s="200">
        <f t="shared" si="20"/>
        <v>1584</v>
      </c>
      <c r="I654" s="53" t="s">
        <v>631</v>
      </c>
      <c r="J654" s="54" t="s">
        <v>609</v>
      </c>
      <c r="K654" s="105" t="s">
        <v>167</v>
      </c>
      <c r="L654" s="54" t="s">
        <v>634</v>
      </c>
      <c r="M654" s="173" t="s">
        <v>794</v>
      </c>
      <c r="O654" s="308"/>
      <c r="Q654" s="18"/>
      <c r="R654" s="18"/>
    </row>
    <row r="655" spans="1:18" ht="15" x14ac:dyDescent="0.25">
      <c r="A655" s="109"/>
      <c r="B655" s="264" t="s">
        <v>484</v>
      </c>
      <c r="C655" s="149">
        <v>643</v>
      </c>
      <c r="D655" s="149">
        <f t="shared" si="21"/>
        <v>2772</v>
      </c>
      <c r="E655" s="159">
        <v>3</v>
      </c>
      <c r="F655" s="101"/>
      <c r="G655" s="143" t="s">
        <v>447</v>
      </c>
      <c r="H655" s="200">
        <f t="shared" si="20"/>
        <v>1586</v>
      </c>
      <c r="I655" s="53" t="s">
        <v>632</v>
      </c>
      <c r="J655" s="54" t="s">
        <v>609</v>
      </c>
      <c r="K655" s="105" t="s">
        <v>167</v>
      </c>
      <c r="L655" s="54" t="s">
        <v>634</v>
      </c>
      <c r="M655" s="173" t="s">
        <v>794</v>
      </c>
      <c r="O655" s="308"/>
      <c r="Q655" s="18"/>
      <c r="R655" s="18"/>
    </row>
    <row r="656" spans="1:18" ht="15" x14ac:dyDescent="0.25">
      <c r="A656" s="109"/>
      <c r="B656" s="264" t="s">
        <v>485</v>
      </c>
      <c r="C656" s="149">
        <v>644</v>
      </c>
      <c r="D656" s="149">
        <f t="shared" si="21"/>
        <v>2776</v>
      </c>
      <c r="E656" s="159">
        <v>1</v>
      </c>
      <c r="F656" s="101"/>
      <c r="G656" s="143" t="s">
        <v>447</v>
      </c>
      <c r="H656" s="200">
        <f t="shared" si="20"/>
        <v>1588</v>
      </c>
      <c r="I656" s="171" t="s">
        <v>795</v>
      </c>
      <c r="J656" s="54" t="s">
        <v>609</v>
      </c>
      <c r="K656" s="105" t="s">
        <v>167</v>
      </c>
      <c r="L656" s="54" t="s">
        <v>609</v>
      </c>
      <c r="M656" s="55" t="s">
        <v>605</v>
      </c>
      <c r="O656" s="308"/>
      <c r="Q656" s="18"/>
      <c r="R656" s="18"/>
    </row>
    <row r="657" spans="1:18" ht="15" x14ac:dyDescent="0.25">
      <c r="A657" s="109"/>
      <c r="B657" s="264" t="s">
        <v>405</v>
      </c>
      <c r="C657" s="149">
        <v>645</v>
      </c>
      <c r="D657" s="149">
        <f t="shared" si="21"/>
        <v>2780</v>
      </c>
      <c r="E657" s="159">
        <v>1</v>
      </c>
      <c r="F657" s="101"/>
      <c r="G657" s="143" t="s">
        <v>447</v>
      </c>
      <c r="H657" s="200">
        <f t="shared" si="20"/>
        <v>1590</v>
      </c>
      <c r="I657" s="53" t="s">
        <v>633</v>
      </c>
      <c r="J657" s="54" t="s">
        <v>609</v>
      </c>
      <c r="K657" s="105" t="s">
        <v>167</v>
      </c>
      <c r="L657" s="54" t="s">
        <v>609</v>
      </c>
      <c r="M657" s="55" t="s">
        <v>605</v>
      </c>
      <c r="O657" s="308"/>
      <c r="Q657" s="18"/>
      <c r="R657" s="18"/>
    </row>
    <row r="658" spans="1:18" ht="15" x14ac:dyDescent="0.25">
      <c r="A658" s="109"/>
      <c r="B658" s="259" t="s">
        <v>497</v>
      </c>
      <c r="C658" s="149">
        <v>646</v>
      </c>
      <c r="D658" s="149">
        <f t="shared" si="21"/>
        <v>2784</v>
      </c>
      <c r="E658" s="159">
        <v>1</v>
      </c>
      <c r="F658" s="101"/>
      <c r="G658" s="143" t="s">
        <v>447</v>
      </c>
      <c r="H658" s="200">
        <f t="shared" si="20"/>
        <v>1592</v>
      </c>
      <c r="I658" s="53" t="s">
        <v>772</v>
      </c>
      <c r="J658" s="172" t="s">
        <v>607</v>
      </c>
      <c r="K658" s="105" t="s">
        <v>167</v>
      </c>
      <c r="L658" s="56" t="s">
        <v>301</v>
      </c>
      <c r="M658" s="55"/>
      <c r="Q658" s="18"/>
      <c r="R658" s="18"/>
    </row>
    <row r="659" spans="1:18" ht="15" x14ac:dyDescent="0.25">
      <c r="A659" s="109"/>
      <c r="B659" s="259" t="s">
        <v>498</v>
      </c>
      <c r="C659" s="149">
        <v>647</v>
      </c>
      <c r="D659" s="149">
        <f t="shared" si="21"/>
        <v>2788</v>
      </c>
      <c r="E659" s="159">
        <v>1</v>
      </c>
      <c r="F659" s="101"/>
      <c r="G659" s="143" t="s">
        <v>447</v>
      </c>
      <c r="H659" s="200">
        <f t="shared" si="20"/>
        <v>1594</v>
      </c>
      <c r="I659" s="171" t="s">
        <v>773</v>
      </c>
      <c r="J659" s="172" t="s">
        <v>607</v>
      </c>
      <c r="K659" s="105" t="s">
        <v>167</v>
      </c>
      <c r="L659" s="172" t="s">
        <v>301</v>
      </c>
      <c r="M659" s="55"/>
      <c r="O659" s="308"/>
      <c r="Q659" s="18"/>
      <c r="R659" s="18"/>
    </row>
    <row r="660" spans="1:18" ht="15" x14ac:dyDescent="0.25">
      <c r="A660" s="109"/>
      <c r="B660" s="259" t="s">
        <v>499</v>
      </c>
      <c r="C660" s="149">
        <v>648</v>
      </c>
      <c r="D660" s="149">
        <f t="shared" si="21"/>
        <v>2792</v>
      </c>
      <c r="E660" s="159">
        <v>1</v>
      </c>
      <c r="F660" s="101"/>
      <c r="G660" s="143" t="s">
        <v>447</v>
      </c>
      <c r="H660" s="200">
        <f t="shared" si="20"/>
        <v>1596</v>
      </c>
      <c r="I660" s="171" t="s">
        <v>774</v>
      </c>
      <c r="J660" s="172" t="s">
        <v>607</v>
      </c>
      <c r="K660" s="105" t="s">
        <v>167</v>
      </c>
      <c r="L660" s="172" t="s">
        <v>301</v>
      </c>
      <c r="M660" s="55"/>
      <c r="O660" s="308"/>
      <c r="Q660" s="18"/>
      <c r="R660" s="18"/>
    </row>
    <row r="661" spans="1:18" ht="15" x14ac:dyDescent="0.25">
      <c r="A661" s="109"/>
      <c r="B661" s="259" t="s">
        <v>500</v>
      </c>
      <c r="C661" s="149">
        <v>649</v>
      </c>
      <c r="D661" s="149">
        <f t="shared" si="21"/>
        <v>2796</v>
      </c>
      <c r="E661" s="159">
        <v>1</v>
      </c>
      <c r="F661" s="101"/>
      <c r="G661" s="143" t="s">
        <v>447</v>
      </c>
      <c r="H661" s="200">
        <f t="shared" si="20"/>
        <v>1598</v>
      </c>
      <c r="I661" s="171" t="s">
        <v>775</v>
      </c>
      <c r="J661" s="172" t="s">
        <v>607</v>
      </c>
      <c r="K661" s="105" t="s">
        <v>167</v>
      </c>
      <c r="L661" s="172" t="s">
        <v>301</v>
      </c>
      <c r="M661" s="55"/>
      <c r="O661" s="308"/>
      <c r="Q661" s="18"/>
      <c r="R661" s="18"/>
    </row>
    <row r="662" spans="1:18" ht="15" x14ac:dyDescent="0.25">
      <c r="A662" s="109"/>
      <c r="B662" s="259" t="s">
        <v>501</v>
      </c>
      <c r="C662" s="149">
        <v>650</v>
      </c>
      <c r="D662" s="149">
        <f t="shared" si="21"/>
        <v>2800</v>
      </c>
      <c r="E662" s="159">
        <v>1</v>
      </c>
      <c r="F662" s="101"/>
      <c r="G662" s="143" t="s">
        <v>447</v>
      </c>
      <c r="H662" s="200">
        <f t="shared" si="20"/>
        <v>1600</v>
      </c>
      <c r="I662" s="171" t="s">
        <v>776</v>
      </c>
      <c r="J662" s="172" t="s">
        <v>607</v>
      </c>
      <c r="K662" s="105" t="s">
        <v>167</v>
      </c>
      <c r="L662" s="172" t="s">
        <v>301</v>
      </c>
      <c r="M662" s="55"/>
      <c r="O662" s="308"/>
      <c r="Q662" s="18"/>
      <c r="R662" s="18"/>
    </row>
    <row r="663" spans="1:18" ht="15" x14ac:dyDescent="0.25">
      <c r="A663" s="109"/>
      <c r="B663" s="259" t="s">
        <v>502</v>
      </c>
      <c r="C663" s="149">
        <v>651</v>
      </c>
      <c r="D663" s="149">
        <f t="shared" si="21"/>
        <v>2804</v>
      </c>
      <c r="E663" s="159">
        <v>1</v>
      </c>
      <c r="F663" s="101"/>
      <c r="G663" s="143" t="s">
        <v>447</v>
      </c>
      <c r="H663" s="200">
        <f t="shared" si="20"/>
        <v>1602</v>
      </c>
      <c r="I663" s="171" t="s">
        <v>777</v>
      </c>
      <c r="J663" s="172" t="s">
        <v>607</v>
      </c>
      <c r="K663" s="105" t="s">
        <v>167</v>
      </c>
      <c r="L663" s="172" t="s">
        <v>301</v>
      </c>
      <c r="M663" s="55"/>
      <c r="O663" s="308"/>
      <c r="Q663" s="18"/>
      <c r="R663" s="18"/>
    </row>
    <row r="664" spans="1:18" ht="15" x14ac:dyDescent="0.25">
      <c r="A664" s="109"/>
      <c r="B664" s="259" t="s">
        <v>503</v>
      </c>
      <c r="C664" s="149">
        <v>652</v>
      </c>
      <c r="D664" s="149">
        <f t="shared" si="21"/>
        <v>2808</v>
      </c>
      <c r="E664" s="159">
        <v>1</v>
      </c>
      <c r="F664" s="101"/>
      <c r="G664" s="143" t="s">
        <v>447</v>
      </c>
      <c r="H664" s="200">
        <f t="shared" si="20"/>
        <v>1604</v>
      </c>
      <c r="I664" s="171" t="s">
        <v>778</v>
      </c>
      <c r="J664" s="172" t="s">
        <v>607</v>
      </c>
      <c r="K664" s="105" t="s">
        <v>167</v>
      </c>
      <c r="L664" s="172" t="s">
        <v>301</v>
      </c>
      <c r="M664" s="55"/>
      <c r="O664" s="308"/>
      <c r="Q664" s="18"/>
      <c r="R664" s="18"/>
    </row>
    <row r="665" spans="1:18" ht="15" x14ac:dyDescent="0.25">
      <c r="A665" s="109"/>
      <c r="B665" s="259" t="s">
        <v>504</v>
      </c>
      <c r="C665" s="149">
        <v>653</v>
      </c>
      <c r="D665" s="149">
        <f t="shared" si="21"/>
        <v>2812</v>
      </c>
      <c r="E665" s="159">
        <v>1</v>
      </c>
      <c r="F665" s="101"/>
      <c r="G665" s="143" t="s">
        <v>447</v>
      </c>
      <c r="H665" s="200">
        <f t="shared" si="20"/>
        <v>1606</v>
      </c>
      <c r="I665" s="171" t="s">
        <v>779</v>
      </c>
      <c r="J665" s="172" t="s">
        <v>607</v>
      </c>
      <c r="K665" s="105" t="s">
        <v>167</v>
      </c>
      <c r="L665" s="172" t="s">
        <v>301</v>
      </c>
      <c r="M665" s="55"/>
      <c r="O665" s="308"/>
      <c r="Q665" s="18"/>
      <c r="R665" s="18"/>
    </row>
    <row r="666" spans="1:18" ht="15" x14ac:dyDescent="0.25">
      <c r="A666" s="109"/>
      <c r="B666" s="264" t="s">
        <v>512</v>
      </c>
      <c r="C666" s="149">
        <v>654</v>
      </c>
      <c r="D666" s="149">
        <f t="shared" si="21"/>
        <v>2816</v>
      </c>
      <c r="E666" s="160">
        <v>4</v>
      </c>
      <c r="F666" s="101"/>
      <c r="G666" s="143" t="s">
        <v>447</v>
      </c>
      <c r="H666" s="200">
        <f t="shared" si="20"/>
        <v>1608</v>
      </c>
      <c r="I666" s="171" t="s">
        <v>635</v>
      </c>
      <c r="J666" s="54" t="s">
        <v>609</v>
      </c>
      <c r="K666" s="105" t="s">
        <v>167</v>
      </c>
      <c r="L666" s="54" t="s">
        <v>609</v>
      </c>
      <c r="M666" s="173" t="s">
        <v>794</v>
      </c>
      <c r="O666" s="308"/>
      <c r="Q666" s="18"/>
      <c r="R666" s="18"/>
    </row>
    <row r="667" spans="1:18" ht="15" x14ac:dyDescent="0.25">
      <c r="A667" s="109"/>
      <c r="B667" s="264" t="s">
        <v>505</v>
      </c>
      <c r="C667" s="149">
        <v>655</v>
      </c>
      <c r="D667" s="149">
        <f t="shared" si="21"/>
        <v>2820</v>
      </c>
      <c r="E667" s="160">
        <v>4</v>
      </c>
      <c r="F667" s="101"/>
      <c r="G667" s="143" t="s">
        <v>447</v>
      </c>
      <c r="H667" s="200">
        <f t="shared" si="20"/>
        <v>1610</v>
      </c>
      <c r="I667" s="171" t="s">
        <v>636</v>
      </c>
      <c r="J667" s="54" t="s">
        <v>609</v>
      </c>
      <c r="K667" s="105" t="s">
        <v>167</v>
      </c>
      <c r="L667" s="54" t="s">
        <v>609</v>
      </c>
      <c r="M667" s="173" t="s">
        <v>794</v>
      </c>
      <c r="O667" s="308"/>
      <c r="Q667" s="18"/>
      <c r="R667" s="18"/>
    </row>
    <row r="668" spans="1:18" ht="15" x14ac:dyDescent="0.25">
      <c r="A668" s="109"/>
      <c r="B668" s="264" t="s">
        <v>513</v>
      </c>
      <c r="C668" s="149">
        <v>656</v>
      </c>
      <c r="D668" s="149">
        <f t="shared" si="21"/>
        <v>2824</v>
      </c>
      <c r="E668" s="160">
        <v>4</v>
      </c>
      <c r="F668" s="101"/>
      <c r="G668" s="143" t="s">
        <v>447</v>
      </c>
      <c r="H668" s="200">
        <f t="shared" si="20"/>
        <v>1612</v>
      </c>
      <c r="I668" s="171" t="s">
        <v>637</v>
      </c>
      <c r="J668" s="54" t="s">
        <v>609</v>
      </c>
      <c r="K668" s="105" t="s">
        <v>167</v>
      </c>
      <c r="L668" s="54" t="s">
        <v>609</v>
      </c>
      <c r="M668" s="173" t="s">
        <v>794</v>
      </c>
      <c r="O668" s="308"/>
      <c r="Q668" s="18"/>
      <c r="R668" s="18"/>
    </row>
    <row r="669" spans="1:18" ht="15" x14ac:dyDescent="0.25">
      <c r="A669" s="109"/>
      <c r="B669" s="264" t="s">
        <v>515</v>
      </c>
      <c r="C669" s="149">
        <v>657</v>
      </c>
      <c r="D669" s="149">
        <f t="shared" si="21"/>
        <v>2828</v>
      </c>
      <c r="E669" s="160">
        <v>4</v>
      </c>
      <c r="F669" s="101"/>
      <c r="G669" s="143" t="s">
        <v>447</v>
      </c>
      <c r="H669" s="200">
        <f t="shared" si="20"/>
        <v>1614</v>
      </c>
      <c r="I669" s="171" t="s">
        <v>638</v>
      </c>
      <c r="J669" s="54" t="s">
        <v>609</v>
      </c>
      <c r="K669" s="105" t="s">
        <v>167</v>
      </c>
      <c r="L669" s="54" t="s">
        <v>609</v>
      </c>
      <c r="M669" s="173" t="s">
        <v>794</v>
      </c>
      <c r="O669" s="308"/>
      <c r="Q669" s="18"/>
      <c r="R669" s="18"/>
    </row>
    <row r="670" spans="1:18" ht="15" x14ac:dyDescent="0.25">
      <c r="A670" s="109"/>
      <c r="B670" s="264" t="s">
        <v>516</v>
      </c>
      <c r="C670" s="149">
        <v>658</v>
      </c>
      <c r="D670" s="149">
        <f t="shared" si="21"/>
        <v>2832</v>
      </c>
      <c r="E670" s="160">
        <v>4</v>
      </c>
      <c r="F670" s="101"/>
      <c r="G670" s="143" t="s">
        <v>447</v>
      </c>
      <c r="H670" s="200">
        <f t="shared" si="20"/>
        <v>1616</v>
      </c>
      <c r="I670" s="171" t="s">
        <v>639</v>
      </c>
      <c r="J670" s="54" t="s">
        <v>609</v>
      </c>
      <c r="K670" s="105" t="s">
        <v>167</v>
      </c>
      <c r="L670" s="54" t="s">
        <v>609</v>
      </c>
      <c r="M670" s="173" t="s">
        <v>794</v>
      </c>
      <c r="O670" s="308"/>
      <c r="Q670" s="18"/>
      <c r="R670" s="18"/>
    </row>
    <row r="671" spans="1:18" ht="15" x14ac:dyDescent="0.25">
      <c r="A671" s="109"/>
      <c r="B671" s="264" t="s">
        <v>514</v>
      </c>
      <c r="C671" s="149">
        <v>659</v>
      </c>
      <c r="D671" s="149">
        <f t="shared" si="21"/>
        <v>2836</v>
      </c>
      <c r="E671" s="160">
        <v>4</v>
      </c>
      <c r="F671" s="101"/>
      <c r="G671" s="143" t="s">
        <v>447</v>
      </c>
      <c r="H671" s="200">
        <f t="shared" si="20"/>
        <v>1618</v>
      </c>
      <c r="I671" s="171" t="s">
        <v>640</v>
      </c>
      <c r="J671" s="54" t="s">
        <v>609</v>
      </c>
      <c r="K671" s="105" t="s">
        <v>167</v>
      </c>
      <c r="L671" s="54" t="s">
        <v>609</v>
      </c>
      <c r="M671" s="173" t="s">
        <v>794</v>
      </c>
      <c r="O671" s="308"/>
      <c r="Q671" s="18"/>
      <c r="R671" s="18"/>
    </row>
    <row r="672" spans="1:18" ht="15" x14ac:dyDescent="0.25">
      <c r="A672" s="109"/>
      <c r="B672" s="264" t="s">
        <v>506</v>
      </c>
      <c r="C672" s="149">
        <v>660</v>
      </c>
      <c r="D672" s="149">
        <f t="shared" si="21"/>
        <v>2840</v>
      </c>
      <c r="E672" s="160">
        <v>4</v>
      </c>
      <c r="F672" s="101"/>
      <c r="G672" s="143" t="s">
        <v>447</v>
      </c>
      <c r="H672" s="200">
        <f t="shared" si="20"/>
        <v>1620</v>
      </c>
      <c r="I672" s="171" t="s">
        <v>641</v>
      </c>
      <c r="J672" s="54" t="s">
        <v>609</v>
      </c>
      <c r="K672" s="105" t="s">
        <v>167</v>
      </c>
      <c r="L672" s="54" t="s">
        <v>609</v>
      </c>
      <c r="M672" s="173" t="s">
        <v>794</v>
      </c>
      <c r="O672" s="308"/>
      <c r="Q672" s="18"/>
      <c r="R672" s="18"/>
    </row>
    <row r="673" spans="1:20" ht="15" x14ac:dyDescent="0.25">
      <c r="A673" s="109"/>
      <c r="B673" s="264" t="s">
        <v>507</v>
      </c>
      <c r="C673" s="149">
        <v>661</v>
      </c>
      <c r="D673" s="149">
        <f t="shared" si="21"/>
        <v>2844</v>
      </c>
      <c r="E673" s="160">
        <v>4</v>
      </c>
      <c r="F673" s="101"/>
      <c r="G673" s="143" t="s">
        <v>447</v>
      </c>
      <c r="H673" s="200">
        <f t="shared" si="20"/>
        <v>1622</v>
      </c>
      <c r="I673" s="171" t="s">
        <v>642</v>
      </c>
      <c r="J673" s="54" t="s">
        <v>609</v>
      </c>
      <c r="K673" s="105" t="s">
        <v>167</v>
      </c>
      <c r="L673" s="54" t="s">
        <v>609</v>
      </c>
      <c r="M673" s="173" t="s">
        <v>794</v>
      </c>
      <c r="O673" s="308"/>
      <c r="Q673" s="18"/>
      <c r="R673" s="18"/>
    </row>
    <row r="674" spans="1:20" ht="15" x14ac:dyDescent="0.25">
      <c r="A674" s="109"/>
      <c r="B674" s="98" t="s">
        <v>377</v>
      </c>
      <c r="C674" s="149">
        <v>662</v>
      </c>
      <c r="D674" s="149">
        <f t="shared" si="21"/>
        <v>2848</v>
      </c>
      <c r="E674" s="101"/>
      <c r="F674" s="101"/>
      <c r="G674" s="99"/>
      <c r="H674" s="200">
        <f t="shared" si="20"/>
        <v>1624</v>
      </c>
      <c r="I674" s="53"/>
      <c r="J674" s="172"/>
      <c r="K674" s="56"/>
      <c r="L674" s="56"/>
      <c r="M674" s="55"/>
      <c r="O674" s="308"/>
      <c r="P674" s="43"/>
      <c r="Q674" s="33"/>
      <c r="R674" s="33"/>
      <c r="S674" s="43"/>
      <c r="T674" s="42"/>
    </row>
    <row r="675" spans="1:20" ht="15" x14ac:dyDescent="0.25">
      <c r="A675" s="109"/>
      <c r="B675" s="317" t="s">
        <v>907</v>
      </c>
      <c r="C675" s="149">
        <v>663</v>
      </c>
      <c r="D675" s="149">
        <f t="shared" si="21"/>
        <v>2852</v>
      </c>
      <c r="E675" s="101"/>
      <c r="F675" s="101"/>
      <c r="G675" s="143" t="s">
        <v>447</v>
      </c>
      <c r="H675" s="52">
        <f t="shared" si="20"/>
        <v>1626</v>
      </c>
      <c r="I675" s="318" t="str">
        <f>CONCATENATE("Cumule Energie active soutirée de la Grille D [",H588,"-",H595,"]")</f>
        <v>Cumule Energie active soutirée de la Grille D [1452-1466]</v>
      </c>
      <c r="J675" s="319" t="s">
        <v>607</v>
      </c>
      <c r="K675" s="319" t="s">
        <v>901</v>
      </c>
      <c r="L675" s="319" t="s">
        <v>301</v>
      </c>
      <c r="M675" s="55"/>
      <c r="O675" s="308"/>
      <c r="P675" s="42"/>
      <c r="Q675" s="253"/>
      <c r="R675" s="253"/>
      <c r="S675" s="42"/>
      <c r="T675" s="42"/>
    </row>
    <row r="676" spans="1:20" ht="15" x14ac:dyDescent="0.25">
      <c r="A676" s="109"/>
      <c r="B676" s="317" t="s">
        <v>908</v>
      </c>
      <c r="C676" s="149">
        <v>664</v>
      </c>
      <c r="D676" s="149">
        <f t="shared" si="21"/>
        <v>2856</v>
      </c>
      <c r="E676" s="101"/>
      <c r="F676" s="101"/>
      <c r="G676" s="143" t="s">
        <v>447</v>
      </c>
      <c r="H676" s="52">
        <f t="shared" si="20"/>
        <v>1628</v>
      </c>
      <c r="I676" s="318" t="str">
        <f>CONCATENATE("Cumule Energie réactive positive soutirée de la Grille D [",H596,"-",H603,"]")</f>
        <v>Cumule Energie réactive positive soutirée de la Grille D [1468-1482]</v>
      </c>
      <c r="J676" s="319" t="s">
        <v>607</v>
      </c>
      <c r="K676" s="319" t="s">
        <v>901</v>
      </c>
      <c r="L676" s="319" t="s">
        <v>304</v>
      </c>
      <c r="M676" s="55"/>
      <c r="O676" s="308"/>
      <c r="P676" s="42"/>
      <c r="Q676" s="253"/>
      <c r="R676" s="253"/>
      <c r="S676" s="42"/>
      <c r="T676" s="42"/>
    </row>
    <row r="677" spans="1:20" ht="15" x14ac:dyDescent="0.25">
      <c r="A677" s="109"/>
      <c r="B677" s="317" t="s">
        <v>909</v>
      </c>
      <c r="C677" s="149">
        <v>665</v>
      </c>
      <c r="D677" s="149">
        <f t="shared" si="21"/>
        <v>2860</v>
      </c>
      <c r="E677" s="101"/>
      <c r="F677" s="101"/>
      <c r="G677" s="143" t="s">
        <v>447</v>
      </c>
      <c r="H677" s="52">
        <f t="shared" si="20"/>
        <v>1630</v>
      </c>
      <c r="I677" s="318" t="str">
        <f>CONCATENATE("Cumule Energie réactive négative soutirée de la Grille D [",H604,"-",H611,"]")</f>
        <v>Cumule Energie réactive négative soutirée de la Grille D [1484-1498]</v>
      </c>
      <c r="J677" s="319" t="s">
        <v>607</v>
      </c>
      <c r="K677" s="319" t="s">
        <v>901</v>
      </c>
      <c r="L677" s="319" t="s">
        <v>304</v>
      </c>
      <c r="M677" s="55"/>
      <c r="O677" s="308"/>
      <c r="P677" s="42"/>
      <c r="Q677" s="253"/>
      <c r="R677" s="253"/>
      <c r="S677" s="42"/>
      <c r="T677" s="42"/>
    </row>
    <row r="678" spans="1:20" ht="15" x14ac:dyDescent="0.25">
      <c r="A678" s="109"/>
      <c r="B678" s="317" t="s">
        <v>910</v>
      </c>
      <c r="C678" s="149">
        <v>666</v>
      </c>
      <c r="D678" s="149">
        <f t="shared" si="21"/>
        <v>2864</v>
      </c>
      <c r="E678" s="101"/>
      <c r="F678" s="101"/>
      <c r="G678" s="143" t="s">
        <v>447</v>
      </c>
      <c r="H678" s="52">
        <f t="shared" si="20"/>
        <v>1632</v>
      </c>
      <c r="I678" s="318" t="str">
        <f>CONCATENATE("Cumule Energie active injectée de la Grille D [",H612,"-",H619,"]")</f>
        <v>Cumule Energie active injectée de la Grille D [1500-1514]</v>
      </c>
      <c r="J678" s="319" t="s">
        <v>608</v>
      </c>
      <c r="K678" s="319" t="s">
        <v>901</v>
      </c>
      <c r="L678" s="319" t="s">
        <v>301</v>
      </c>
      <c r="M678" s="55"/>
      <c r="O678" s="308"/>
      <c r="P678" s="42"/>
      <c r="Q678" s="253"/>
      <c r="R678" s="253"/>
      <c r="S678" s="42"/>
      <c r="T678" s="42"/>
    </row>
    <row r="679" spans="1:20" ht="15" x14ac:dyDescent="0.25">
      <c r="A679" s="109"/>
      <c r="B679" s="317" t="s">
        <v>911</v>
      </c>
      <c r="C679" s="149">
        <v>667</v>
      </c>
      <c r="D679" s="149">
        <f t="shared" si="21"/>
        <v>2868</v>
      </c>
      <c r="E679" s="101"/>
      <c r="F679" s="101"/>
      <c r="G679" s="143" t="s">
        <v>447</v>
      </c>
      <c r="H679" s="52">
        <f t="shared" si="20"/>
        <v>1634</v>
      </c>
      <c r="I679" s="318" t="str">
        <f>CONCATENATE("Cumule Energie réactive positive injectée de la Grille D [",H620,"-",H627,"]")</f>
        <v>Cumule Energie réactive positive injectée de la Grille D [1516-1530]</v>
      </c>
      <c r="J679" s="319" t="s">
        <v>608</v>
      </c>
      <c r="K679" s="319" t="s">
        <v>901</v>
      </c>
      <c r="L679" s="319" t="s">
        <v>304</v>
      </c>
      <c r="M679" s="55"/>
      <c r="O679" s="308"/>
      <c r="P679" s="42"/>
      <c r="Q679" s="253"/>
      <c r="R679" s="253"/>
      <c r="S679" s="42"/>
      <c r="T679" s="42"/>
    </row>
    <row r="680" spans="1:20" ht="15" x14ac:dyDescent="0.25">
      <c r="A680" s="109"/>
      <c r="B680" s="317" t="s">
        <v>912</v>
      </c>
      <c r="C680" s="149">
        <v>668</v>
      </c>
      <c r="D680" s="149">
        <f t="shared" si="21"/>
        <v>2872</v>
      </c>
      <c r="E680" s="101"/>
      <c r="F680" s="101"/>
      <c r="G680" s="143" t="s">
        <v>447</v>
      </c>
      <c r="H680" s="52">
        <f t="shared" si="20"/>
        <v>1636</v>
      </c>
      <c r="I680" s="318" t="str">
        <f>CONCATENATE("Cumule Energie réactive négative injectée de la Grille D [",H628,"-",H635,"]")</f>
        <v>Cumule Energie réactive négative injectée de la Grille D [1532-1546]</v>
      </c>
      <c r="J680" s="319" t="s">
        <v>608</v>
      </c>
      <c r="K680" s="319" t="s">
        <v>901</v>
      </c>
      <c r="L680" s="319" t="s">
        <v>304</v>
      </c>
      <c r="M680" s="55"/>
      <c r="O680" s="308"/>
      <c r="P680" s="42"/>
      <c r="Q680" s="253"/>
      <c r="R680" s="253"/>
      <c r="S680" s="42"/>
      <c r="T680" s="42"/>
    </row>
    <row r="681" spans="1:20" ht="15" x14ac:dyDescent="0.25">
      <c r="A681" s="109"/>
      <c r="B681" s="317" t="s">
        <v>913</v>
      </c>
      <c r="C681" s="149">
        <v>669</v>
      </c>
      <c r="D681" s="149">
        <f t="shared" si="21"/>
        <v>2876</v>
      </c>
      <c r="E681" s="101"/>
      <c r="F681" s="101"/>
      <c r="G681" s="143" t="s">
        <v>447</v>
      </c>
      <c r="H681" s="52">
        <f t="shared" si="20"/>
        <v>1638</v>
      </c>
      <c r="I681" s="318" t="str">
        <f>CONCATENATE("Cumule Energie active soutirée de la Grille F [",H658,"-",H665,"]")</f>
        <v>Cumule Energie active soutirée de la Grille F [1592-1606]</v>
      </c>
      <c r="J681" s="319" t="s">
        <v>607</v>
      </c>
      <c r="K681" s="319" t="s">
        <v>901</v>
      </c>
      <c r="L681" s="319" t="s">
        <v>301</v>
      </c>
      <c r="M681" s="55"/>
      <c r="O681" s="308"/>
      <c r="P681" s="42"/>
      <c r="Q681" s="253"/>
      <c r="R681" s="253"/>
      <c r="S681" s="42"/>
      <c r="T681" s="42"/>
    </row>
    <row r="682" spans="1:20" ht="15" x14ac:dyDescent="0.25">
      <c r="A682" s="109"/>
      <c r="B682" s="98" t="s">
        <v>377</v>
      </c>
      <c r="C682" s="149">
        <v>670</v>
      </c>
      <c r="D682" s="149">
        <f t="shared" si="21"/>
        <v>2880</v>
      </c>
      <c r="E682" s="101"/>
      <c r="F682" s="101"/>
      <c r="G682" s="99"/>
      <c r="H682" s="52">
        <f t="shared" si="20"/>
        <v>1640</v>
      </c>
      <c r="I682" s="53"/>
      <c r="J682" s="172"/>
      <c r="K682" s="56"/>
      <c r="L682" s="56"/>
      <c r="M682" s="55"/>
      <c r="O682" s="308"/>
      <c r="P682" s="42"/>
      <c r="Q682" s="253"/>
      <c r="R682" s="253"/>
      <c r="S682" s="42"/>
      <c r="T682" s="42"/>
    </row>
    <row r="683" spans="1:20" ht="15" x14ac:dyDescent="0.25">
      <c r="A683" s="109"/>
      <c r="B683" s="98" t="s">
        <v>377</v>
      </c>
      <c r="C683" s="149">
        <v>671</v>
      </c>
      <c r="D683" s="149">
        <f t="shared" si="21"/>
        <v>2884</v>
      </c>
      <c r="E683" s="101"/>
      <c r="F683" s="101"/>
      <c r="G683" s="99"/>
      <c r="H683" s="52">
        <f t="shared" si="20"/>
        <v>1642</v>
      </c>
      <c r="I683" s="53"/>
      <c r="J683" s="172"/>
      <c r="K683" s="56"/>
      <c r="L683" s="56"/>
      <c r="M683" s="55"/>
      <c r="O683" s="308"/>
      <c r="P683" s="42"/>
      <c r="Q683" s="253"/>
      <c r="R683" s="253"/>
      <c r="S683" s="42"/>
      <c r="T683" s="42"/>
    </row>
    <row r="684" spans="1:20" ht="15" x14ac:dyDescent="0.25">
      <c r="A684" s="109"/>
      <c r="B684" s="98" t="s">
        <v>377</v>
      </c>
      <c r="C684" s="149">
        <v>672</v>
      </c>
      <c r="D684" s="149">
        <f t="shared" si="21"/>
        <v>2888</v>
      </c>
      <c r="E684" s="101"/>
      <c r="F684" s="101"/>
      <c r="G684" s="99"/>
      <c r="H684" s="52">
        <f t="shared" si="20"/>
        <v>1644</v>
      </c>
      <c r="I684" s="53"/>
      <c r="J684" s="172"/>
      <c r="K684" s="56"/>
      <c r="L684" s="56"/>
      <c r="M684" s="55"/>
      <c r="O684" s="308"/>
      <c r="P684" s="42"/>
      <c r="Q684" s="253"/>
      <c r="R684" s="253"/>
      <c r="S684" s="42"/>
      <c r="T684" s="42"/>
    </row>
    <row r="685" spans="1:20" ht="15" x14ac:dyDescent="0.25">
      <c r="A685" s="109"/>
      <c r="B685" s="98" t="s">
        <v>377</v>
      </c>
      <c r="C685" s="149">
        <v>673</v>
      </c>
      <c r="D685" s="149">
        <f t="shared" si="21"/>
        <v>2892</v>
      </c>
      <c r="E685" s="101"/>
      <c r="F685" s="101"/>
      <c r="G685" s="99"/>
      <c r="H685" s="52">
        <f t="shared" si="20"/>
        <v>1646</v>
      </c>
      <c r="I685" s="53"/>
      <c r="J685" s="172"/>
      <c r="K685" s="56"/>
      <c r="L685" s="56"/>
      <c r="M685" s="55"/>
      <c r="O685" s="308"/>
      <c r="P685" s="42"/>
      <c r="Q685" s="253"/>
      <c r="R685" s="253"/>
      <c r="S685" s="42"/>
      <c r="T685" s="42"/>
    </row>
    <row r="686" spans="1:20" ht="15" x14ac:dyDescent="0.25">
      <c r="A686" s="109"/>
      <c r="B686" s="98" t="s">
        <v>377</v>
      </c>
      <c r="C686" s="149">
        <v>674</v>
      </c>
      <c r="D686" s="149">
        <f t="shared" si="21"/>
        <v>2896</v>
      </c>
      <c r="E686" s="101"/>
      <c r="F686" s="101"/>
      <c r="G686" s="99"/>
      <c r="H686" s="52">
        <f t="shared" si="20"/>
        <v>1648</v>
      </c>
      <c r="I686" s="53"/>
      <c r="J686" s="172"/>
      <c r="K686" s="56"/>
      <c r="L686" s="56"/>
      <c r="M686" s="55"/>
      <c r="O686" s="308"/>
      <c r="P686" s="42"/>
      <c r="Q686" s="253"/>
      <c r="R686" s="253"/>
      <c r="S686" s="42"/>
      <c r="T686" s="42"/>
    </row>
    <row r="687" spans="1:20" ht="15" x14ac:dyDescent="0.25">
      <c r="A687" s="109"/>
      <c r="B687" s="98" t="s">
        <v>377</v>
      </c>
      <c r="C687" s="149">
        <v>675</v>
      </c>
      <c r="D687" s="149">
        <f t="shared" si="21"/>
        <v>2900</v>
      </c>
      <c r="E687" s="101"/>
      <c r="F687" s="101"/>
      <c r="G687" s="99"/>
      <c r="H687" s="52">
        <f t="shared" si="20"/>
        <v>1650</v>
      </c>
      <c r="I687" s="53"/>
      <c r="J687" s="172"/>
      <c r="K687" s="56"/>
      <c r="L687" s="56"/>
      <c r="M687" s="55"/>
      <c r="O687" s="308"/>
      <c r="P687" s="42"/>
      <c r="Q687" s="253"/>
      <c r="R687" s="253"/>
      <c r="S687" s="42"/>
      <c r="T687" s="42"/>
    </row>
    <row r="688" spans="1:20" ht="15" x14ac:dyDescent="0.25">
      <c r="A688" s="109"/>
      <c r="B688" s="98" t="s">
        <v>377</v>
      </c>
      <c r="C688" s="149">
        <v>676</v>
      </c>
      <c r="D688" s="149">
        <f t="shared" si="21"/>
        <v>2904</v>
      </c>
      <c r="E688" s="101"/>
      <c r="F688" s="101"/>
      <c r="G688" s="99"/>
      <c r="H688" s="52">
        <f t="shared" si="20"/>
        <v>1652</v>
      </c>
      <c r="I688" s="53"/>
      <c r="J688" s="172"/>
      <c r="K688" s="56"/>
      <c r="L688" s="56"/>
      <c r="M688" s="55"/>
      <c r="O688" s="308"/>
      <c r="P688" s="42"/>
      <c r="Q688" s="253"/>
      <c r="R688" s="253"/>
      <c r="S688" s="42"/>
      <c r="T688" s="42"/>
    </row>
    <row r="689" spans="1:20" ht="15" x14ac:dyDescent="0.25">
      <c r="A689" s="109"/>
      <c r="B689" s="98" t="s">
        <v>377</v>
      </c>
      <c r="C689" s="149">
        <v>677</v>
      </c>
      <c r="D689" s="149">
        <f t="shared" si="21"/>
        <v>2908</v>
      </c>
      <c r="E689" s="101"/>
      <c r="F689" s="101"/>
      <c r="G689" s="99"/>
      <c r="H689" s="52">
        <f t="shared" si="20"/>
        <v>1654</v>
      </c>
      <c r="I689" s="53"/>
      <c r="J689" s="172"/>
      <c r="K689" s="56"/>
      <c r="L689" s="56"/>
      <c r="M689" s="55"/>
      <c r="O689" s="308"/>
      <c r="P689" s="42"/>
      <c r="Q689" s="253"/>
      <c r="R689" s="253"/>
      <c r="S689" s="42"/>
      <c r="T689" s="42"/>
    </row>
    <row r="690" spans="1:20" ht="15" x14ac:dyDescent="0.25">
      <c r="A690" s="109"/>
      <c r="B690" s="98" t="s">
        <v>377</v>
      </c>
      <c r="C690" s="149">
        <v>678</v>
      </c>
      <c r="D690" s="149">
        <f t="shared" si="21"/>
        <v>2912</v>
      </c>
      <c r="E690" s="101"/>
      <c r="F690" s="101"/>
      <c r="G690" s="99"/>
      <c r="H690" s="52">
        <f t="shared" si="20"/>
        <v>1656</v>
      </c>
      <c r="I690" s="53"/>
      <c r="J690" s="172"/>
      <c r="K690" s="56"/>
      <c r="L690" s="56"/>
      <c r="M690" s="55"/>
      <c r="O690" s="308"/>
      <c r="P690" s="42"/>
      <c r="Q690" s="253"/>
      <c r="R690" s="253"/>
      <c r="S690" s="42"/>
      <c r="T690" s="42"/>
    </row>
    <row r="691" spans="1:20" ht="15" x14ac:dyDescent="0.25">
      <c r="A691" s="109"/>
      <c r="B691" s="98" t="s">
        <v>377</v>
      </c>
      <c r="C691" s="149">
        <v>679</v>
      </c>
      <c r="D691" s="149">
        <f t="shared" si="21"/>
        <v>2916</v>
      </c>
      <c r="E691" s="101"/>
      <c r="F691" s="101"/>
      <c r="G691" s="99"/>
      <c r="H691" s="52">
        <f t="shared" si="20"/>
        <v>1658</v>
      </c>
      <c r="I691" s="53"/>
      <c r="J691" s="172"/>
      <c r="K691" s="56"/>
      <c r="L691" s="56"/>
      <c r="M691" s="55"/>
      <c r="O691" s="308"/>
      <c r="P691" s="42"/>
      <c r="Q691" s="253"/>
      <c r="R691" s="253"/>
      <c r="S691" s="42"/>
      <c r="T691" s="42"/>
    </row>
    <row r="692" spans="1:20" ht="15" x14ac:dyDescent="0.25">
      <c r="A692" s="109"/>
      <c r="B692" s="98" t="s">
        <v>377</v>
      </c>
      <c r="C692" s="149">
        <v>680</v>
      </c>
      <c r="D692" s="149">
        <f t="shared" si="21"/>
        <v>2920</v>
      </c>
      <c r="E692" s="101"/>
      <c r="F692" s="101"/>
      <c r="G692" s="99"/>
      <c r="H692" s="52">
        <f t="shared" si="20"/>
        <v>1660</v>
      </c>
      <c r="I692" s="53"/>
      <c r="J692" s="172"/>
      <c r="K692" s="56"/>
      <c r="L692" s="56"/>
      <c r="M692" s="55"/>
      <c r="O692" s="308"/>
      <c r="P692" s="42"/>
      <c r="Q692" s="253"/>
      <c r="R692" s="253"/>
      <c r="S692" s="42"/>
      <c r="T692" s="42"/>
    </row>
    <row r="693" spans="1:20" ht="15" x14ac:dyDescent="0.25">
      <c r="A693" s="109"/>
      <c r="B693" s="98" t="s">
        <v>377</v>
      </c>
      <c r="C693" s="149">
        <v>681</v>
      </c>
      <c r="D693" s="149">
        <f t="shared" si="21"/>
        <v>2924</v>
      </c>
      <c r="E693" s="101"/>
      <c r="F693" s="101"/>
      <c r="G693" s="99"/>
      <c r="H693" s="52">
        <f t="shared" si="20"/>
        <v>1662</v>
      </c>
      <c r="I693" s="53"/>
      <c r="J693" s="172"/>
      <c r="K693" s="56"/>
      <c r="L693" s="56"/>
      <c r="M693" s="55"/>
      <c r="O693" s="308"/>
      <c r="P693" s="42"/>
      <c r="Q693" s="253"/>
      <c r="R693" s="253"/>
      <c r="S693" s="42"/>
      <c r="T693" s="42"/>
    </row>
    <row r="694" spans="1:20" ht="15" x14ac:dyDescent="0.25">
      <c r="A694" s="109"/>
      <c r="B694" s="98" t="s">
        <v>377</v>
      </c>
      <c r="C694" s="149">
        <v>682</v>
      </c>
      <c r="D694" s="149">
        <f t="shared" si="21"/>
        <v>2928</v>
      </c>
      <c r="E694" s="101"/>
      <c r="F694" s="101"/>
      <c r="G694" s="99"/>
      <c r="H694" s="52">
        <f t="shared" si="20"/>
        <v>1664</v>
      </c>
      <c r="I694" s="53"/>
      <c r="J694" s="172"/>
      <c r="K694" s="56"/>
      <c r="L694" s="56"/>
      <c r="M694" s="55"/>
      <c r="O694" s="308"/>
      <c r="P694" s="42"/>
      <c r="Q694" s="253"/>
      <c r="R694" s="253"/>
      <c r="S694" s="42"/>
      <c r="T694" s="42"/>
    </row>
    <row r="695" spans="1:20" ht="15" x14ac:dyDescent="0.25">
      <c r="A695" s="109"/>
      <c r="B695" s="98" t="s">
        <v>377</v>
      </c>
      <c r="C695" s="149">
        <v>683</v>
      </c>
      <c r="D695" s="149">
        <f t="shared" si="21"/>
        <v>2932</v>
      </c>
      <c r="E695" s="101"/>
      <c r="F695" s="101"/>
      <c r="G695" s="99"/>
      <c r="H695" s="52">
        <f t="shared" si="20"/>
        <v>1666</v>
      </c>
      <c r="I695" s="53"/>
      <c r="J695" s="172"/>
      <c r="K695" s="56"/>
      <c r="L695" s="56"/>
      <c r="M695" s="55"/>
      <c r="O695" s="308"/>
      <c r="P695" s="42"/>
      <c r="Q695" s="253"/>
      <c r="R695" s="253"/>
      <c r="S695" s="42"/>
      <c r="T695" s="42"/>
    </row>
    <row r="696" spans="1:20" ht="15" x14ac:dyDescent="0.25">
      <c r="A696" s="109"/>
      <c r="B696" s="98" t="s">
        <v>377</v>
      </c>
      <c r="C696" s="149">
        <v>684</v>
      </c>
      <c r="D696" s="149">
        <f t="shared" si="21"/>
        <v>2936</v>
      </c>
      <c r="E696" s="101"/>
      <c r="F696" s="101"/>
      <c r="G696" s="99"/>
      <c r="H696" s="52">
        <f t="shared" si="20"/>
        <v>1668</v>
      </c>
      <c r="I696" s="53"/>
      <c r="J696" s="172"/>
      <c r="K696" s="56"/>
      <c r="L696" s="56"/>
      <c r="M696" s="55"/>
      <c r="O696" s="308"/>
      <c r="P696" s="43"/>
      <c r="Q696" s="33"/>
      <c r="R696" s="33"/>
      <c r="S696" s="43"/>
      <c r="T696" s="42"/>
    </row>
    <row r="697" spans="1:20" ht="15" x14ac:dyDescent="0.25">
      <c r="A697" s="277"/>
      <c r="B697" s="317" t="s">
        <v>153</v>
      </c>
      <c r="C697" s="149">
        <v>685</v>
      </c>
      <c r="D697" s="149">
        <f t="shared" si="21"/>
        <v>2940</v>
      </c>
      <c r="E697" s="101"/>
      <c r="F697" s="101"/>
      <c r="G697" s="140" t="s">
        <v>158</v>
      </c>
      <c r="H697" s="52">
        <f t="shared" si="20"/>
        <v>1670</v>
      </c>
      <c r="I697" s="318" t="str">
        <f>CONCATENATE("Cumule Energie active injectée [",H215,"-",H229,"]")</f>
        <v>Cumule Energie active injectée [706-734]</v>
      </c>
      <c r="J697" s="319" t="s">
        <v>608</v>
      </c>
      <c r="K697" s="319" t="s">
        <v>901</v>
      </c>
      <c r="L697" s="319" t="s">
        <v>301</v>
      </c>
      <c r="M697" s="55"/>
      <c r="O697" s="308"/>
      <c r="P697" s="42"/>
      <c r="Q697" s="253"/>
      <c r="R697" s="253"/>
      <c r="S697" s="42"/>
      <c r="T697" s="42"/>
    </row>
    <row r="698" spans="1:20" ht="15" x14ac:dyDescent="0.25">
      <c r="A698" s="277"/>
      <c r="B698" s="317" t="s">
        <v>152</v>
      </c>
      <c r="C698" s="149">
        <v>686</v>
      </c>
      <c r="D698" s="149">
        <f t="shared" si="21"/>
        <v>2944</v>
      </c>
      <c r="E698" s="101"/>
      <c r="F698" s="101"/>
      <c r="G698" s="140" t="s">
        <v>158</v>
      </c>
      <c r="H698" s="52">
        <f t="shared" si="20"/>
        <v>1672</v>
      </c>
      <c r="I698" s="318" t="str">
        <f>CONCATENATE("Cumule Energie active soutirée [",H230,"-",H244,"]")</f>
        <v>Cumule Energie active soutirée [736-764]</v>
      </c>
      <c r="J698" s="319" t="s">
        <v>607</v>
      </c>
      <c r="K698" s="319" t="s">
        <v>901</v>
      </c>
      <c r="L698" s="319" t="s">
        <v>301</v>
      </c>
      <c r="M698" s="55"/>
      <c r="O698" s="308"/>
      <c r="P698" s="42"/>
      <c r="Q698" s="253"/>
      <c r="R698" s="253"/>
      <c r="S698" s="42"/>
      <c r="T698" s="42"/>
    </row>
    <row r="699" spans="1:20" ht="15" x14ac:dyDescent="0.25">
      <c r="A699" s="277"/>
      <c r="B699" s="317" t="s">
        <v>156</v>
      </c>
      <c r="C699" s="149">
        <v>687</v>
      </c>
      <c r="D699" s="149">
        <f t="shared" si="21"/>
        <v>2948</v>
      </c>
      <c r="E699" s="101"/>
      <c r="F699" s="101"/>
      <c r="G699" s="140" t="s">
        <v>158</v>
      </c>
      <c r="H699" s="52">
        <f t="shared" si="20"/>
        <v>1674</v>
      </c>
      <c r="I699" s="318" t="str">
        <f>CONCATENATE("Cumule Energie réactive positive injectée [",H245,"-",H259,"]")</f>
        <v>Cumule Energie réactive positive injectée [766-794]</v>
      </c>
      <c r="J699" s="319" t="s">
        <v>608</v>
      </c>
      <c r="K699" s="319" t="s">
        <v>901</v>
      </c>
      <c r="L699" s="319" t="s">
        <v>304</v>
      </c>
      <c r="M699" s="55"/>
      <c r="O699" s="308"/>
      <c r="P699" s="42"/>
      <c r="Q699" s="253"/>
      <c r="R699" s="253"/>
      <c r="S699" s="42"/>
      <c r="T699" s="42"/>
    </row>
    <row r="700" spans="1:20" ht="15" x14ac:dyDescent="0.25">
      <c r="A700" s="277"/>
      <c r="B700" s="317" t="s">
        <v>154</v>
      </c>
      <c r="C700" s="149">
        <v>688</v>
      </c>
      <c r="D700" s="149">
        <f t="shared" si="21"/>
        <v>2952</v>
      </c>
      <c r="E700" s="101"/>
      <c r="F700" s="101"/>
      <c r="G700" s="140" t="s">
        <v>158</v>
      </c>
      <c r="H700" s="52">
        <f t="shared" si="20"/>
        <v>1676</v>
      </c>
      <c r="I700" s="318" t="str">
        <f>CONCATENATE("Cumule Energie réactive positive soutirée [",H260,"-",H274,"]")</f>
        <v>Cumule Energie réactive positive soutirée [796-824]</v>
      </c>
      <c r="J700" s="319" t="s">
        <v>607</v>
      </c>
      <c r="K700" s="319" t="s">
        <v>901</v>
      </c>
      <c r="L700" s="319" t="s">
        <v>304</v>
      </c>
      <c r="M700" s="55"/>
      <c r="O700" s="308"/>
      <c r="P700" s="42"/>
      <c r="Q700" s="253"/>
      <c r="R700" s="253"/>
      <c r="S700" s="42"/>
      <c r="T700" s="42"/>
    </row>
    <row r="701" spans="1:20" ht="15" x14ac:dyDescent="0.25">
      <c r="A701" s="277"/>
      <c r="B701" s="317" t="s">
        <v>157</v>
      </c>
      <c r="C701" s="149">
        <v>689</v>
      </c>
      <c r="D701" s="149">
        <f t="shared" si="21"/>
        <v>2956</v>
      </c>
      <c r="E701" s="101"/>
      <c r="F701" s="101"/>
      <c r="G701" s="140" t="s">
        <v>158</v>
      </c>
      <c r="H701" s="52">
        <f t="shared" si="20"/>
        <v>1678</v>
      </c>
      <c r="I701" s="318" t="str">
        <f>CONCATENATE("Cumule Energie réactive négative injectée [",H275,"-",H289,"]")</f>
        <v>Cumule Energie réactive négative injectée [826-854]</v>
      </c>
      <c r="J701" s="319" t="s">
        <v>608</v>
      </c>
      <c r="K701" s="319" t="s">
        <v>901</v>
      </c>
      <c r="L701" s="319" t="s">
        <v>304</v>
      </c>
      <c r="M701" s="55"/>
      <c r="O701" s="308"/>
      <c r="P701" s="42"/>
      <c r="Q701" s="253"/>
      <c r="R701" s="253"/>
      <c r="S701" s="42"/>
      <c r="T701" s="42"/>
    </row>
    <row r="702" spans="1:20" ht="15" x14ac:dyDescent="0.25">
      <c r="A702" s="277"/>
      <c r="B702" s="317" t="s">
        <v>155</v>
      </c>
      <c r="C702" s="149">
        <v>690</v>
      </c>
      <c r="D702" s="149">
        <f t="shared" si="21"/>
        <v>2960</v>
      </c>
      <c r="E702" s="101"/>
      <c r="F702" s="101"/>
      <c r="G702" s="140" t="s">
        <v>158</v>
      </c>
      <c r="H702" s="52">
        <f t="shared" si="20"/>
        <v>1680</v>
      </c>
      <c r="I702" s="318" t="str">
        <f>CONCATENATE("Cumule Energie réactive négative soutirée [",H290,"-",H304,"]")</f>
        <v>Cumule Energie réactive négative soutirée [856-884]</v>
      </c>
      <c r="J702" s="319" t="s">
        <v>607</v>
      </c>
      <c r="K702" s="319" t="s">
        <v>901</v>
      </c>
      <c r="L702" s="319" t="s">
        <v>304</v>
      </c>
      <c r="M702" s="55"/>
      <c r="O702" s="308"/>
      <c r="P702" s="42"/>
      <c r="Q702" s="253"/>
      <c r="R702" s="253"/>
      <c r="S702" s="42"/>
      <c r="T702" s="42"/>
    </row>
    <row r="703" spans="1:20" ht="15" x14ac:dyDescent="0.25">
      <c r="A703" s="109"/>
      <c r="B703" s="317" t="s">
        <v>579</v>
      </c>
      <c r="C703" s="149">
        <v>691</v>
      </c>
      <c r="D703" s="149">
        <f t="shared" si="21"/>
        <v>2964</v>
      </c>
      <c r="E703" s="101"/>
      <c r="F703" s="101"/>
      <c r="G703" s="140" t="s">
        <v>158</v>
      </c>
      <c r="H703" s="52">
        <f t="shared" si="20"/>
        <v>1682</v>
      </c>
      <c r="I703" s="318" t="str">
        <f>CONCATENATE("Cumule Energie active soutirée, pour MESURES2 [",H350,"-",H364,"]")</f>
        <v>Cumule Energie active soutirée, pour MESURES2 [976-1004]</v>
      </c>
      <c r="J703" s="319" t="s">
        <v>607</v>
      </c>
      <c r="K703" s="319" t="s">
        <v>901</v>
      </c>
      <c r="L703" s="319" t="s">
        <v>301</v>
      </c>
      <c r="M703" s="55"/>
      <c r="O703" s="308"/>
      <c r="P703" s="42"/>
      <c r="Q703" s="253"/>
      <c r="R703" s="253"/>
      <c r="S703" s="42"/>
      <c r="T703" s="42"/>
    </row>
    <row r="704" spans="1:20" ht="15" x14ac:dyDescent="0.25">
      <c r="A704" s="109"/>
      <c r="B704" s="98" t="s">
        <v>377</v>
      </c>
      <c r="C704" s="149">
        <v>692</v>
      </c>
      <c r="D704" s="149">
        <f t="shared" si="21"/>
        <v>2968</v>
      </c>
      <c r="E704" s="101"/>
      <c r="F704" s="101"/>
      <c r="G704" s="99"/>
      <c r="H704" s="52">
        <f t="shared" si="20"/>
        <v>1684</v>
      </c>
      <c r="I704" s="53"/>
      <c r="J704" s="172"/>
      <c r="K704" s="56"/>
      <c r="L704" s="56"/>
      <c r="M704" s="55"/>
      <c r="O704" s="308"/>
      <c r="P704" s="42"/>
      <c r="Q704" s="253"/>
      <c r="R704" s="253"/>
      <c r="S704" s="42"/>
      <c r="T704" s="42"/>
    </row>
    <row r="705" spans="1:20" ht="15" x14ac:dyDescent="0.25">
      <c r="A705" s="109"/>
      <c r="B705" s="98" t="s">
        <v>377</v>
      </c>
      <c r="C705" s="149">
        <v>693</v>
      </c>
      <c r="D705" s="149">
        <f t="shared" si="21"/>
        <v>2972</v>
      </c>
      <c r="E705" s="101"/>
      <c r="F705" s="101"/>
      <c r="G705" s="99"/>
      <c r="H705" s="52">
        <f t="shared" si="20"/>
        <v>1686</v>
      </c>
      <c r="I705" s="53"/>
      <c r="J705" s="172"/>
      <c r="K705" s="56"/>
      <c r="L705" s="56"/>
      <c r="M705" s="55"/>
      <c r="O705" s="308"/>
      <c r="P705" s="42"/>
      <c r="Q705" s="253"/>
      <c r="R705" s="253"/>
      <c r="S705" s="42"/>
      <c r="T705" s="42"/>
    </row>
    <row r="706" spans="1:20" s="43" customFormat="1" ht="15" x14ac:dyDescent="0.25">
      <c r="A706" s="109"/>
      <c r="B706" s="98" t="s">
        <v>377</v>
      </c>
      <c r="C706" s="149">
        <v>694</v>
      </c>
      <c r="D706" s="149">
        <f t="shared" si="21"/>
        <v>2976</v>
      </c>
      <c r="E706" s="101"/>
      <c r="F706" s="101"/>
      <c r="G706" s="99"/>
      <c r="H706" s="52">
        <f t="shared" si="20"/>
        <v>1688</v>
      </c>
      <c r="I706" s="66"/>
      <c r="J706" s="199"/>
      <c r="K706" s="67"/>
      <c r="L706" s="66"/>
      <c r="M706" s="55"/>
      <c r="Q706" s="33"/>
      <c r="R706" s="33"/>
    </row>
    <row r="707" spans="1:20" s="43" customFormat="1" ht="15" x14ac:dyDescent="0.25">
      <c r="A707" s="109"/>
      <c r="B707" s="98" t="s">
        <v>377</v>
      </c>
      <c r="C707" s="149">
        <v>695</v>
      </c>
      <c r="D707" s="149">
        <f t="shared" si="21"/>
        <v>2980</v>
      </c>
      <c r="E707" s="101"/>
      <c r="F707" s="101"/>
      <c r="G707" s="99"/>
      <c r="H707" s="69">
        <f t="shared" si="20"/>
        <v>1690</v>
      </c>
      <c r="I707" s="66"/>
      <c r="J707" s="199"/>
      <c r="K707" s="67"/>
      <c r="L707" s="66"/>
      <c r="M707" s="55"/>
      <c r="Q707" s="33"/>
      <c r="R707" s="33"/>
    </row>
    <row r="708" spans="1:20" s="43" customFormat="1" ht="15" x14ac:dyDescent="0.25">
      <c r="A708" s="109"/>
      <c r="B708" s="98" t="s">
        <v>377</v>
      </c>
      <c r="C708" s="149">
        <v>696</v>
      </c>
      <c r="D708" s="149">
        <f t="shared" si="21"/>
        <v>2984</v>
      </c>
      <c r="E708" s="101"/>
      <c r="F708" s="101"/>
      <c r="G708" s="99"/>
      <c r="H708" s="69">
        <f t="shared" si="20"/>
        <v>1692</v>
      </c>
      <c r="I708" s="66"/>
      <c r="J708" s="199"/>
      <c r="K708" s="67"/>
      <c r="L708" s="66"/>
      <c r="M708" s="55"/>
      <c r="Q708" s="33"/>
      <c r="R708" s="25"/>
    </row>
    <row r="709" spans="1:20" s="43" customFormat="1" ht="15" x14ac:dyDescent="0.25">
      <c r="A709" s="109"/>
      <c r="B709" s="98" t="s">
        <v>377</v>
      </c>
      <c r="C709" s="149">
        <v>697</v>
      </c>
      <c r="D709" s="149">
        <f t="shared" si="21"/>
        <v>2988</v>
      </c>
      <c r="E709" s="101"/>
      <c r="F709" s="101"/>
      <c r="G709" s="99"/>
      <c r="H709" s="69">
        <f t="shared" si="20"/>
        <v>1694</v>
      </c>
      <c r="I709" s="66"/>
      <c r="J709" s="199"/>
      <c r="K709" s="67"/>
      <c r="L709" s="66"/>
      <c r="M709" s="55"/>
      <c r="Q709" s="33"/>
      <c r="R709" s="25"/>
    </row>
    <row r="710" spans="1:20" s="43" customFormat="1" ht="15" x14ac:dyDescent="0.25">
      <c r="A710" s="109"/>
      <c r="B710" s="98" t="s">
        <v>377</v>
      </c>
      <c r="C710" s="149">
        <v>698</v>
      </c>
      <c r="D710" s="149">
        <f t="shared" si="21"/>
        <v>2992</v>
      </c>
      <c r="E710" s="101"/>
      <c r="F710" s="101"/>
      <c r="G710" s="99"/>
      <c r="H710" s="69">
        <f t="shared" si="20"/>
        <v>1696</v>
      </c>
      <c r="I710" s="66"/>
      <c r="J710" s="199"/>
      <c r="K710" s="67"/>
      <c r="L710" s="66"/>
      <c r="M710" s="55"/>
      <c r="O710" s="46"/>
      <c r="Q710" s="33"/>
      <c r="R710" s="25"/>
    </row>
    <row r="711" spans="1:20" s="43" customFormat="1" ht="15" x14ac:dyDescent="0.25">
      <c r="A711" s="109"/>
      <c r="B711" s="98" t="s">
        <v>377</v>
      </c>
      <c r="C711" s="149">
        <v>699</v>
      </c>
      <c r="D711" s="149">
        <f t="shared" si="21"/>
        <v>2996</v>
      </c>
      <c r="E711" s="101"/>
      <c r="F711" s="101"/>
      <c r="G711" s="99"/>
      <c r="H711" s="69">
        <f t="shared" si="20"/>
        <v>1698</v>
      </c>
      <c r="I711" s="66"/>
      <c r="J711" s="199"/>
      <c r="K711" s="67"/>
      <c r="L711" s="66"/>
      <c r="M711" s="55"/>
      <c r="O711" s="46"/>
      <c r="Q711" s="33"/>
      <c r="R711" s="25"/>
    </row>
    <row r="712" spans="1:20" s="43" customFormat="1" ht="15" x14ac:dyDescent="0.25">
      <c r="A712" s="108"/>
      <c r="B712" s="230"/>
      <c r="C712" s="149"/>
      <c r="D712" s="149"/>
      <c r="E712" s="154"/>
      <c r="F712" s="154"/>
      <c r="G712" s="231"/>
      <c r="H712" s="232"/>
      <c r="I712" s="233"/>
      <c r="J712" s="234"/>
      <c r="K712" s="234"/>
      <c r="L712" s="233"/>
      <c r="M712" s="235"/>
      <c r="O712" s="46"/>
      <c r="Q712" s="33"/>
      <c r="R712" s="25"/>
    </row>
    <row r="713" spans="1:20" s="43" customFormat="1" ht="15" x14ac:dyDescent="0.25">
      <c r="A713" s="108"/>
      <c r="B713" s="230"/>
      <c r="C713" s="316"/>
      <c r="D713" s="316"/>
      <c r="E713" s="154"/>
      <c r="F713" s="154"/>
      <c r="G713" s="231"/>
      <c r="H713" s="232"/>
      <c r="I713" s="233"/>
      <c r="J713" s="234"/>
      <c r="K713" s="234"/>
      <c r="L713" s="233"/>
      <c r="M713" s="235"/>
      <c r="O713" s="46"/>
      <c r="Q713" s="33"/>
      <c r="R713" s="25"/>
    </row>
    <row r="714" spans="1:20" s="43" customFormat="1" ht="15" x14ac:dyDescent="0.25">
      <c r="A714" s="108"/>
      <c r="B714" s="230"/>
      <c r="C714" s="316"/>
      <c r="D714" s="316"/>
      <c r="E714" s="154"/>
      <c r="F714" s="154"/>
      <c r="G714" s="231"/>
      <c r="H714" s="232"/>
      <c r="I714" s="233"/>
      <c r="J714" s="234"/>
      <c r="K714" s="234"/>
      <c r="L714" s="233"/>
      <c r="M714" s="235"/>
      <c r="O714" s="46"/>
      <c r="Q714" s="33"/>
      <c r="R714" s="25"/>
    </row>
    <row r="715" spans="1:20" s="138" customFormat="1" ht="15" customHeight="1" thickBot="1" x14ac:dyDescent="0.25">
      <c r="A715" s="110"/>
      <c r="B715" s="3"/>
      <c r="C715" s="315"/>
      <c r="D715" s="315"/>
      <c r="E715" s="156"/>
      <c r="F715" s="165"/>
      <c r="G715" s="5"/>
      <c r="H715" s="27"/>
      <c r="I715" s="39"/>
      <c r="J715" s="37"/>
      <c r="K715" s="37"/>
      <c r="L715" s="39"/>
      <c r="M715" s="26"/>
      <c r="O715" s="307"/>
    </row>
    <row r="716" spans="1:20" s="138" customFormat="1" x14ac:dyDescent="0.2">
      <c r="A716" s="110"/>
      <c r="C716" s="150"/>
      <c r="D716" s="150"/>
      <c r="E716" s="157"/>
      <c r="F716" s="158"/>
      <c r="G716" s="23"/>
      <c r="H716" s="126"/>
      <c r="I716" s="38"/>
      <c r="J716" s="126"/>
      <c r="K716" s="126"/>
      <c r="L716" s="38"/>
      <c r="M716" s="133"/>
      <c r="O716" s="307"/>
    </row>
    <row r="717" spans="1:20" s="138" customFormat="1" x14ac:dyDescent="0.2">
      <c r="A717" s="110"/>
      <c r="C717" s="150"/>
      <c r="D717" s="150"/>
      <c r="E717" s="157"/>
      <c r="F717" s="158"/>
      <c r="G717" s="23"/>
      <c r="H717" s="126"/>
      <c r="I717" s="38"/>
      <c r="J717" s="126"/>
      <c r="K717" s="126"/>
      <c r="L717" s="38"/>
      <c r="M717" s="133"/>
      <c r="O717" s="307"/>
    </row>
    <row r="718" spans="1:20" s="138" customFormat="1" x14ac:dyDescent="0.2">
      <c r="A718" s="110"/>
      <c r="C718" s="150"/>
      <c r="D718" s="150"/>
      <c r="E718" s="157"/>
      <c r="F718" s="158"/>
      <c r="G718" s="23"/>
      <c r="H718" s="126"/>
      <c r="I718" s="38"/>
      <c r="J718" s="126"/>
      <c r="K718" s="126"/>
      <c r="L718" s="38"/>
      <c r="M718" s="133"/>
      <c r="O718" s="307"/>
    </row>
    <row r="719" spans="1:20" s="138" customFormat="1" x14ac:dyDescent="0.2">
      <c r="A719" s="110"/>
      <c r="C719" s="150"/>
      <c r="D719" s="150"/>
      <c r="E719" s="157"/>
      <c r="F719" s="158"/>
      <c r="G719" s="23"/>
      <c r="H719" s="126"/>
      <c r="I719" s="38"/>
      <c r="J719" s="126"/>
      <c r="K719" s="126"/>
      <c r="L719" s="38"/>
      <c r="M719" s="133"/>
      <c r="O719" s="307"/>
    </row>
    <row r="720" spans="1:20" s="43" customFormat="1" x14ac:dyDescent="0.2">
      <c r="A720" s="110"/>
      <c r="C720" s="151"/>
      <c r="D720" s="151"/>
      <c r="E720" s="158"/>
      <c r="F720" s="158"/>
      <c r="G720" s="24"/>
      <c r="H720" s="44"/>
      <c r="I720" s="45"/>
      <c r="J720" s="44"/>
      <c r="K720" s="44"/>
      <c r="L720" s="45"/>
      <c r="M720" s="133"/>
      <c r="O720" s="308"/>
    </row>
    <row r="721" spans="1:15" s="43" customFormat="1" x14ac:dyDescent="0.2">
      <c r="A721" s="110"/>
      <c r="C721" s="151"/>
      <c r="D721" s="151"/>
      <c r="E721" s="158"/>
      <c r="F721" s="158"/>
      <c r="G721" s="24"/>
      <c r="H721" s="44"/>
      <c r="I721" s="45"/>
      <c r="J721" s="44"/>
      <c r="K721" s="44"/>
      <c r="L721" s="45"/>
      <c r="M721" s="133"/>
      <c r="O721" s="308"/>
    </row>
    <row r="722" spans="1:15" s="43" customFormat="1" x14ac:dyDescent="0.2">
      <c r="A722" s="110"/>
      <c r="C722" s="151"/>
      <c r="D722" s="151"/>
      <c r="E722" s="158"/>
      <c r="F722" s="158"/>
      <c r="G722" s="24"/>
      <c r="H722" s="44"/>
      <c r="I722" s="45"/>
      <c r="J722" s="44"/>
      <c r="K722" s="44"/>
      <c r="L722" s="45"/>
      <c r="M722" s="133"/>
      <c r="O722" s="308"/>
    </row>
    <row r="723" spans="1:15" s="43" customFormat="1" x14ac:dyDescent="0.2">
      <c r="A723" s="110"/>
      <c r="C723" s="151"/>
      <c r="D723" s="151"/>
      <c r="E723" s="158"/>
      <c r="F723" s="158"/>
      <c r="G723" s="24"/>
      <c r="H723" s="44"/>
      <c r="I723" s="45"/>
      <c r="J723" s="44"/>
      <c r="K723" s="44"/>
      <c r="L723" s="45"/>
      <c r="M723" s="133"/>
      <c r="O723" s="308"/>
    </row>
    <row r="724" spans="1:15" s="43" customFormat="1" x14ac:dyDescent="0.2">
      <c r="A724" s="110"/>
      <c r="C724" s="151"/>
      <c r="D724" s="151"/>
      <c r="E724" s="158"/>
      <c r="F724" s="158"/>
      <c r="G724" s="24"/>
      <c r="H724" s="44"/>
      <c r="I724" s="45"/>
      <c r="J724" s="44"/>
      <c r="K724" s="44"/>
      <c r="L724" s="45"/>
      <c r="M724" s="133"/>
      <c r="O724" s="308"/>
    </row>
    <row r="725" spans="1:15" s="43" customFormat="1" x14ac:dyDescent="0.2">
      <c r="A725" s="110"/>
      <c r="C725" s="151"/>
      <c r="D725" s="151"/>
      <c r="E725" s="158"/>
      <c r="F725" s="158"/>
      <c r="G725" s="24"/>
      <c r="H725" s="44"/>
      <c r="I725" s="45"/>
      <c r="J725" s="44"/>
      <c r="K725" s="44"/>
      <c r="L725" s="45"/>
      <c r="M725" s="133"/>
      <c r="O725" s="308"/>
    </row>
    <row r="726" spans="1:15" s="43" customFormat="1" x14ac:dyDescent="0.2">
      <c r="A726" s="110"/>
      <c r="C726" s="151"/>
      <c r="D726" s="151"/>
      <c r="E726" s="158"/>
      <c r="F726" s="158"/>
      <c r="G726" s="24"/>
      <c r="H726" s="44"/>
      <c r="I726" s="45"/>
      <c r="J726" s="44"/>
      <c r="K726" s="44"/>
      <c r="L726" s="45"/>
      <c r="M726" s="133"/>
      <c r="O726" s="308"/>
    </row>
    <row r="727" spans="1:15" s="43" customFormat="1" x14ac:dyDescent="0.2">
      <c r="A727" s="110"/>
      <c r="C727" s="151"/>
      <c r="D727" s="151"/>
      <c r="E727" s="158"/>
      <c r="F727" s="158"/>
      <c r="G727" s="24"/>
      <c r="H727" s="44"/>
      <c r="I727" s="45"/>
      <c r="J727" s="44"/>
      <c r="K727" s="44"/>
      <c r="L727" s="45"/>
      <c r="M727" s="133"/>
      <c r="O727" s="308"/>
    </row>
    <row r="728" spans="1:15" s="43" customFormat="1" x14ac:dyDescent="0.2">
      <c r="A728" s="110"/>
      <c r="C728" s="151"/>
      <c r="D728" s="151"/>
      <c r="E728" s="158"/>
      <c r="F728" s="158"/>
      <c r="G728" s="24"/>
      <c r="H728" s="44"/>
      <c r="I728" s="45"/>
      <c r="J728" s="44"/>
      <c r="K728" s="44"/>
      <c r="L728" s="45"/>
      <c r="M728" s="133"/>
      <c r="O728" s="308"/>
    </row>
    <row r="729" spans="1:15" s="43" customFormat="1" x14ac:dyDescent="0.2">
      <c r="A729" s="110"/>
      <c r="C729" s="151"/>
      <c r="D729" s="151"/>
      <c r="E729" s="158"/>
      <c r="F729" s="158"/>
      <c r="G729" s="24"/>
      <c r="H729" s="44"/>
      <c r="I729" s="45"/>
      <c r="J729" s="44"/>
      <c r="K729" s="44"/>
      <c r="L729" s="45"/>
      <c r="M729" s="133"/>
      <c r="O729" s="308"/>
    </row>
    <row r="730" spans="1:15" s="43" customFormat="1" x14ac:dyDescent="0.2">
      <c r="A730" s="110"/>
      <c r="C730" s="151"/>
      <c r="D730" s="151"/>
      <c r="E730" s="158"/>
      <c r="F730" s="158"/>
      <c r="G730" s="24"/>
      <c r="H730" s="44"/>
      <c r="I730" s="45"/>
      <c r="J730" s="44"/>
      <c r="K730" s="44"/>
      <c r="L730" s="45"/>
      <c r="M730" s="133"/>
      <c r="O730" s="308"/>
    </row>
    <row r="731" spans="1:15" s="43" customFormat="1" x14ac:dyDescent="0.2">
      <c r="A731" s="110"/>
      <c r="C731" s="151"/>
      <c r="D731" s="151"/>
      <c r="E731" s="158"/>
      <c r="F731" s="158"/>
      <c r="G731" s="24"/>
      <c r="H731" s="44"/>
      <c r="I731" s="45"/>
      <c r="J731" s="44"/>
      <c r="K731" s="44"/>
      <c r="L731" s="45"/>
      <c r="M731" s="133"/>
      <c r="O731" s="308"/>
    </row>
    <row r="732" spans="1:15" s="43" customFormat="1" x14ac:dyDescent="0.2">
      <c r="A732" s="110"/>
      <c r="C732" s="151"/>
      <c r="D732" s="151"/>
      <c r="E732" s="158"/>
      <c r="F732" s="158"/>
      <c r="G732" s="24"/>
      <c r="H732" s="44"/>
      <c r="I732" s="45"/>
      <c r="J732" s="44"/>
      <c r="K732" s="44"/>
      <c r="L732" s="45"/>
      <c r="M732" s="133"/>
      <c r="O732" s="308"/>
    </row>
    <row r="733" spans="1:15" s="43" customFormat="1" x14ac:dyDescent="0.2">
      <c r="A733" s="110"/>
      <c r="C733" s="151"/>
      <c r="D733" s="151"/>
      <c r="E733" s="158"/>
      <c r="F733" s="158"/>
      <c r="G733" s="24"/>
      <c r="H733" s="44"/>
      <c r="I733" s="45"/>
      <c r="J733" s="44"/>
      <c r="K733" s="44"/>
      <c r="L733" s="45"/>
      <c r="M733" s="133"/>
      <c r="O733" s="308"/>
    </row>
    <row r="734" spans="1:15" s="43" customFormat="1" x14ac:dyDescent="0.2">
      <c r="A734" s="110"/>
      <c r="C734" s="151"/>
      <c r="D734" s="151"/>
      <c r="E734" s="158"/>
      <c r="F734" s="158"/>
      <c r="G734" s="24"/>
      <c r="H734" s="44"/>
      <c r="I734" s="45"/>
      <c r="J734" s="44"/>
      <c r="K734" s="44"/>
      <c r="L734" s="45"/>
      <c r="M734" s="133"/>
      <c r="O734" s="308"/>
    </row>
    <row r="735" spans="1:15" s="43" customFormat="1" x14ac:dyDescent="0.2">
      <c r="A735" s="110"/>
      <c r="C735" s="151"/>
      <c r="D735" s="151"/>
      <c r="E735" s="158"/>
      <c r="F735" s="158"/>
      <c r="G735" s="24"/>
      <c r="H735" s="44"/>
      <c r="I735" s="45"/>
      <c r="J735" s="44"/>
      <c r="K735" s="44"/>
      <c r="L735" s="45"/>
      <c r="M735" s="133"/>
      <c r="O735" s="308"/>
    </row>
    <row r="736" spans="1:15" s="43" customFormat="1" x14ac:dyDescent="0.2">
      <c r="A736" s="110"/>
      <c r="B736" s="44"/>
      <c r="C736" s="151"/>
      <c r="D736" s="151"/>
      <c r="E736" s="158"/>
      <c r="F736" s="158"/>
      <c r="G736" s="24"/>
      <c r="H736" s="44"/>
      <c r="I736" s="45"/>
      <c r="J736" s="44"/>
      <c r="K736" s="44"/>
      <c r="L736" s="45"/>
      <c r="M736" s="133"/>
      <c r="O736" s="308"/>
    </row>
    <row r="737" spans="1:15" s="43" customFormat="1" x14ac:dyDescent="0.2">
      <c r="A737" s="110"/>
      <c r="C737" s="151"/>
      <c r="D737" s="151"/>
      <c r="E737" s="158"/>
      <c r="F737" s="158"/>
      <c r="G737" s="24"/>
      <c r="H737" s="44"/>
      <c r="I737" s="45"/>
      <c r="J737" s="44"/>
      <c r="K737" s="44"/>
      <c r="L737" s="45"/>
      <c r="M737" s="133"/>
      <c r="O737" s="308"/>
    </row>
    <row r="738" spans="1:15" s="43" customFormat="1" x14ac:dyDescent="0.2">
      <c r="A738" s="110"/>
      <c r="C738" s="151"/>
      <c r="D738" s="151"/>
      <c r="E738" s="158"/>
      <c r="F738" s="158"/>
      <c r="G738" s="24"/>
      <c r="H738" s="44"/>
      <c r="I738" s="45"/>
      <c r="J738" s="44"/>
      <c r="K738" s="44"/>
      <c r="L738" s="45"/>
      <c r="M738" s="133"/>
      <c r="O738" s="308"/>
    </row>
    <row r="739" spans="1:15" s="43" customFormat="1" x14ac:dyDescent="0.2">
      <c r="A739" s="110"/>
      <c r="C739" s="151"/>
      <c r="D739" s="151"/>
      <c r="E739" s="158"/>
      <c r="F739" s="158"/>
      <c r="G739" s="24"/>
      <c r="I739" s="45"/>
      <c r="J739" s="44"/>
      <c r="K739" s="44"/>
      <c r="L739" s="45"/>
      <c r="M739" s="133"/>
      <c r="O739" s="308"/>
    </row>
    <row r="740" spans="1:15" s="43" customFormat="1" x14ac:dyDescent="0.2">
      <c r="A740" s="110"/>
      <c r="C740" s="151"/>
      <c r="D740" s="151"/>
      <c r="E740" s="158"/>
      <c r="F740" s="158"/>
      <c r="G740" s="24"/>
      <c r="I740" s="45"/>
      <c r="J740" s="44"/>
      <c r="K740" s="44"/>
      <c r="L740" s="45"/>
      <c r="M740" s="133"/>
      <c r="O740" s="308"/>
    </row>
    <row r="741" spans="1:15" s="43" customFormat="1" x14ac:dyDescent="0.2">
      <c r="A741" s="110"/>
      <c r="B741" s="44"/>
      <c r="C741" s="151"/>
      <c r="D741" s="151"/>
      <c r="E741" s="158"/>
      <c r="F741" s="158"/>
      <c r="G741" s="24"/>
      <c r="I741" s="45"/>
      <c r="J741" s="44"/>
      <c r="K741" s="44"/>
      <c r="L741" s="45"/>
      <c r="M741" s="133"/>
      <c r="O741" s="308"/>
    </row>
    <row r="742" spans="1:15" s="43" customFormat="1" x14ac:dyDescent="0.2">
      <c r="A742" s="110"/>
      <c r="C742" s="151"/>
      <c r="D742" s="151"/>
      <c r="E742" s="158"/>
      <c r="F742" s="158"/>
      <c r="G742" s="24"/>
      <c r="I742" s="45"/>
      <c r="J742" s="44"/>
      <c r="K742" s="44"/>
      <c r="L742" s="45"/>
      <c r="M742" s="133"/>
      <c r="O742" s="308"/>
    </row>
    <row r="743" spans="1:15" s="43" customFormat="1" x14ac:dyDescent="0.2">
      <c r="A743" s="110"/>
      <c r="C743" s="151"/>
      <c r="D743" s="151"/>
      <c r="E743" s="158"/>
      <c r="F743" s="158"/>
      <c r="G743" s="24"/>
      <c r="H743" s="44"/>
      <c r="I743" s="45"/>
      <c r="J743" s="44"/>
      <c r="K743" s="44"/>
      <c r="L743" s="45"/>
      <c r="M743" s="133"/>
      <c r="O743" s="308"/>
    </row>
    <row r="744" spans="1:15" s="43" customFormat="1" x14ac:dyDescent="0.2">
      <c r="A744" s="110"/>
      <c r="C744" s="151"/>
      <c r="D744" s="151"/>
      <c r="E744" s="158"/>
      <c r="F744" s="158"/>
      <c r="G744" s="24"/>
      <c r="I744" s="45"/>
      <c r="J744" s="44"/>
      <c r="K744" s="44"/>
      <c r="L744" s="45"/>
      <c r="M744" s="133"/>
      <c r="O744" s="308"/>
    </row>
    <row r="745" spans="1:15" s="43" customFormat="1" x14ac:dyDescent="0.2">
      <c r="A745" s="110"/>
      <c r="C745" s="151"/>
      <c r="D745" s="151"/>
      <c r="E745" s="158"/>
      <c r="F745" s="158"/>
      <c r="G745" s="24"/>
      <c r="I745" s="45"/>
      <c r="J745" s="44"/>
      <c r="K745" s="44"/>
      <c r="L745" s="45"/>
      <c r="M745" s="133"/>
      <c r="O745" s="308"/>
    </row>
    <row r="746" spans="1:15" s="43" customFormat="1" x14ac:dyDescent="0.2">
      <c r="A746" s="110"/>
      <c r="B746" s="44"/>
      <c r="C746" s="151"/>
      <c r="D746" s="151"/>
      <c r="E746" s="158"/>
      <c r="F746" s="158"/>
      <c r="G746" s="24"/>
      <c r="I746" s="45"/>
      <c r="J746" s="44"/>
      <c r="K746" s="44"/>
      <c r="L746" s="45"/>
      <c r="M746" s="133"/>
      <c r="O746" s="308"/>
    </row>
    <row r="747" spans="1:15" s="43" customFormat="1" x14ac:dyDescent="0.2">
      <c r="A747" s="110"/>
      <c r="C747" s="151"/>
      <c r="D747" s="151"/>
      <c r="E747" s="158"/>
      <c r="F747" s="158"/>
      <c r="G747" s="24"/>
      <c r="I747" s="45"/>
      <c r="J747" s="44"/>
      <c r="K747" s="44"/>
      <c r="L747" s="45"/>
      <c r="M747" s="133"/>
      <c r="O747" s="308"/>
    </row>
    <row r="748" spans="1:15" s="43" customFormat="1" x14ac:dyDescent="0.2">
      <c r="A748" s="110"/>
      <c r="C748" s="151"/>
      <c r="D748" s="151"/>
      <c r="E748" s="158"/>
      <c r="F748" s="158"/>
      <c r="G748" s="24"/>
      <c r="H748" s="44"/>
      <c r="I748" s="45"/>
      <c r="J748" s="44"/>
      <c r="K748" s="44"/>
      <c r="L748" s="45"/>
      <c r="M748" s="133"/>
      <c r="O748" s="308"/>
    </row>
    <row r="749" spans="1:15" s="43" customFormat="1" x14ac:dyDescent="0.2">
      <c r="A749" s="110"/>
      <c r="C749" s="151"/>
      <c r="D749" s="151"/>
      <c r="E749" s="158"/>
      <c r="F749" s="158"/>
      <c r="G749" s="24"/>
      <c r="I749" s="45"/>
      <c r="J749" s="44"/>
      <c r="K749" s="44"/>
      <c r="L749" s="45"/>
      <c r="M749" s="133"/>
      <c r="O749" s="308"/>
    </row>
    <row r="750" spans="1:15" s="43" customFormat="1" x14ac:dyDescent="0.2">
      <c r="A750" s="110"/>
      <c r="C750" s="151"/>
      <c r="D750" s="151"/>
      <c r="E750" s="158"/>
      <c r="F750" s="158"/>
      <c r="G750" s="24"/>
      <c r="I750" s="45"/>
      <c r="J750" s="44"/>
      <c r="K750" s="44"/>
      <c r="L750" s="45"/>
      <c r="M750" s="133"/>
      <c r="O750" s="308"/>
    </row>
    <row r="751" spans="1:15" s="43" customFormat="1" x14ac:dyDescent="0.2">
      <c r="A751" s="110"/>
      <c r="C751" s="151"/>
      <c r="D751" s="151"/>
      <c r="E751" s="158"/>
      <c r="F751" s="158"/>
      <c r="G751" s="24"/>
      <c r="I751" s="45"/>
      <c r="J751" s="44"/>
      <c r="K751" s="44"/>
      <c r="L751" s="45"/>
      <c r="M751" s="133"/>
      <c r="O751" s="308"/>
    </row>
    <row r="752" spans="1:15" s="43" customFormat="1" x14ac:dyDescent="0.2">
      <c r="A752" s="110"/>
      <c r="C752" s="151"/>
      <c r="D752" s="151"/>
      <c r="E752" s="158"/>
      <c r="F752" s="158"/>
      <c r="G752" s="24"/>
      <c r="I752" s="45"/>
      <c r="J752" s="44"/>
      <c r="K752" s="44"/>
      <c r="L752" s="45"/>
      <c r="M752" s="133"/>
      <c r="O752" s="308"/>
    </row>
    <row r="753" spans="1:15" s="43" customFormat="1" x14ac:dyDescent="0.2">
      <c r="A753" s="110"/>
      <c r="C753" s="151"/>
      <c r="D753" s="151"/>
      <c r="E753" s="158"/>
      <c r="F753" s="158"/>
      <c r="G753" s="24"/>
      <c r="I753" s="45"/>
      <c r="J753" s="44"/>
      <c r="K753" s="44"/>
      <c r="L753" s="45"/>
      <c r="M753" s="133"/>
      <c r="O753" s="308"/>
    </row>
    <row r="754" spans="1:15" s="43" customFormat="1" x14ac:dyDescent="0.2">
      <c r="A754" s="110"/>
      <c r="C754" s="151"/>
      <c r="D754" s="151"/>
      <c r="E754" s="158"/>
      <c r="F754" s="158"/>
      <c r="G754" s="24"/>
      <c r="I754" s="45"/>
      <c r="J754" s="44"/>
      <c r="K754" s="44"/>
      <c r="L754" s="45"/>
      <c r="M754" s="133"/>
      <c r="O754" s="308"/>
    </row>
    <row r="755" spans="1:15" s="43" customFormat="1" x14ac:dyDescent="0.2">
      <c r="A755" s="110"/>
      <c r="B755" s="44"/>
      <c r="C755" s="151"/>
      <c r="D755" s="151"/>
      <c r="E755" s="158"/>
      <c r="F755" s="158"/>
      <c r="G755" s="24"/>
      <c r="I755" s="45"/>
      <c r="J755" s="44"/>
      <c r="K755" s="44"/>
      <c r="L755" s="45"/>
      <c r="M755" s="133"/>
      <c r="O755" s="308"/>
    </row>
    <row r="756" spans="1:15" s="138" customFormat="1" x14ac:dyDescent="0.2">
      <c r="A756" s="110"/>
      <c r="B756" s="43"/>
      <c r="C756" s="151"/>
      <c r="D756" s="151"/>
      <c r="E756" s="158"/>
      <c r="F756" s="158"/>
      <c r="G756" s="23"/>
      <c r="H756" s="43"/>
      <c r="I756" s="38"/>
      <c r="J756" s="126"/>
      <c r="K756" s="126"/>
      <c r="L756" s="38"/>
      <c r="M756" s="133"/>
      <c r="O756" s="307"/>
    </row>
    <row r="757" spans="1:15" s="138" customFormat="1" x14ac:dyDescent="0.2">
      <c r="A757" s="110"/>
      <c r="B757" s="43"/>
      <c r="C757" s="151"/>
      <c r="D757" s="151"/>
      <c r="E757" s="158"/>
      <c r="F757" s="158"/>
      <c r="G757" s="23"/>
      <c r="H757" s="43"/>
      <c r="I757" s="38"/>
      <c r="J757" s="126"/>
      <c r="K757" s="126"/>
      <c r="L757" s="38"/>
      <c r="M757" s="133"/>
      <c r="O757" s="307"/>
    </row>
    <row r="758" spans="1:15" s="138" customFormat="1" x14ac:dyDescent="0.2">
      <c r="A758" s="110"/>
      <c r="B758" s="43"/>
      <c r="C758" s="151"/>
      <c r="D758" s="151"/>
      <c r="E758" s="158"/>
      <c r="F758" s="158"/>
      <c r="G758" s="23"/>
      <c r="H758" s="126"/>
      <c r="I758" s="38"/>
      <c r="J758" s="126"/>
      <c r="K758" s="126"/>
      <c r="L758" s="38"/>
      <c r="M758" s="133"/>
      <c r="O758" s="307"/>
    </row>
    <row r="759" spans="1:15" s="138" customFormat="1" x14ac:dyDescent="0.2">
      <c r="A759" s="110"/>
      <c r="B759" s="43"/>
      <c r="C759" s="151"/>
      <c r="D759" s="151"/>
      <c r="E759" s="158"/>
      <c r="F759" s="158"/>
      <c r="G759" s="23"/>
      <c r="H759" s="43"/>
      <c r="I759" s="38"/>
      <c r="J759" s="126"/>
      <c r="K759" s="126"/>
      <c r="L759" s="38"/>
      <c r="M759" s="133"/>
      <c r="O759" s="307"/>
    </row>
    <row r="760" spans="1:15" s="138" customFormat="1" x14ac:dyDescent="0.2">
      <c r="A760" s="110"/>
      <c r="B760" s="43"/>
      <c r="C760" s="151"/>
      <c r="D760" s="151"/>
      <c r="E760" s="158"/>
      <c r="F760" s="158"/>
      <c r="G760" s="23"/>
      <c r="H760" s="43"/>
      <c r="I760" s="38"/>
      <c r="J760" s="126"/>
      <c r="K760" s="126"/>
      <c r="L760" s="38"/>
      <c r="M760" s="133"/>
      <c r="O760" s="307"/>
    </row>
    <row r="761" spans="1:15" s="138" customFormat="1" x14ac:dyDescent="0.2">
      <c r="A761" s="110"/>
      <c r="B761" s="43"/>
      <c r="C761" s="151"/>
      <c r="D761" s="151"/>
      <c r="E761" s="158"/>
      <c r="F761" s="158"/>
      <c r="G761" s="23"/>
      <c r="H761" s="43"/>
      <c r="I761" s="38"/>
      <c r="J761" s="126"/>
      <c r="K761" s="126"/>
      <c r="L761" s="38"/>
      <c r="M761" s="133"/>
      <c r="O761" s="307"/>
    </row>
    <row r="762" spans="1:15" s="138" customFormat="1" x14ac:dyDescent="0.2">
      <c r="A762" s="110"/>
      <c r="B762" s="43"/>
      <c r="C762" s="151"/>
      <c r="D762" s="151"/>
      <c r="E762" s="158"/>
      <c r="F762" s="158"/>
      <c r="G762" s="23"/>
      <c r="H762" s="43"/>
      <c r="I762" s="38"/>
      <c r="J762" s="126"/>
      <c r="K762" s="126"/>
      <c r="L762" s="38"/>
      <c r="M762" s="133"/>
      <c r="O762" s="307"/>
    </row>
    <row r="763" spans="1:15" s="138" customFormat="1" x14ac:dyDescent="0.2">
      <c r="A763" s="110"/>
      <c r="B763" s="43"/>
      <c r="C763" s="151"/>
      <c r="D763" s="151"/>
      <c r="E763" s="158"/>
      <c r="F763" s="158"/>
      <c r="G763" s="23"/>
      <c r="H763" s="126"/>
      <c r="I763" s="38"/>
      <c r="J763" s="126"/>
      <c r="K763" s="126"/>
      <c r="L763" s="38"/>
      <c r="M763" s="133"/>
      <c r="O763" s="307"/>
    </row>
    <row r="764" spans="1:15" s="138" customFormat="1" x14ac:dyDescent="0.2">
      <c r="A764" s="110"/>
      <c r="B764" s="43"/>
      <c r="C764" s="151"/>
      <c r="D764" s="151"/>
      <c r="E764" s="158"/>
      <c r="F764" s="158"/>
      <c r="G764" s="23"/>
      <c r="H764" s="43"/>
      <c r="I764" s="38"/>
      <c r="J764" s="126"/>
      <c r="K764" s="126"/>
      <c r="L764" s="38"/>
      <c r="M764" s="133"/>
      <c r="O764" s="307"/>
    </row>
    <row r="765" spans="1:15" s="138" customFormat="1" x14ac:dyDescent="0.2">
      <c r="A765" s="110"/>
      <c r="B765" s="43"/>
      <c r="C765" s="151"/>
      <c r="D765" s="151"/>
      <c r="E765" s="158"/>
      <c r="F765" s="158"/>
      <c r="G765" s="23"/>
      <c r="H765" s="43"/>
      <c r="I765" s="38"/>
      <c r="J765" s="126"/>
      <c r="K765" s="126"/>
      <c r="L765" s="38"/>
      <c r="M765" s="133"/>
      <c r="O765" s="307"/>
    </row>
    <row r="766" spans="1:15" s="138" customFormat="1" x14ac:dyDescent="0.2">
      <c r="A766" s="110"/>
      <c r="B766" s="43"/>
      <c r="C766" s="151"/>
      <c r="D766" s="151"/>
      <c r="E766" s="158"/>
      <c r="F766" s="158"/>
      <c r="G766" s="23"/>
      <c r="H766" s="43"/>
      <c r="I766" s="38"/>
      <c r="J766" s="126"/>
      <c r="K766" s="126"/>
      <c r="L766" s="38"/>
      <c r="M766" s="133"/>
      <c r="O766" s="307"/>
    </row>
    <row r="767" spans="1:15" s="138" customFormat="1" x14ac:dyDescent="0.2">
      <c r="A767" s="110"/>
      <c r="B767" s="43"/>
      <c r="C767" s="151"/>
      <c r="D767" s="151"/>
      <c r="E767" s="158"/>
      <c r="F767" s="158"/>
      <c r="G767" s="23"/>
      <c r="H767" s="43"/>
      <c r="I767" s="38"/>
      <c r="J767" s="126"/>
      <c r="K767" s="126"/>
      <c r="L767" s="38"/>
      <c r="M767" s="133"/>
      <c r="O767" s="307"/>
    </row>
    <row r="768" spans="1:15" s="138" customFormat="1" x14ac:dyDescent="0.2">
      <c r="A768" s="110"/>
      <c r="C768" s="150"/>
      <c r="D768" s="150"/>
      <c r="E768" s="157"/>
      <c r="F768" s="158"/>
      <c r="G768" s="23"/>
      <c r="H768" s="126"/>
      <c r="I768" s="38"/>
      <c r="J768" s="126"/>
      <c r="K768" s="126"/>
      <c r="L768" s="38"/>
      <c r="M768" s="133"/>
      <c r="O768" s="307"/>
    </row>
    <row r="769" spans="1:15" s="138" customFormat="1" x14ac:dyDescent="0.2">
      <c r="A769" s="110"/>
      <c r="C769" s="150"/>
      <c r="D769" s="150"/>
      <c r="E769" s="157"/>
      <c r="F769" s="158"/>
      <c r="G769" s="23"/>
      <c r="H769" s="126"/>
      <c r="I769" s="38"/>
      <c r="J769" s="126"/>
      <c r="K769" s="126"/>
      <c r="L769" s="38"/>
      <c r="M769" s="133"/>
      <c r="O769" s="307"/>
    </row>
    <row r="770" spans="1:15" s="138" customFormat="1" x14ac:dyDescent="0.2">
      <c r="A770" s="110"/>
      <c r="C770" s="150"/>
      <c r="D770" s="150"/>
      <c r="E770" s="157"/>
      <c r="F770" s="158"/>
      <c r="G770" s="23"/>
      <c r="H770" s="126"/>
      <c r="I770" s="38"/>
      <c r="J770" s="126"/>
      <c r="K770" s="126"/>
      <c r="L770" s="38"/>
      <c r="M770" s="133"/>
      <c r="O770" s="307"/>
    </row>
    <row r="771" spans="1:15" s="138" customFormat="1" x14ac:dyDescent="0.2">
      <c r="A771" s="110"/>
      <c r="C771" s="150"/>
      <c r="D771" s="150"/>
      <c r="E771" s="157"/>
      <c r="F771" s="158"/>
      <c r="G771" s="23"/>
      <c r="H771" s="126"/>
      <c r="I771" s="38"/>
      <c r="J771" s="126"/>
      <c r="K771" s="126"/>
      <c r="L771" s="38"/>
      <c r="M771" s="133"/>
      <c r="O771" s="307"/>
    </row>
    <row r="772" spans="1:15" s="138" customFormat="1" x14ac:dyDescent="0.2">
      <c r="A772" s="110"/>
      <c r="C772" s="150"/>
      <c r="D772" s="150"/>
      <c r="E772" s="157"/>
      <c r="F772" s="158"/>
      <c r="G772" s="23"/>
      <c r="H772" s="126"/>
      <c r="I772" s="38"/>
      <c r="J772" s="126"/>
      <c r="K772" s="126"/>
      <c r="L772" s="38"/>
      <c r="M772" s="133"/>
      <c r="O772" s="307"/>
    </row>
    <row r="773" spans="1:15" s="138" customFormat="1" x14ac:dyDescent="0.2">
      <c r="A773" s="110"/>
      <c r="C773" s="150"/>
      <c r="D773" s="150"/>
      <c r="E773" s="157"/>
      <c r="F773" s="158"/>
      <c r="G773" s="23"/>
      <c r="H773" s="126"/>
      <c r="I773" s="38"/>
      <c r="J773" s="126"/>
      <c r="K773" s="126"/>
      <c r="L773" s="38"/>
      <c r="M773" s="133"/>
      <c r="O773" s="307"/>
    </row>
    <row r="774" spans="1:15" s="138" customFormat="1" x14ac:dyDescent="0.2">
      <c r="A774" s="110"/>
      <c r="C774" s="150"/>
      <c r="D774" s="150"/>
      <c r="E774" s="157"/>
      <c r="F774" s="158"/>
      <c r="G774" s="23"/>
      <c r="H774" s="126"/>
      <c r="I774" s="38"/>
      <c r="J774" s="126"/>
      <c r="K774" s="126"/>
      <c r="L774" s="38"/>
      <c r="M774" s="133"/>
      <c r="O774" s="307"/>
    </row>
    <row r="775" spans="1:15" s="138" customFormat="1" x14ac:dyDescent="0.2">
      <c r="A775" s="110"/>
      <c r="C775" s="150"/>
      <c r="D775" s="150"/>
      <c r="E775" s="157"/>
      <c r="F775" s="158"/>
      <c r="G775" s="23"/>
      <c r="H775" s="126"/>
      <c r="I775" s="38"/>
      <c r="J775" s="126"/>
      <c r="K775" s="126"/>
      <c r="L775" s="38"/>
      <c r="M775" s="133"/>
      <c r="O775" s="307"/>
    </row>
    <row r="776" spans="1:15" s="138" customFormat="1" x14ac:dyDescent="0.2">
      <c r="A776" s="110"/>
      <c r="C776" s="150"/>
      <c r="D776" s="150"/>
      <c r="E776" s="157"/>
      <c r="F776" s="158"/>
      <c r="G776" s="23"/>
      <c r="H776" s="126"/>
      <c r="I776" s="38"/>
      <c r="J776" s="126"/>
      <c r="K776" s="126"/>
      <c r="L776" s="38"/>
      <c r="M776" s="133"/>
      <c r="O776" s="307"/>
    </row>
    <row r="777" spans="1:15" s="138" customFormat="1" x14ac:dyDescent="0.2">
      <c r="A777" s="110"/>
      <c r="C777" s="150"/>
      <c r="D777" s="150"/>
      <c r="E777" s="157"/>
      <c r="F777" s="158"/>
      <c r="G777" s="23"/>
      <c r="H777" s="126"/>
      <c r="I777" s="38"/>
      <c r="J777" s="126"/>
      <c r="K777" s="126"/>
      <c r="L777" s="38"/>
      <c r="M777" s="133"/>
      <c r="O777" s="307"/>
    </row>
    <row r="778" spans="1:15" s="138" customFormat="1" x14ac:dyDescent="0.2">
      <c r="A778" s="110"/>
      <c r="C778" s="150"/>
      <c r="D778" s="150"/>
      <c r="E778" s="157"/>
      <c r="F778" s="158"/>
      <c r="G778" s="23"/>
      <c r="H778" s="126"/>
      <c r="I778" s="38"/>
      <c r="J778" s="126"/>
      <c r="K778" s="126"/>
      <c r="L778" s="38"/>
      <c r="M778" s="133"/>
      <c r="O778" s="307"/>
    </row>
    <row r="779" spans="1:15" s="138" customFormat="1" x14ac:dyDescent="0.2">
      <c r="A779" s="110"/>
      <c r="C779" s="150"/>
      <c r="D779" s="150"/>
      <c r="E779" s="157"/>
      <c r="F779" s="158"/>
      <c r="G779" s="23"/>
      <c r="H779" s="126"/>
      <c r="I779" s="38"/>
      <c r="J779" s="126"/>
      <c r="K779" s="126"/>
      <c r="L779" s="38"/>
      <c r="M779" s="133"/>
      <c r="O779" s="307"/>
    </row>
    <row r="780" spans="1:15" s="138" customFormat="1" x14ac:dyDescent="0.2">
      <c r="A780" s="110"/>
      <c r="C780" s="150"/>
      <c r="D780" s="150"/>
      <c r="E780" s="157"/>
      <c r="F780" s="158"/>
      <c r="G780" s="23"/>
      <c r="H780" s="126"/>
      <c r="I780" s="38"/>
      <c r="J780" s="126"/>
      <c r="K780" s="126"/>
      <c r="L780" s="38"/>
      <c r="M780" s="133"/>
      <c r="O780" s="307"/>
    </row>
    <row r="781" spans="1:15" s="138" customFormat="1" x14ac:dyDescent="0.2">
      <c r="A781" s="110"/>
      <c r="C781" s="150"/>
      <c r="D781" s="150"/>
      <c r="E781" s="157"/>
      <c r="F781" s="158"/>
      <c r="G781" s="23"/>
      <c r="H781" s="126"/>
      <c r="I781" s="38"/>
      <c r="J781" s="126"/>
      <c r="K781" s="126"/>
      <c r="L781" s="38"/>
      <c r="M781" s="133"/>
      <c r="O781" s="307"/>
    </row>
    <row r="782" spans="1:15" s="138" customFormat="1" x14ac:dyDescent="0.2">
      <c r="A782" s="110"/>
      <c r="C782" s="150"/>
      <c r="D782" s="150"/>
      <c r="E782" s="157"/>
      <c r="F782" s="158"/>
      <c r="G782" s="23"/>
      <c r="H782" s="126"/>
      <c r="I782" s="38"/>
      <c r="J782" s="126"/>
      <c r="K782" s="126"/>
      <c r="L782" s="38"/>
      <c r="M782" s="133"/>
      <c r="O782" s="307"/>
    </row>
    <row r="783" spans="1:15" s="138" customFormat="1" x14ac:dyDescent="0.2">
      <c r="A783" s="110"/>
      <c r="C783" s="150"/>
      <c r="D783" s="150"/>
      <c r="E783" s="157"/>
      <c r="F783" s="158"/>
      <c r="G783" s="23"/>
      <c r="H783" s="126"/>
      <c r="I783" s="38"/>
      <c r="J783" s="126"/>
      <c r="K783" s="126"/>
      <c r="L783" s="38"/>
      <c r="M783" s="133"/>
      <c r="O783" s="307"/>
    </row>
    <row r="784" spans="1:15" s="138" customFormat="1" x14ac:dyDescent="0.2">
      <c r="A784" s="110"/>
      <c r="C784" s="150"/>
      <c r="D784" s="150"/>
      <c r="E784" s="157"/>
      <c r="F784" s="158"/>
      <c r="G784" s="23"/>
      <c r="H784" s="126"/>
      <c r="I784" s="38"/>
      <c r="J784" s="126"/>
      <c r="K784" s="126"/>
      <c r="L784" s="38"/>
      <c r="M784" s="133"/>
      <c r="O784" s="307"/>
    </row>
    <row r="785" spans="1:15" s="138" customFormat="1" x14ac:dyDescent="0.2">
      <c r="A785" s="110"/>
      <c r="C785" s="150"/>
      <c r="D785" s="150"/>
      <c r="E785" s="157"/>
      <c r="F785" s="158"/>
      <c r="G785" s="23"/>
      <c r="H785" s="126"/>
      <c r="I785" s="38"/>
      <c r="J785" s="126"/>
      <c r="K785" s="126"/>
      <c r="L785" s="38"/>
      <c r="M785" s="133"/>
      <c r="O785" s="307"/>
    </row>
    <row r="786" spans="1:15" s="138" customFormat="1" x14ac:dyDescent="0.2">
      <c r="A786" s="110"/>
      <c r="C786" s="150"/>
      <c r="D786" s="150"/>
      <c r="E786" s="157"/>
      <c r="F786" s="158"/>
      <c r="G786" s="23"/>
      <c r="H786" s="126"/>
      <c r="I786" s="38"/>
      <c r="J786" s="126"/>
      <c r="K786" s="126"/>
      <c r="L786" s="38"/>
      <c r="M786" s="133"/>
      <c r="O786" s="307"/>
    </row>
    <row r="787" spans="1:15" s="138" customFormat="1" x14ac:dyDescent="0.2">
      <c r="A787" s="110"/>
      <c r="C787" s="150"/>
      <c r="D787" s="150"/>
      <c r="E787" s="157"/>
      <c r="F787" s="158"/>
      <c r="G787" s="23"/>
      <c r="H787" s="126"/>
      <c r="I787" s="38"/>
      <c r="J787" s="126"/>
      <c r="K787" s="126"/>
      <c r="L787" s="38"/>
      <c r="M787" s="133"/>
      <c r="O787" s="307"/>
    </row>
    <row r="788" spans="1:15" s="138" customFormat="1" x14ac:dyDescent="0.2">
      <c r="A788" s="110"/>
      <c r="C788" s="150"/>
      <c r="D788" s="150"/>
      <c r="E788" s="157"/>
      <c r="F788" s="158"/>
      <c r="G788" s="23"/>
      <c r="H788" s="126"/>
      <c r="I788" s="38"/>
      <c r="J788" s="126"/>
      <c r="K788" s="126"/>
      <c r="L788" s="38"/>
      <c r="M788" s="133"/>
      <c r="O788" s="307"/>
    </row>
    <row r="789" spans="1:15" s="138" customFormat="1" x14ac:dyDescent="0.2">
      <c r="A789" s="110"/>
      <c r="C789" s="150"/>
      <c r="D789" s="150"/>
      <c r="E789" s="157"/>
      <c r="F789" s="158"/>
      <c r="G789" s="23"/>
      <c r="H789" s="126"/>
      <c r="I789" s="38"/>
      <c r="J789" s="126"/>
      <c r="K789" s="126"/>
      <c r="L789" s="38"/>
      <c r="M789" s="133"/>
      <c r="O789" s="307"/>
    </row>
    <row r="790" spans="1:15" s="138" customFormat="1" x14ac:dyDescent="0.2">
      <c r="A790" s="110"/>
      <c r="C790" s="150"/>
      <c r="D790" s="150"/>
      <c r="E790" s="157"/>
      <c r="F790" s="158"/>
      <c r="G790" s="23"/>
      <c r="H790" s="126"/>
      <c r="I790" s="38"/>
      <c r="J790" s="126"/>
      <c r="K790" s="126"/>
      <c r="L790" s="38"/>
      <c r="M790" s="133"/>
      <c r="O790" s="307"/>
    </row>
    <row r="791" spans="1:15" s="138" customFormat="1" x14ac:dyDescent="0.2">
      <c r="A791" s="110"/>
      <c r="C791" s="150"/>
      <c r="D791" s="150"/>
      <c r="E791" s="157"/>
      <c r="F791" s="158"/>
      <c r="G791" s="23"/>
      <c r="H791" s="126"/>
      <c r="I791" s="38"/>
      <c r="J791" s="126"/>
      <c r="K791" s="126"/>
      <c r="L791" s="38"/>
      <c r="M791" s="133"/>
      <c r="O791" s="307"/>
    </row>
    <row r="792" spans="1:15" s="138" customFormat="1" x14ac:dyDescent="0.2">
      <c r="A792" s="110"/>
      <c r="C792" s="150"/>
      <c r="D792" s="150"/>
      <c r="E792" s="157"/>
      <c r="F792" s="158"/>
      <c r="G792" s="23"/>
      <c r="H792" s="126"/>
      <c r="I792" s="38"/>
      <c r="J792" s="126"/>
      <c r="K792" s="126"/>
      <c r="L792" s="38"/>
      <c r="M792" s="133"/>
      <c r="O792" s="307"/>
    </row>
    <row r="793" spans="1:15" s="138" customFormat="1" x14ac:dyDescent="0.2">
      <c r="A793" s="110"/>
      <c r="C793" s="150"/>
      <c r="D793" s="150"/>
      <c r="E793" s="157"/>
      <c r="F793" s="158"/>
      <c r="G793" s="23"/>
      <c r="H793" s="126"/>
      <c r="I793" s="38"/>
      <c r="J793" s="126"/>
      <c r="K793" s="126"/>
      <c r="L793" s="38"/>
      <c r="M793" s="133"/>
      <c r="O793" s="307"/>
    </row>
    <row r="794" spans="1:15" s="138" customFormat="1" x14ac:dyDescent="0.2">
      <c r="A794" s="110"/>
      <c r="C794" s="150"/>
      <c r="D794" s="150"/>
      <c r="E794" s="157"/>
      <c r="F794" s="158"/>
      <c r="G794" s="23"/>
      <c r="H794" s="126"/>
      <c r="I794" s="38"/>
      <c r="J794" s="126"/>
      <c r="K794" s="126"/>
      <c r="L794" s="38"/>
      <c r="M794" s="133"/>
      <c r="O794" s="307"/>
    </row>
    <row r="795" spans="1:15" s="138" customFormat="1" x14ac:dyDescent="0.2">
      <c r="A795" s="110"/>
      <c r="C795" s="150"/>
      <c r="D795" s="150"/>
      <c r="E795" s="157"/>
      <c r="F795" s="158"/>
      <c r="G795" s="23"/>
      <c r="H795" s="126"/>
      <c r="I795" s="38"/>
      <c r="J795" s="126"/>
      <c r="K795" s="126"/>
      <c r="L795" s="38"/>
      <c r="M795" s="133"/>
      <c r="O795" s="307"/>
    </row>
    <row r="796" spans="1:15" s="138" customFormat="1" x14ac:dyDescent="0.2">
      <c r="A796" s="110"/>
      <c r="C796" s="150"/>
      <c r="D796" s="150"/>
      <c r="E796" s="157"/>
      <c r="F796" s="158"/>
      <c r="G796" s="23"/>
      <c r="H796" s="126"/>
      <c r="I796" s="38"/>
      <c r="J796" s="126"/>
      <c r="K796" s="126"/>
      <c r="L796" s="38"/>
      <c r="M796" s="133"/>
      <c r="O796" s="307"/>
    </row>
    <row r="797" spans="1:15" s="138" customFormat="1" x14ac:dyDescent="0.2">
      <c r="A797" s="110"/>
      <c r="C797" s="150"/>
      <c r="D797" s="150"/>
      <c r="E797" s="157"/>
      <c r="F797" s="158"/>
      <c r="G797" s="23"/>
      <c r="H797" s="126"/>
      <c r="I797" s="38"/>
      <c r="J797" s="126"/>
      <c r="K797" s="126"/>
      <c r="L797" s="38"/>
      <c r="M797" s="133"/>
      <c r="O797" s="307"/>
    </row>
    <row r="798" spans="1:15" s="138" customFormat="1" x14ac:dyDescent="0.2">
      <c r="A798" s="110"/>
      <c r="C798" s="150"/>
      <c r="D798" s="150"/>
      <c r="E798" s="157"/>
      <c r="F798" s="158"/>
      <c r="G798" s="23"/>
      <c r="H798" s="126"/>
      <c r="I798" s="38"/>
      <c r="J798" s="126"/>
      <c r="K798" s="126"/>
      <c r="L798" s="38"/>
      <c r="M798" s="133"/>
      <c r="O798" s="307"/>
    </row>
    <row r="799" spans="1:15" s="138" customFormat="1" x14ac:dyDescent="0.2">
      <c r="A799" s="110"/>
      <c r="C799" s="150"/>
      <c r="D799" s="150"/>
      <c r="E799" s="157"/>
      <c r="F799" s="158"/>
      <c r="G799" s="23"/>
      <c r="H799" s="126"/>
      <c r="I799" s="38"/>
      <c r="J799" s="126"/>
      <c r="K799" s="126"/>
      <c r="L799" s="38"/>
      <c r="M799" s="133"/>
      <c r="O799" s="307"/>
    </row>
    <row r="800" spans="1:15" s="138" customFormat="1" x14ac:dyDescent="0.2">
      <c r="A800" s="110"/>
      <c r="C800" s="150"/>
      <c r="D800" s="150"/>
      <c r="E800" s="157"/>
      <c r="F800" s="158"/>
      <c r="G800" s="23"/>
      <c r="H800" s="126"/>
      <c r="I800" s="38"/>
      <c r="J800" s="126"/>
      <c r="K800" s="126"/>
      <c r="L800" s="38"/>
      <c r="M800" s="133"/>
      <c r="O800" s="307"/>
    </row>
    <row r="801" spans="1:15" s="138" customFormat="1" x14ac:dyDescent="0.2">
      <c r="A801" s="110"/>
      <c r="C801" s="150"/>
      <c r="D801" s="150"/>
      <c r="E801" s="157"/>
      <c r="F801" s="158"/>
      <c r="G801" s="23"/>
      <c r="H801" s="126"/>
      <c r="I801" s="38"/>
      <c r="J801" s="126"/>
      <c r="K801" s="126"/>
      <c r="L801" s="38"/>
      <c r="M801" s="133"/>
      <c r="O801" s="307"/>
    </row>
    <row r="802" spans="1:15" s="138" customFormat="1" x14ac:dyDescent="0.2">
      <c r="A802" s="110"/>
      <c r="C802" s="150"/>
      <c r="D802" s="150"/>
      <c r="E802" s="157"/>
      <c r="F802" s="158"/>
      <c r="G802" s="23"/>
      <c r="H802" s="126"/>
      <c r="I802" s="38"/>
      <c r="J802" s="126"/>
      <c r="K802" s="126"/>
      <c r="L802" s="38"/>
      <c r="M802" s="133"/>
      <c r="O802" s="307"/>
    </row>
    <row r="803" spans="1:15" s="138" customFormat="1" x14ac:dyDescent="0.2">
      <c r="A803" s="110"/>
      <c r="C803" s="150"/>
      <c r="D803" s="150"/>
      <c r="E803" s="157"/>
      <c r="F803" s="158"/>
      <c r="G803" s="23"/>
      <c r="H803" s="126"/>
      <c r="I803" s="38"/>
      <c r="J803" s="126"/>
      <c r="K803" s="126"/>
      <c r="L803" s="38"/>
      <c r="M803" s="133"/>
      <c r="O803" s="307"/>
    </row>
    <row r="804" spans="1:15" s="138" customFormat="1" x14ac:dyDescent="0.2">
      <c r="A804" s="110"/>
      <c r="C804" s="150"/>
      <c r="D804" s="150"/>
      <c r="E804" s="157"/>
      <c r="F804" s="158"/>
      <c r="G804" s="23"/>
      <c r="H804" s="126"/>
      <c r="I804" s="38"/>
      <c r="J804" s="126"/>
      <c r="K804" s="126"/>
      <c r="L804" s="38"/>
      <c r="M804" s="133"/>
      <c r="O804" s="307"/>
    </row>
    <row r="805" spans="1:15" s="138" customFormat="1" x14ac:dyDescent="0.2">
      <c r="A805" s="110"/>
      <c r="C805" s="150"/>
      <c r="D805" s="150"/>
      <c r="E805" s="157"/>
      <c r="F805" s="158"/>
      <c r="G805" s="23"/>
      <c r="H805" s="126"/>
      <c r="I805" s="38"/>
      <c r="J805" s="126"/>
      <c r="K805" s="126"/>
      <c r="L805" s="38"/>
      <c r="M805" s="133"/>
      <c r="O805" s="307"/>
    </row>
    <row r="806" spans="1:15" s="138" customFormat="1" x14ac:dyDescent="0.2">
      <c r="A806" s="110"/>
      <c r="C806" s="150"/>
      <c r="D806" s="150"/>
      <c r="E806" s="157"/>
      <c r="F806" s="158"/>
      <c r="G806" s="23"/>
      <c r="H806" s="126"/>
      <c r="I806" s="38"/>
      <c r="J806" s="126"/>
      <c r="K806" s="126"/>
      <c r="L806" s="38"/>
      <c r="M806" s="133"/>
      <c r="O806" s="307"/>
    </row>
    <row r="807" spans="1:15" s="138" customFormat="1" x14ac:dyDescent="0.2">
      <c r="A807" s="110"/>
      <c r="C807" s="150"/>
      <c r="D807" s="150"/>
      <c r="E807" s="157"/>
      <c r="F807" s="158"/>
      <c r="G807" s="23"/>
      <c r="H807" s="126"/>
      <c r="I807" s="38"/>
      <c r="J807" s="126"/>
      <c r="K807" s="126"/>
      <c r="L807" s="38"/>
      <c r="M807" s="133"/>
      <c r="O807" s="307"/>
    </row>
    <row r="808" spans="1:15" s="138" customFormat="1" x14ac:dyDescent="0.2">
      <c r="A808" s="110"/>
      <c r="C808" s="150"/>
      <c r="D808" s="150"/>
      <c r="E808" s="157"/>
      <c r="F808" s="158"/>
      <c r="G808" s="23"/>
      <c r="H808" s="126"/>
      <c r="I808" s="38"/>
      <c r="J808" s="126"/>
      <c r="K808" s="126"/>
      <c r="L808" s="38"/>
      <c r="M808" s="133"/>
      <c r="O808" s="307"/>
    </row>
    <row r="809" spans="1:15" s="138" customFormat="1" x14ac:dyDescent="0.2">
      <c r="A809" s="110"/>
      <c r="C809" s="150"/>
      <c r="D809" s="150"/>
      <c r="E809" s="157"/>
      <c r="F809" s="158"/>
      <c r="G809" s="23"/>
      <c r="H809" s="126"/>
      <c r="I809" s="38"/>
      <c r="J809" s="126"/>
      <c r="K809" s="126"/>
      <c r="L809" s="38"/>
      <c r="M809" s="133"/>
      <c r="O809" s="307"/>
    </row>
    <row r="810" spans="1:15" s="138" customFormat="1" x14ac:dyDescent="0.2">
      <c r="A810" s="110"/>
      <c r="C810" s="150"/>
      <c r="D810" s="150"/>
      <c r="E810" s="157"/>
      <c r="F810" s="158"/>
      <c r="G810" s="23"/>
      <c r="H810" s="126"/>
      <c r="I810" s="38"/>
      <c r="J810" s="126"/>
      <c r="K810" s="126"/>
      <c r="L810" s="38"/>
      <c r="M810" s="133"/>
      <c r="O810" s="307"/>
    </row>
    <row r="811" spans="1:15" s="138" customFormat="1" x14ac:dyDescent="0.2">
      <c r="A811" s="110"/>
      <c r="C811" s="150"/>
      <c r="D811" s="150"/>
      <c r="E811" s="157"/>
      <c r="F811" s="158"/>
      <c r="G811" s="23"/>
      <c r="H811" s="126"/>
      <c r="I811" s="38"/>
      <c r="J811" s="126"/>
      <c r="K811" s="126"/>
      <c r="L811" s="38"/>
      <c r="M811" s="133"/>
      <c r="O811" s="307"/>
    </row>
    <row r="812" spans="1:15" s="138" customFormat="1" x14ac:dyDescent="0.2">
      <c r="A812" s="110"/>
      <c r="C812" s="150"/>
      <c r="D812" s="150"/>
      <c r="E812" s="157"/>
      <c r="F812" s="158"/>
      <c r="G812" s="23"/>
      <c r="H812" s="126"/>
      <c r="I812" s="38"/>
      <c r="J812" s="126"/>
      <c r="K812" s="126"/>
      <c r="L812" s="38"/>
      <c r="M812" s="133"/>
      <c r="O812" s="307"/>
    </row>
    <row r="813" spans="1:15" s="138" customFormat="1" x14ac:dyDescent="0.2">
      <c r="A813" s="110"/>
      <c r="C813" s="150"/>
      <c r="D813" s="150"/>
      <c r="E813" s="157"/>
      <c r="F813" s="158"/>
      <c r="G813" s="23"/>
      <c r="H813" s="126"/>
      <c r="I813" s="38"/>
      <c r="J813" s="126"/>
      <c r="K813" s="126"/>
      <c r="L813" s="38"/>
      <c r="M813" s="133"/>
      <c r="O813" s="307"/>
    </row>
    <row r="814" spans="1:15" s="138" customFormat="1" x14ac:dyDescent="0.2">
      <c r="A814" s="110"/>
      <c r="C814" s="150"/>
      <c r="D814" s="150"/>
      <c r="E814" s="157"/>
      <c r="F814" s="158"/>
      <c r="G814" s="23"/>
      <c r="H814" s="126"/>
      <c r="I814" s="38"/>
      <c r="J814" s="126"/>
      <c r="K814" s="126"/>
      <c r="L814" s="38"/>
      <c r="M814" s="133"/>
      <c r="O814" s="307"/>
    </row>
    <row r="815" spans="1:15" s="138" customFormat="1" x14ac:dyDescent="0.2">
      <c r="A815" s="110"/>
      <c r="C815" s="150"/>
      <c r="D815" s="150"/>
      <c r="E815" s="157"/>
      <c r="F815" s="158"/>
      <c r="G815" s="23"/>
      <c r="H815" s="126"/>
      <c r="I815" s="38"/>
      <c r="J815" s="126"/>
      <c r="K815" s="126"/>
      <c r="L815" s="38"/>
      <c r="M815" s="133"/>
      <c r="O815" s="307"/>
    </row>
    <row r="816" spans="1:15" s="138" customFormat="1" x14ac:dyDescent="0.2">
      <c r="A816" s="110"/>
      <c r="C816" s="150"/>
      <c r="D816" s="150"/>
      <c r="E816" s="157"/>
      <c r="F816" s="158"/>
      <c r="G816" s="23"/>
      <c r="H816" s="126"/>
      <c r="I816" s="38"/>
      <c r="J816" s="126"/>
      <c r="K816" s="126"/>
      <c r="L816" s="38"/>
      <c r="M816" s="133"/>
      <c r="O816" s="307"/>
    </row>
    <row r="817" spans="1:15" s="138" customFormat="1" x14ac:dyDescent="0.2">
      <c r="A817" s="110"/>
      <c r="C817" s="150"/>
      <c r="D817" s="150"/>
      <c r="E817" s="157"/>
      <c r="F817" s="158"/>
      <c r="G817" s="23"/>
      <c r="H817" s="126"/>
      <c r="I817" s="38"/>
      <c r="J817" s="126"/>
      <c r="K817" s="126"/>
      <c r="L817" s="38"/>
      <c r="M817" s="133"/>
      <c r="O817" s="307"/>
    </row>
    <row r="818" spans="1:15" s="138" customFormat="1" x14ac:dyDescent="0.2">
      <c r="A818" s="110"/>
      <c r="C818" s="150"/>
      <c r="D818" s="150"/>
      <c r="E818" s="157"/>
      <c r="F818" s="158"/>
      <c r="G818" s="23"/>
      <c r="H818" s="126"/>
      <c r="I818" s="38"/>
      <c r="J818" s="126"/>
      <c r="K818" s="126"/>
      <c r="L818" s="38"/>
      <c r="M818" s="133"/>
      <c r="O818" s="307"/>
    </row>
    <row r="819" spans="1:15" s="138" customFormat="1" x14ac:dyDescent="0.2">
      <c r="A819" s="110"/>
      <c r="C819" s="150"/>
      <c r="D819" s="150"/>
      <c r="E819" s="157"/>
      <c r="F819" s="158"/>
      <c r="G819" s="23"/>
      <c r="H819" s="126"/>
      <c r="I819" s="38"/>
      <c r="J819" s="126"/>
      <c r="K819" s="126"/>
      <c r="L819" s="38"/>
      <c r="M819" s="133"/>
      <c r="O819" s="307"/>
    </row>
    <row r="820" spans="1:15" s="138" customFormat="1" x14ac:dyDescent="0.2">
      <c r="A820" s="110"/>
      <c r="C820" s="150"/>
      <c r="D820" s="150"/>
      <c r="E820" s="157"/>
      <c r="F820" s="158"/>
      <c r="G820" s="23"/>
      <c r="H820" s="126"/>
      <c r="I820" s="38"/>
      <c r="J820" s="126"/>
      <c r="K820" s="126"/>
      <c r="L820" s="38"/>
      <c r="M820" s="133"/>
      <c r="O820" s="307"/>
    </row>
    <row r="821" spans="1:15" s="138" customFormat="1" x14ac:dyDescent="0.2">
      <c r="A821" s="110"/>
      <c r="C821" s="150"/>
      <c r="D821" s="150"/>
      <c r="E821" s="157"/>
      <c r="F821" s="158"/>
      <c r="G821" s="23"/>
      <c r="H821" s="126"/>
      <c r="I821" s="38"/>
      <c r="J821" s="126"/>
      <c r="K821" s="126"/>
      <c r="L821" s="38"/>
      <c r="M821" s="133"/>
      <c r="O821" s="307"/>
    </row>
    <row r="822" spans="1:15" s="138" customFormat="1" x14ac:dyDescent="0.2">
      <c r="A822" s="110"/>
      <c r="C822" s="150"/>
      <c r="D822" s="150"/>
      <c r="E822" s="157"/>
      <c r="F822" s="158"/>
      <c r="G822" s="23"/>
      <c r="H822" s="126"/>
      <c r="I822" s="38"/>
      <c r="J822" s="126"/>
      <c r="K822" s="126"/>
      <c r="L822" s="38"/>
      <c r="M822" s="133"/>
      <c r="O822" s="307"/>
    </row>
    <row r="823" spans="1:15" s="138" customFormat="1" x14ac:dyDescent="0.2">
      <c r="A823" s="110"/>
      <c r="C823" s="150"/>
      <c r="D823" s="150"/>
      <c r="E823" s="157"/>
      <c r="F823" s="158"/>
      <c r="G823" s="23"/>
      <c r="H823" s="126"/>
      <c r="I823" s="38"/>
      <c r="J823" s="126"/>
      <c r="K823" s="126"/>
      <c r="L823" s="38"/>
      <c r="M823" s="133"/>
      <c r="O823" s="307"/>
    </row>
    <row r="824" spans="1:15" s="138" customFormat="1" x14ac:dyDescent="0.2">
      <c r="A824" s="110"/>
      <c r="C824" s="150"/>
      <c r="D824" s="150"/>
      <c r="E824" s="157"/>
      <c r="F824" s="158"/>
      <c r="G824" s="23"/>
      <c r="H824" s="126"/>
      <c r="I824" s="38"/>
      <c r="J824" s="126"/>
      <c r="K824" s="126"/>
      <c r="L824" s="38"/>
      <c r="M824" s="133"/>
      <c r="O824" s="307"/>
    </row>
    <row r="825" spans="1:15" s="138" customFormat="1" x14ac:dyDescent="0.2">
      <c r="A825" s="110"/>
      <c r="C825" s="150"/>
      <c r="D825" s="150"/>
      <c r="E825" s="157"/>
      <c r="F825" s="158"/>
      <c r="G825" s="23"/>
      <c r="H825" s="126"/>
      <c r="I825" s="38"/>
      <c r="J825" s="126"/>
      <c r="K825" s="126"/>
      <c r="L825" s="38"/>
      <c r="M825" s="133"/>
      <c r="O825" s="307"/>
    </row>
    <row r="826" spans="1:15" s="138" customFormat="1" x14ac:dyDescent="0.2">
      <c r="A826" s="110"/>
      <c r="C826" s="150"/>
      <c r="D826" s="150"/>
      <c r="E826" s="157"/>
      <c r="F826" s="158"/>
      <c r="G826" s="23"/>
      <c r="H826" s="126"/>
      <c r="I826" s="38"/>
      <c r="J826" s="126"/>
      <c r="K826" s="126"/>
      <c r="L826" s="38"/>
      <c r="M826" s="133"/>
      <c r="O826" s="307"/>
    </row>
    <row r="827" spans="1:15" s="138" customFormat="1" x14ac:dyDescent="0.2">
      <c r="A827" s="110"/>
      <c r="C827" s="150"/>
      <c r="D827" s="150"/>
      <c r="E827" s="157"/>
      <c r="F827" s="158"/>
      <c r="G827" s="23"/>
      <c r="H827" s="126"/>
      <c r="I827" s="38"/>
      <c r="J827" s="126"/>
      <c r="K827" s="126"/>
      <c r="L827" s="38"/>
      <c r="M827" s="133"/>
      <c r="O827" s="307"/>
    </row>
    <row r="828" spans="1:15" s="138" customFormat="1" x14ac:dyDescent="0.2">
      <c r="A828" s="110"/>
      <c r="C828" s="150"/>
      <c r="D828" s="150"/>
      <c r="E828" s="157"/>
      <c r="F828" s="158"/>
      <c r="G828" s="23"/>
      <c r="H828" s="126"/>
      <c r="I828" s="38"/>
      <c r="J828" s="126"/>
      <c r="K828" s="126"/>
      <c r="L828" s="38"/>
      <c r="M828" s="133"/>
      <c r="O828" s="307"/>
    </row>
    <row r="829" spans="1:15" s="138" customFormat="1" x14ac:dyDescent="0.2">
      <c r="A829" s="110"/>
      <c r="C829" s="150"/>
      <c r="D829" s="150"/>
      <c r="E829" s="157"/>
      <c r="F829" s="158"/>
      <c r="G829" s="23"/>
      <c r="H829" s="126"/>
      <c r="I829" s="38"/>
      <c r="J829" s="126"/>
      <c r="K829" s="126"/>
      <c r="L829" s="38"/>
      <c r="M829" s="133"/>
      <c r="O829" s="307"/>
    </row>
    <row r="830" spans="1:15" s="138" customFormat="1" x14ac:dyDescent="0.2">
      <c r="A830" s="110"/>
      <c r="C830" s="150"/>
      <c r="D830" s="150"/>
      <c r="E830" s="157"/>
      <c r="F830" s="158"/>
      <c r="G830" s="23"/>
      <c r="H830" s="126"/>
      <c r="I830" s="38"/>
      <c r="J830" s="126"/>
      <c r="K830" s="126"/>
      <c r="L830" s="38"/>
      <c r="M830" s="133"/>
      <c r="O830" s="307"/>
    </row>
    <row r="831" spans="1:15" s="138" customFormat="1" x14ac:dyDescent="0.2">
      <c r="A831" s="110"/>
      <c r="C831" s="150"/>
      <c r="D831" s="150"/>
      <c r="E831" s="157"/>
      <c r="F831" s="158"/>
      <c r="G831" s="23"/>
      <c r="H831" s="126"/>
      <c r="I831" s="38"/>
      <c r="J831" s="126"/>
      <c r="K831" s="126"/>
      <c r="L831" s="38"/>
      <c r="M831" s="133"/>
      <c r="O831" s="307"/>
    </row>
    <row r="832" spans="1:15" s="138" customFormat="1" x14ac:dyDescent="0.2">
      <c r="A832" s="110"/>
      <c r="C832" s="150"/>
      <c r="D832" s="150"/>
      <c r="E832" s="157"/>
      <c r="F832" s="158"/>
      <c r="G832" s="23"/>
      <c r="H832" s="126"/>
      <c r="I832" s="38"/>
      <c r="J832" s="126"/>
      <c r="K832" s="126"/>
      <c r="L832" s="38"/>
      <c r="M832" s="133"/>
      <c r="O832" s="307"/>
    </row>
    <row r="833" spans="1:15" s="138" customFormat="1" x14ac:dyDescent="0.2">
      <c r="A833" s="110"/>
      <c r="C833" s="150"/>
      <c r="D833" s="150"/>
      <c r="E833" s="157"/>
      <c r="F833" s="158"/>
      <c r="G833" s="23"/>
      <c r="H833" s="126"/>
      <c r="I833" s="38"/>
      <c r="J833" s="126"/>
      <c r="K833" s="126"/>
      <c r="L833" s="38"/>
      <c r="M833" s="133"/>
      <c r="O833" s="307"/>
    </row>
    <row r="834" spans="1:15" s="138" customFormat="1" x14ac:dyDescent="0.2">
      <c r="A834" s="110"/>
      <c r="C834" s="150"/>
      <c r="D834" s="150"/>
      <c r="E834" s="157"/>
      <c r="F834" s="158"/>
      <c r="G834" s="23"/>
      <c r="H834" s="126"/>
      <c r="I834" s="38"/>
      <c r="J834" s="126"/>
      <c r="K834" s="126"/>
      <c r="L834" s="38"/>
      <c r="M834" s="133"/>
      <c r="O834" s="307"/>
    </row>
    <row r="835" spans="1:15" s="138" customFormat="1" x14ac:dyDescent="0.2">
      <c r="A835" s="110"/>
      <c r="C835" s="150"/>
      <c r="D835" s="150"/>
      <c r="E835" s="157"/>
      <c r="F835" s="158"/>
      <c r="G835" s="23"/>
      <c r="H835" s="126"/>
      <c r="I835" s="38"/>
      <c r="J835" s="126"/>
      <c r="K835" s="126"/>
      <c r="L835" s="38"/>
      <c r="M835" s="133"/>
      <c r="O835" s="307"/>
    </row>
    <row r="836" spans="1:15" s="138" customFormat="1" x14ac:dyDescent="0.2">
      <c r="A836" s="110"/>
      <c r="C836" s="150"/>
      <c r="D836" s="150"/>
      <c r="E836" s="157"/>
      <c r="F836" s="158"/>
      <c r="G836" s="23"/>
      <c r="H836" s="126"/>
      <c r="I836" s="38"/>
      <c r="J836" s="126"/>
      <c r="K836" s="126"/>
      <c r="L836" s="38"/>
      <c r="M836" s="133"/>
      <c r="O836" s="307"/>
    </row>
    <row r="837" spans="1:15" s="138" customFormat="1" x14ac:dyDescent="0.2">
      <c r="A837" s="110"/>
      <c r="C837" s="150"/>
      <c r="D837" s="150"/>
      <c r="E837" s="157"/>
      <c r="F837" s="158"/>
      <c r="G837" s="23"/>
      <c r="H837" s="126"/>
      <c r="I837" s="38"/>
      <c r="J837" s="126"/>
      <c r="K837" s="126"/>
      <c r="L837" s="38"/>
      <c r="M837" s="133"/>
      <c r="O837" s="307"/>
    </row>
    <row r="838" spans="1:15" s="138" customFormat="1" x14ac:dyDescent="0.2">
      <c r="A838" s="110"/>
      <c r="C838" s="150"/>
      <c r="D838" s="150"/>
      <c r="E838" s="157"/>
      <c r="F838" s="158"/>
      <c r="G838" s="23"/>
      <c r="H838" s="126"/>
      <c r="I838" s="38"/>
      <c r="J838" s="126"/>
      <c r="K838" s="126"/>
      <c r="L838" s="38"/>
      <c r="M838" s="133"/>
      <c r="O838" s="307"/>
    </row>
    <row r="839" spans="1:15" s="138" customFormat="1" x14ac:dyDescent="0.2">
      <c r="A839" s="110"/>
      <c r="C839" s="150"/>
      <c r="D839" s="150"/>
      <c r="E839" s="157"/>
      <c r="F839" s="158"/>
      <c r="G839" s="23"/>
      <c r="H839" s="126"/>
      <c r="I839" s="38"/>
      <c r="J839" s="126"/>
      <c r="K839" s="126"/>
      <c r="L839" s="38"/>
      <c r="M839" s="133"/>
      <c r="O839" s="307"/>
    </row>
    <row r="840" spans="1:15" s="138" customFormat="1" x14ac:dyDescent="0.2">
      <c r="A840" s="110"/>
      <c r="C840" s="150"/>
      <c r="D840" s="150"/>
      <c r="E840" s="157"/>
      <c r="F840" s="158"/>
      <c r="G840" s="23"/>
      <c r="H840" s="126"/>
      <c r="I840" s="38"/>
      <c r="J840" s="126"/>
      <c r="K840" s="126"/>
      <c r="L840" s="38"/>
      <c r="M840" s="133"/>
      <c r="O840" s="307"/>
    </row>
    <row r="841" spans="1:15" s="138" customFormat="1" x14ac:dyDescent="0.2">
      <c r="A841" s="110"/>
      <c r="C841" s="150"/>
      <c r="D841" s="150"/>
      <c r="E841" s="157"/>
      <c r="F841" s="158"/>
      <c r="G841" s="23"/>
      <c r="H841" s="126"/>
      <c r="I841" s="38"/>
      <c r="J841" s="126"/>
      <c r="K841" s="126"/>
      <c r="L841" s="38"/>
      <c r="M841" s="133"/>
      <c r="O841" s="307"/>
    </row>
    <row r="842" spans="1:15" s="138" customFormat="1" x14ac:dyDescent="0.2">
      <c r="A842" s="110"/>
      <c r="C842" s="150"/>
      <c r="D842" s="150"/>
      <c r="E842" s="157"/>
      <c r="F842" s="158"/>
      <c r="G842" s="23"/>
      <c r="H842" s="126"/>
      <c r="I842" s="38"/>
      <c r="J842" s="126"/>
      <c r="K842" s="126"/>
      <c r="L842" s="38"/>
      <c r="M842" s="133"/>
      <c r="O842" s="307"/>
    </row>
    <row r="843" spans="1:15" s="138" customFormat="1" x14ac:dyDescent="0.2">
      <c r="A843" s="110"/>
      <c r="C843" s="150"/>
      <c r="D843" s="150"/>
      <c r="E843" s="157"/>
      <c r="F843" s="158"/>
      <c r="G843" s="23"/>
      <c r="H843" s="126"/>
      <c r="I843" s="38"/>
      <c r="J843" s="126"/>
      <c r="K843" s="126"/>
      <c r="L843" s="38"/>
      <c r="M843" s="133"/>
      <c r="O843" s="307"/>
    </row>
    <row r="844" spans="1:15" s="138" customFormat="1" x14ac:dyDescent="0.2">
      <c r="A844" s="110"/>
      <c r="C844" s="150"/>
      <c r="D844" s="150"/>
      <c r="E844" s="157"/>
      <c r="F844" s="158"/>
      <c r="G844" s="23"/>
      <c r="H844" s="126"/>
      <c r="I844" s="38"/>
      <c r="J844" s="126"/>
      <c r="K844" s="126"/>
      <c r="L844" s="38"/>
      <c r="M844" s="133"/>
      <c r="O844" s="307"/>
    </row>
    <row r="845" spans="1:15" s="138" customFormat="1" x14ac:dyDescent="0.2">
      <c r="A845" s="110"/>
      <c r="C845" s="150"/>
      <c r="D845" s="150"/>
      <c r="E845" s="157"/>
      <c r="F845" s="158"/>
      <c r="G845" s="23"/>
      <c r="H845" s="126"/>
      <c r="I845" s="38"/>
      <c r="J845" s="126"/>
      <c r="K845" s="126"/>
      <c r="L845" s="38"/>
      <c r="M845" s="133"/>
      <c r="O845" s="307"/>
    </row>
    <row r="846" spans="1:15" s="138" customFormat="1" x14ac:dyDescent="0.2">
      <c r="A846" s="110"/>
      <c r="C846" s="150"/>
      <c r="D846" s="150"/>
      <c r="E846" s="157"/>
      <c r="F846" s="158"/>
      <c r="G846" s="23"/>
      <c r="H846" s="126"/>
      <c r="I846" s="38"/>
      <c r="J846" s="126"/>
      <c r="K846" s="126"/>
      <c r="L846" s="38"/>
      <c r="M846" s="133"/>
      <c r="O846" s="307"/>
    </row>
    <row r="847" spans="1:15" s="138" customFormat="1" x14ac:dyDescent="0.2">
      <c r="A847" s="110"/>
      <c r="C847" s="150"/>
      <c r="D847" s="150"/>
      <c r="E847" s="157"/>
      <c r="F847" s="158"/>
      <c r="G847" s="23"/>
      <c r="H847" s="126"/>
      <c r="I847" s="38"/>
      <c r="J847" s="126"/>
      <c r="K847" s="126"/>
      <c r="L847" s="38"/>
      <c r="M847" s="133"/>
      <c r="O847" s="307"/>
    </row>
    <row r="848" spans="1:15" s="138" customFormat="1" x14ac:dyDescent="0.2">
      <c r="A848" s="110"/>
      <c r="C848" s="150"/>
      <c r="D848" s="150"/>
      <c r="E848" s="157"/>
      <c r="F848" s="158"/>
      <c r="G848" s="23"/>
      <c r="H848" s="126"/>
      <c r="I848" s="38"/>
      <c r="J848" s="126"/>
      <c r="K848" s="126"/>
      <c r="L848" s="38"/>
      <c r="M848" s="133"/>
      <c r="O848" s="307"/>
    </row>
    <row r="849" spans="1:15" s="138" customFormat="1" x14ac:dyDescent="0.2">
      <c r="A849" s="110"/>
      <c r="C849" s="150"/>
      <c r="D849" s="150"/>
      <c r="E849" s="157"/>
      <c r="F849" s="158"/>
      <c r="G849" s="23"/>
      <c r="H849" s="126"/>
      <c r="I849" s="38"/>
      <c r="J849" s="126"/>
      <c r="K849" s="126"/>
      <c r="L849" s="38"/>
      <c r="M849" s="133"/>
      <c r="O849" s="307"/>
    </row>
    <row r="850" spans="1:15" s="138" customFormat="1" x14ac:dyDescent="0.2">
      <c r="A850" s="110"/>
      <c r="C850" s="150"/>
      <c r="D850" s="150"/>
      <c r="E850" s="157"/>
      <c r="F850" s="158"/>
      <c r="G850" s="23"/>
      <c r="H850" s="126"/>
      <c r="I850" s="38"/>
      <c r="J850" s="126"/>
      <c r="K850" s="126"/>
      <c r="L850" s="38"/>
      <c r="M850" s="133"/>
      <c r="O850" s="307"/>
    </row>
    <row r="851" spans="1:15" s="138" customFormat="1" x14ac:dyDescent="0.2">
      <c r="A851" s="110"/>
      <c r="C851" s="150"/>
      <c r="D851" s="150"/>
      <c r="E851" s="157"/>
      <c r="F851" s="158"/>
      <c r="G851" s="23"/>
      <c r="H851" s="126"/>
      <c r="I851" s="38"/>
      <c r="J851" s="126"/>
      <c r="K851" s="126"/>
      <c r="L851" s="38"/>
      <c r="M851" s="133"/>
      <c r="O851" s="307"/>
    </row>
    <row r="852" spans="1:15" s="138" customFormat="1" x14ac:dyDescent="0.2">
      <c r="A852" s="110"/>
      <c r="C852" s="150"/>
      <c r="D852" s="150"/>
      <c r="E852" s="157"/>
      <c r="F852" s="158"/>
      <c r="G852" s="23"/>
      <c r="H852" s="126"/>
      <c r="I852" s="38"/>
      <c r="J852" s="126"/>
      <c r="K852" s="126"/>
      <c r="L852" s="38"/>
      <c r="M852" s="133"/>
      <c r="O852" s="307"/>
    </row>
    <row r="853" spans="1:15" s="138" customFormat="1" x14ac:dyDescent="0.2">
      <c r="A853" s="110"/>
      <c r="C853" s="150"/>
      <c r="D853" s="150"/>
      <c r="E853" s="157"/>
      <c r="F853" s="158"/>
      <c r="G853" s="23"/>
      <c r="H853" s="126"/>
      <c r="I853" s="38"/>
      <c r="J853" s="126"/>
      <c r="K853" s="126"/>
      <c r="L853" s="38"/>
      <c r="M853" s="133"/>
      <c r="O853" s="307"/>
    </row>
    <row r="854" spans="1:15" s="138" customFormat="1" x14ac:dyDescent="0.2">
      <c r="A854" s="110"/>
      <c r="C854" s="150"/>
      <c r="D854" s="150"/>
      <c r="E854" s="157"/>
      <c r="F854" s="158"/>
      <c r="G854" s="23"/>
      <c r="H854" s="126"/>
      <c r="I854" s="38"/>
      <c r="J854" s="126"/>
      <c r="K854" s="126"/>
      <c r="L854" s="38"/>
      <c r="M854" s="133"/>
      <c r="O854" s="307"/>
    </row>
    <row r="855" spans="1:15" s="138" customFormat="1" x14ac:dyDescent="0.2">
      <c r="A855" s="110"/>
      <c r="C855" s="150"/>
      <c r="D855" s="150"/>
      <c r="E855" s="157"/>
      <c r="F855" s="158"/>
      <c r="G855" s="23"/>
      <c r="H855" s="126"/>
      <c r="I855" s="38"/>
      <c r="J855" s="126"/>
      <c r="K855" s="126"/>
      <c r="L855" s="38"/>
      <c r="M855" s="133"/>
      <c r="O855" s="307"/>
    </row>
    <row r="856" spans="1:15" s="138" customFormat="1" x14ac:dyDescent="0.2">
      <c r="A856" s="110"/>
      <c r="C856" s="150"/>
      <c r="D856" s="150"/>
      <c r="E856" s="157"/>
      <c r="F856" s="158"/>
      <c r="G856" s="23"/>
      <c r="H856" s="126"/>
      <c r="I856" s="38"/>
      <c r="J856" s="126"/>
      <c r="K856" s="126"/>
      <c r="L856" s="38"/>
      <c r="M856" s="133"/>
      <c r="O856" s="307"/>
    </row>
    <row r="857" spans="1:15" s="138" customFormat="1" x14ac:dyDescent="0.2">
      <c r="A857" s="110"/>
      <c r="C857" s="150"/>
      <c r="D857" s="150"/>
      <c r="E857" s="157"/>
      <c r="F857" s="158"/>
      <c r="G857" s="23"/>
      <c r="H857" s="126"/>
      <c r="I857" s="38"/>
      <c r="J857" s="126"/>
      <c r="K857" s="126"/>
      <c r="L857" s="38"/>
      <c r="M857" s="133"/>
      <c r="O857" s="307"/>
    </row>
    <row r="858" spans="1:15" s="138" customFormat="1" x14ac:dyDescent="0.2">
      <c r="A858" s="110"/>
      <c r="C858" s="150"/>
      <c r="D858" s="150"/>
      <c r="E858" s="157"/>
      <c r="F858" s="158"/>
      <c r="G858" s="23"/>
      <c r="H858" s="126"/>
      <c r="I858" s="38"/>
      <c r="J858" s="126"/>
      <c r="K858" s="126"/>
      <c r="L858" s="38"/>
      <c r="M858" s="133"/>
      <c r="O858" s="307"/>
    </row>
    <row r="859" spans="1:15" s="138" customFormat="1" x14ac:dyDescent="0.2">
      <c r="A859" s="110"/>
      <c r="C859" s="150"/>
      <c r="D859" s="150"/>
      <c r="E859" s="157"/>
      <c r="F859" s="158"/>
      <c r="G859" s="23"/>
      <c r="H859" s="126"/>
      <c r="I859" s="38"/>
      <c r="J859" s="126"/>
      <c r="K859" s="126"/>
      <c r="L859" s="38"/>
      <c r="M859" s="133"/>
      <c r="O859" s="307"/>
    </row>
    <row r="860" spans="1:15" s="138" customFormat="1" x14ac:dyDescent="0.2">
      <c r="A860" s="110"/>
      <c r="C860" s="150"/>
      <c r="D860" s="150"/>
      <c r="E860" s="157"/>
      <c r="F860" s="158"/>
      <c r="G860" s="23"/>
      <c r="H860" s="126"/>
      <c r="I860" s="38"/>
      <c r="J860" s="126"/>
      <c r="K860" s="126"/>
      <c r="L860" s="38"/>
      <c r="M860" s="133"/>
      <c r="O860" s="307"/>
    </row>
    <row r="861" spans="1:15" s="138" customFormat="1" x14ac:dyDescent="0.2">
      <c r="A861" s="110"/>
      <c r="C861" s="150"/>
      <c r="D861" s="150"/>
      <c r="E861" s="157"/>
      <c r="F861" s="158"/>
      <c r="G861" s="23"/>
      <c r="H861" s="126"/>
      <c r="I861" s="38"/>
      <c r="J861" s="126"/>
      <c r="K861" s="126"/>
      <c r="L861" s="38"/>
      <c r="M861" s="133"/>
      <c r="O861" s="307"/>
    </row>
    <row r="862" spans="1:15" s="138" customFormat="1" x14ac:dyDescent="0.2">
      <c r="A862" s="110"/>
      <c r="C862" s="150"/>
      <c r="D862" s="150"/>
      <c r="E862" s="157"/>
      <c r="F862" s="158"/>
      <c r="G862" s="23"/>
      <c r="H862" s="126"/>
      <c r="I862" s="38"/>
      <c r="J862" s="126"/>
      <c r="K862" s="126"/>
      <c r="L862" s="38"/>
      <c r="M862" s="133"/>
      <c r="O862" s="307"/>
    </row>
    <row r="863" spans="1:15" s="138" customFormat="1" x14ac:dyDescent="0.2">
      <c r="A863" s="110"/>
      <c r="C863" s="150"/>
      <c r="D863" s="150"/>
      <c r="E863" s="157"/>
      <c r="F863" s="158"/>
      <c r="G863" s="23"/>
      <c r="H863" s="126"/>
      <c r="I863" s="38"/>
      <c r="J863" s="126"/>
      <c r="K863" s="126"/>
      <c r="L863" s="38"/>
      <c r="M863" s="133"/>
      <c r="O863" s="307"/>
    </row>
    <row r="864" spans="1:15" s="138" customFormat="1" x14ac:dyDescent="0.2">
      <c r="A864" s="110"/>
      <c r="C864" s="150"/>
      <c r="D864" s="150"/>
      <c r="E864" s="157"/>
      <c r="F864" s="158"/>
      <c r="G864" s="23"/>
      <c r="H864" s="126"/>
      <c r="I864" s="38"/>
      <c r="J864" s="126"/>
      <c r="K864" s="126"/>
      <c r="L864" s="38"/>
      <c r="M864" s="133"/>
      <c r="O864" s="307"/>
    </row>
    <row r="865" spans="1:15" s="138" customFormat="1" x14ac:dyDescent="0.2">
      <c r="A865" s="110"/>
      <c r="C865" s="150"/>
      <c r="D865" s="150"/>
      <c r="E865" s="157"/>
      <c r="F865" s="158"/>
      <c r="G865" s="23"/>
      <c r="H865" s="126"/>
      <c r="I865" s="38"/>
      <c r="J865" s="126"/>
      <c r="K865" s="126"/>
      <c r="L865" s="38"/>
      <c r="M865" s="133"/>
      <c r="O865" s="307"/>
    </row>
    <row r="866" spans="1:15" s="138" customFormat="1" x14ac:dyDescent="0.2">
      <c r="A866" s="110"/>
      <c r="C866" s="150"/>
      <c r="D866" s="150"/>
      <c r="E866" s="157"/>
      <c r="F866" s="158"/>
      <c r="G866" s="23"/>
      <c r="H866" s="126"/>
      <c r="I866" s="38"/>
      <c r="J866" s="126"/>
      <c r="K866" s="126"/>
      <c r="L866" s="38"/>
      <c r="M866" s="133"/>
      <c r="O866" s="307"/>
    </row>
    <row r="867" spans="1:15" s="138" customFormat="1" x14ac:dyDescent="0.2">
      <c r="A867" s="110"/>
      <c r="C867" s="150"/>
      <c r="D867" s="150"/>
      <c r="E867" s="157"/>
      <c r="F867" s="158"/>
      <c r="G867" s="23"/>
      <c r="H867" s="126"/>
      <c r="I867" s="38"/>
      <c r="J867" s="126"/>
      <c r="K867" s="126"/>
      <c r="L867" s="38"/>
      <c r="M867" s="133"/>
      <c r="O867" s="307"/>
    </row>
    <row r="868" spans="1:15" s="138" customFormat="1" x14ac:dyDescent="0.2">
      <c r="A868" s="110"/>
      <c r="C868" s="150"/>
      <c r="D868" s="150"/>
      <c r="E868" s="157"/>
      <c r="F868" s="158"/>
      <c r="G868" s="23"/>
      <c r="H868" s="126"/>
      <c r="I868" s="38"/>
      <c r="J868" s="126"/>
      <c r="K868" s="126"/>
      <c r="L868" s="38"/>
      <c r="M868" s="133"/>
      <c r="O868" s="307"/>
    </row>
    <row r="869" spans="1:15" s="138" customFormat="1" x14ac:dyDescent="0.2">
      <c r="A869" s="110"/>
      <c r="C869" s="150"/>
      <c r="D869" s="150"/>
      <c r="E869" s="157"/>
      <c r="F869" s="158"/>
      <c r="G869" s="23"/>
      <c r="H869" s="126"/>
      <c r="I869" s="38"/>
      <c r="J869" s="126"/>
      <c r="K869" s="126"/>
      <c r="L869" s="38"/>
      <c r="M869" s="133"/>
      <c r="O869" s="307"/>
    </row>
    <row r="870" spans="1:15" s="138" customFormat="1" x14ac:dyDescent="0.2">
      <c r="A870" s="110"/>
      <c r="C870" s="150"/>
      <c r="D870" s="150"/>
      <c r="E870" s="157"/>
      <c r="F870" s="158"/>
      <c r="G870" s="23"/>
      <c r="H870" s="126"/>
      <c r="I870" s="38"/>
      <c r="J870" s="126"/>
      <c r="K870" s="126"/>
      <c r="L870" s="38"/>
      <c r="M870" s="133"/>
      <c r="O870" s="307"/>
    </row>
    <row r="871" spans="1:15" s="138" customFormat="1" x14ac:dyDescent="0.2">
      <c r="A871" s="110"/>
      <c r="C871" s="150"/>
      <c r="D871" s="150"/>
      <c r="E871" s="157"/>
      <c r="F871" s="158"/>
      <c r="G871" s="23"/>
      <c r="H871" s="126"/>
      <c r="I871" s="38"/>
      <c r="J871" s="126"/>
      <c r="K871" s="126"/>
      <c r="L871" s="38"/>
      <c r="M871" s="133"/>
      <c r="O871" s="307"/>
    </row>
    <row r="872" spans="1:15" s="138" customFormat="1" x14ac:dyDescent="0.2">
      <c r="A872" s="110"/>
      <c r="C872" s="150"/>
      <c r="D872" s="150"/>
      <c r="E872" s="157"/>
      <c r="F872" s="158"/>
      <c r="G872" s="23"/>
      <c r="H872" s="126"/>
      <c r="I872" s="38"/>
      <c r="J872" s="126"/>
      <c r="K872" s="126"/>
      <c r="L872" s="38"/>
      <c r="M872" s="133"/>
      <c r="O872" s="307"/>
    </row>
    <row r="873" spans="1:15" s="138" customFormat="1" x14ac:dyDescent="0.2">
      <c r="A873" s="110"/>
      <c r="C873" s="150"/>
      <c r="D873" s="150"/>
      <c r="E873" s="157"/>
      <c r="F873" s="158"/>
      <c r="G873" s="23"/>
      <c r="H873" s="126"/>
      <c r="I873" s="38"/>
      <c r="J873" s="126"/>
      <c r="K873" s="126"/>
      <c r="L873" s="38"/>
      <c r="M873" s="133"/>
      <c r="O873" s="307"/>
    </row>
    <row r="874" spans="1:15" s="138" customFormat="1" x14ac:dyDescent="0.2">
      <c r="A874" s="110"/>
      <c r="C874" s="150"/>
      <c r="D874" s="150"/>
      <c r="E874" s="157"/>
      <c r="F874" s="158"/>
      <c r="G874" s="23"/>
      <c r="H874" s="126"/>
      <c r="I874" s="38"/>
      <c r="J874" s="126"/>
      <c r="K874" s="126"/>
      <c r="L874" s="38"/>
      <c r="M874" s="133"/>
      <c r="O874" s="307"/>
    </row>
    <row r="875" spans="1:15" s="138" customFormat="1" x14ac:dyDescent="0.2">
      <c r="A875" s="110"/>
      <c r="C875" s="150"/>
      <c r="D875" s="150"/>
      <c r="E875" s="157"/>
      <c r="F875" s="158"/>
      <c r="G875" s="23"/>
      <c r="H875" s="126"/>
      <c r="I875" s="38"/>
      <c r="J875" s="126"/>
      <c r="K875" s="126"/>
      <c r="L875" s="38"/>
      <c r="M875" s="133"/>
      <c r="O875" s="307"/>
    </row>
    <row r="876" spans="1:15" s="138" customFormat="1" x14ac:dyDescent="0.2">
      <c r="A876" s="110"/>
      <c r="C876" s="150"/>
      <c r="D876" s="150"/>
      <c r="E876" s="157"/>
      <c r="F876" s="158"/>
      <c r="G876" s="23"/>
      <c r="H876" s="126"/>
      <c r="I876" s="38"/>
      <c r="J876" s="126"/>
      <c r="K876" s="126"/>
      <c r="L876" s="38"/>
      <c r="M876" s="133"/>
      <c r="O876" s="307"/>
    </row>
    <row r="877" spans="1:15" s="138" customFormat="1" x14ac:dyDescent="0.2">
      <c r="A877" s="110"/>
      <c r="C877" s="150"/>
      <c r="D877" s="150"/>
      <c r="E877" s="157"/>
      <c r="F877" s="158"/>
      <c r="G877" s="23"/>
      <c r="H877" s="126"/>
      <c r="I877" s="38"/>
      <c r="J877" s="126"/>
      <c r="K877" s="126"/>
      <c r="L877" s="38"/>
      <c r="M877" s="133"/>
      <c r="O877" s="307"/>
    </row>
    <row r="878" spans="1:15" s="138" customFormat="1" x14ac:dyDescent="0.2">
      <c r="A878" s="110"/>
      <c r="C878" s="150"/>
      <c r="D878" s="150"/>
      <c r="E878" s="157"/>
      <c r="F878" s="158"/>
      <c r="G878" s="23"/>
      <c r="H878" s="126"/>
      <c r="I878" s="38"/>
      <c r="J878" s="126"/>
      <c r="K878" s="126"/>
      <c r="L878" s="38"/>
      <c r="M878" s="133"/>
      <c r="O878" s="307"/>
    </row>
    <row r="879" spans="1:15" s="138" customFormat="1" x14ac:dyDescent="0.2">
      <c r="A879" s="110"/>
      <c r="C879" s="150"/>
      <c r="D879" s="150"/>
      <c r="E879" s="157"/>
      <c r="F879" s="158"/>
      <c r="G879" s="23"/>
      <c r="H879" s="126"/>
      <c r="I879" s="38"/>
      <c r="J879" s="126"/>
      <c r="K879" s="126"/>
      <c r="L879" s="38"/>
      <c r="M879" s="133"/>
      <c r="O879" s="307"/>
    </row>
    <row r="880" spans="1:15" s="138" customFormat="1" x14ac:dyDescent="0.2">
      <c r="A880" s="110"/>
      <c r="C880" s="150"/>
      <c r="D880" s="150"/>
      <c r="E880" s="157"/>
      <c r="F880" s="158"/>
      <c r="G880" s="23"/>
      <c r="H880" s="126"/>
      <c r="I880" s="38"/>
      <c r="J880" s="126"/>
      <c r="K880" s="126"/>
      <c r="L880" s="38"/>
      <c r="M880" s="133"/>
      <c r="O880" s="307"/>
    </row>
    <row r="881" spans="1:15" s="138" customFormat="1" x14ac:dyDescent="0.2">
      <c r="A881" s="110"/>
      <c r="C881" s="150"/>
      <c r="D881" s="150"/>
      <c r="E881" s="157"/>
      <c r="F881" s="158"/>
      <c r="G881" s="23"/>
      <c r="H881" s="126"/>
      <c r="I881" s="38"/>
      <c r="J881" s="126"/>
      <c r="K881" s="126"/>
      <c r="L881" s="38"/>
      <c r="M881" s="133"/>
      <c r="O881" s="307"/>
    </row>
    <row r="882" spans="1:15" s="138" customFormat="1" x14ac:dyDescent="0.2">
      <c r="A882" s="110"/>
      <c r="C882" s="150"/>
      <c r="D882" s="150"/>
      <c r="E882" s="157"/>
      <c r="F882" s="158"/>
      <c r="G882" s="23"/>
      <c r="H882" s="126"/>
      <c r="I882" s="38"/>
      <c r="J882" s="126"/>
      <c r="K882" s="126"/>
      <c r="L882" s="38"/>
      <c r="M882" s="133"/>
      <c r="O882" s="307"/>
    </row>
    <row r="883" spans="1:15" s="138" customFormat="1" x14ac:dyDescent="0.2">
      <c r="A883" s="110"/>
      <c r="C883" s="150"/>
      <c r="D883" s="150"/>
      <c r="E883" s="157"/>
      <c r="F883" s="158"/>
      <c r="G883" s="23"/>
      <c r="H883" s="126"/>
      <c r="I883" s="38"/>
      <c r="J883" s="126"/>
      <c r="K883" s="126"/>
      <c r="L883" s="38"/>
      <c r="M883" s="133"/>
      <c r="O883" s="307"/>
    </row>
    <row r="884" spans="1:15" s="138" customFormat="1" x14ac:dyDescent="0.2">
      <c r="A884" s="110"/>
      <c r="C884" s="150"/>
      <c r="D884" s="150"/>
      <c r="E884" s="157"/>
      <c r="F884" s="158"/>
      <c r="G884" s="23"/>
      <c r="H884" s="126"/>
      <c r="I884" s="38"/>
      <c r="J884" s="126"/>
      <c r="K884" s="126"/>
      <c r="L884" s="38"/>
      <c r="M884" s="133"/>
      <c r="O884" s="307"/>
    </row>
    <row r="885" spans="1:15" s="138" customFormat="1" x14ac:dyDescent="0.2">
      <c r="A885" s="110"/>
      <c r="C885" s="150"/>
      <c r="D885" s="150"/>
      <c r="E885" s="157"/>
      <c r="F885" s="158"/>
      <c r="G885" s="23"/>
      <c r="H885" s="126"/>
      <c r="I885" s="38"/>
      <c r="J885" s="126"/>
      <c r="K885" s="126"/>
      <c r="L885" s="38"/>
      <c r="M885" s="133"/>
      <c r="O885" s="307"/>
    </row>
    <row r="886" spans="1:15" s="138" customFormat="1" x14ac:dyDescent="0.2">
      <c r="A886" s="110"/>
      <c r="C886" s="150"/>
      <c r="D886" s="150"/>
      <c r="E886" s="157"/>
      <c r="F886" s="158"/>
      <c r="G886" s="23"/>
      <c r="H886" s="126"/>
      <c r="I886" s="38"/>
      <c r="J886" s="126"/>
      <c r="K886" s="126"/>
      <c r="L886" s="38"/>
      <c r="M886" s="133"/>
      <c r="O886" s="307"/>
    </row>
    <row r="887" spans="1:15" s="138" customFormat="1" x14ac:dyDescent="0.2">
      <c r="A887" s="110"/>
      <c r="C887" s="150"/>
      <c r="D887" s="150"/>
      <c r="E887" s="157"/>
      <c r="F887" s="158"/>
      <c r="G887" s="23"/>
      <c r="H887" s="126"/>
      <c r="I887" s="38"/>
      <c r="J887" s="126"/>
      <c r="K887" s="126"/>
      <c r="L887" s="38"/>
      <c r="M887" s="133"/>
      <c r="O887" s="307"/>
    </row>
    <row r="888" spans="1:15" s="138" customFormat="1" x14ac:dyDescent="0.2">
      <c r="A888" s="110"/>
      <c r="C888" s="150"/>
      <c r="D888" s="150"/>
      <c r="E888" s="157"/>
      <c r="F888" s="158"/>
      <c r="G888" s="23"/>
      <c r="H888" s="126"/>
      <c r="I888" s="38"/>
      <c r="J888" s="126"/>
      <c r="K888" s="126"/>
      <c r="L888" s="38"/>
      <c r="M888" s="133"/>
      <c r="O888" s="307"/>
    </row>
    <row r="889" spans="1:15" s="138" customFormat="1" x14ac:dyDescent="0.2">
      <c r="A889" s="110"/>
      <c r="C889" s="150"/>
      <c r="D889" s="150"/>
      <c r="E889" s="157"/>
      <c r="F889" s="158"/>
      <c r="G889" s="23"/>
      <c r="H889" s="126"/>
      <c r="I889" s="38"/>
      <c r="J889" s="126"/>
      <c r="K889" s="126"/>
      <c r="L889" s="38"/>
      <c r="M889" s="133"/>
      <c r="O889" s="307"/>
    </row>
    <row r="890" spans="1:15" s="138" customFormat="1" x14ac:dyDescent="0.2">
      <c r="A890" s="110"/>
      <c r="C890" s="150"/>
      <c r="D890" s="150"/>
      <c r="E890" s="157"/>
      <c r="F890" s="158"/>
      <c r="G890" s="23"/>
      <c r="H890" s="126"/>
      <c r="I890" s="38"/>
      <c r="J890" s="126"/>
      <c r="K890" s="126"/>
      <c r="L890" s="38"/>
      <c r="M890" s="133"/>
      <c r="O890" s="307"/>
    </row>
    <row r="891" spans="1:15" s="138" customFormat="1" x14ac:dyDescent="0.2">
      <c r="A891" s="110"/>
      <c r="C891" s="150"/>
      <c r="D891" s="150"/>
      <c r="E891" s="157"/>
      <c r="F891" s="158"/>
      <c r="G891" s="23"/>
      <c r="H891" s="126"/>
      <c r="I891" s="38"/>
      <c r="J891" s="126"/>
      <c r="K891" s="126"/>
      <c r="L891" s="38"/>
      <c r="M891" s="133"/>
      <c r="O891" s="307"/>
    </row>
    <row r="892" spans="1:15" s="138" customFormat="1" x14ac:dyDescent="0.2">
      <c r="A892" s="110"/>
      <c r="C892" s="150"/>
      <c r="D892" s="150"/>
      <c r="E892" s="157"/>
      <c r="F892" s="158"/>
      <c r="G892" s="23"/>
      <c r="H892" s="126"/>
      <c r="I892" s="38"/>
      <c r="J892" s="126"/>
      <c r="K892" s="126"/>
      <c r="L892" s="38"/>
      <c r="M892" s="133"/>
      <c r="O892" s="307"/>
    </row>
    <row r="893" spans="1:15" s="138" customFormat="1" x14ac:dyDescent="0.2">
      <c r="A893" s="110"/>
      <c r="C893" s="150"/>
      <c r="D893" s="150"/>
      <c r="E893" s="157"/>
      <c r="F893" s="158"/>
      <c r="G893" s="23"/>
      <c r="H893" s="126"/>
      <c r="I893" s="38"/>
      <c r="J893" s="126"/>
      <c r="K893" s="126"/>
      <c r="L893" s="38"/>
      <c r="M893" s="133"/>
      <c r="O893" s="307"/>
    </row>
    <row r="894" spans="1:15" s="138" customFormat="1" x14ac:dyDescent="0.2">
      <c r="A894" s="110"/>
      <c r="C894" s="150"/>
      <c r="D894" s="150"/>
      <c r="E894" s="157"/>
      <c r="F894" s="158"/>
      <c r="G894" s="23"/>
      <c r="H894" s="126"/>
      <c r="I894" s="38"/>
      <c r="J894" s="126"/>
      <c r="K894" s="126"/>
      <c r="L894" s="38"/>
      <c r="M894" s="133"/>
      <c r="O894" s="307"/>
    </row>
    <row r="895" spans="1:15" s="138" customFormat="1" x14ac:dyDescent="0.2">
      <c r="A895" s="110"/>
      <c r="C895" s="150"/>
      <c r="D895" s="150"/>
      <c r="E895" s="157"/>
      <c r="F895" s="158"/>
      <c r="G895" s="23"/>
      <c r="H895" s="126"/>
      <c r="I895" s="38"/>
      <c r="J895" s="126"/>
      <c r="K895" s="126"/>
      <c r="L895" s="38"/>
      <c r="M895" s="133"/>
      <c r="O895" s="307"/>
    </row>
    <row r="896" spans="1:15" s="138" customFormat="1" x14ac:dyDescent="0.2">
      <c r="A896" s="110"/>
      <c r="C896" s="150"/>
      <c r="D896" s="150"/>
      <c r="E896" s="157"/>
      <c r="F896" s="158"/>
      <c r="G896" s="23"/>
      <c r="H896" s="126"/>
      <c r="I896" s="38"/>
      <c r="J896" s="126"/>
      <c r="K896" s="126"/>
      <c r="L896" s="38"/>
      <c r="M896" s="133"/>
      <c r="O896" s="307"/>
    </row>
    <row r="897" spans="1:15" s="138" customFormat="1" x14ac:dyDescent="0.2">
      <c r="A897" s="110"/>
      <c r="C897" s="150"/>
      <c r="D897" s="150"/>
      <c r="E897" s="157"/>
      <c r="F897" s="158"/>
      <c r="G897" s="23"/>
      <c r="H897" s="126"/>
      <c r="I897" s="38"/>
      <c r="J897" s="126"/>
      <c r="K897" s="126"/>
      <c r="L897" s="38"/>
      <c r="M897" s="133"/>
      <c r="O897" s="307"/>
    </row>
    <row r="898" spans="1:15" s="138" customFormat="1" x14ac:dyDescent="0.2">
      <c r="A898" s="110"/>
      <c r="C898" s="150"/>
      <c r="D898" s="150"/>
      <c r="E898" s="157"/>
      <c r="F898" s="158"/>
      <c r="G898" s="23"/>
      <c r="H898" s="126"/>
      <c r="I898" s="38"/>
      <c r="J898" s="126"/>
      <c r="K898" s="126"/>
      <c r="L898" s="38"/>
      <c r="M898" s="133"/>
      <c r="O898" s="307"/>
    </row>
    <row r="899" spans="1:15" s="138" customFormat="1" x14ac:dyDescent="0.2">
      <c r="A899" s="110"/>
      <c r="C899" s="150"/>
      <c r="D899" s="150"/>
      <c r="E899" s="157"/>
      <c r="F899" s="158"/>
      <c r="G899" s="23"/>
      <c r="H899" s="126"/>
      <c r="I899" s="38"/>
      <c r="J899" s="126"/>
      <c r="K899" s="126"/>
      <c r="L899" s="38"/>
      <c r="M899" s="133"/>
      <c r="O899" s="307"/>
    </row>
    <row r="900" spans="1:15" s="138" customFormat="1" x14ac:dyDescent="0.2">
      <c r="A900" s="110"/>
      <c r="C900" s="150"/>
      <c r="D900" s="150"/>
      <c r="E900" s="157"/>
      <c r="F900" s="158"/>
      <c r="G900" s="23"/>
      <c r="H900" s="126"/>
      <c r="I900" s="38"/>
      <c r="J900" s="126"/>
      <c r="K900" s="126"/>
      <c r="L900" s="38"/>
      <c r="M900" s="133"/>
      <c r="O900" s="307"/>
    </row>
    <row r="901" spans="1:15" s="138" customFormat="1" x14ac:dyDescent="0.2">
      <c r="A901" s="110"/>
      <c r="C901" s="150"/>
      <c r="D901" s="150"/>
      <c r="E901" s="157"/>
      <c r="F901" s="158"/>
      <c r="G901" s="23"/>
      <c r="H901" s="126"/>
      <c r="I901" s="38"/>
      <c r="J901" s="126"/>
      <c r="K901" s="126"/>
      <c r="L901" s="38"/>
      <c r="M901" s="133"/>
      <c r="O901" s="307"/>
    </row>
    <row r="902" spans="1:15" s="138" customFormat="1" x14ac:dyDescent="0.2">
      <c r="A902" s="110"/>
      <c r="C902" s="150"/>
      <c r="D902" s="150"/>
      <c r="E902" s="157"/>
      <c r="F902" s="158"/>
      <c r="G902" s="23"/>
      <c r="H902" s="126"/>
      <c r="I902" s="38"/>
      <c r="J902" s="126"/>
      <c r="K902" s="126"/>
      <c r="L902" s="38"/>
      <c r="M902" s="133"/>
      <c r="O902" s="307"/>
    </row>
    <row r="903" spans="1:15" s="138" customFormat="1" x14ac:dyDescent="0.2">
      <c r="A903" s="110"/>
      <c r="C903" s="150"/>
      <c r="D903" s="150"/>
      <c r="E903" s="157"/>
      <c r="F903" s="158"/>
      <c r="G903" s="23"/>
      <c r="H903" s="126"/>
      <c r="I903" s="38"/>
      <c r="J903" s="126"/>
      <c r="K903" s="126"/>
      <c r="L903" s="38"/>
      <c r="M903" s="133"/>
      <c r="O903" s="307"/>
    </row>
    <row r="904" spans="1:15" s="138" customFormat="1" x14ac:dyDescent="0.2">
      <c r="A904" s="110"/>
      <c r="C904" s="150"/>
      <c r="D904" s="150"/>
      <c r="E904" s="157"/>
      <c r="F904" s="158"/>
      <c r="G904" s="23"/>
      <c r="H904" s="126"/>
      <c r="I904" s="38"/>
      <c r="J904" s="126"/>
      <c r="K904" s="126"/>
      <c r="L904" s="38"/>
      <c r="M904" s="133"/>
      <c r="O904" s="307"/>
    </row>
    <row r="905" spans="1:15" s="138" customFormat="1" x14ac:dyDescent="0.2">
      <c r="A905" s="110"/>
      <c r="C905" s="150"/>
      <c r="D905" s="150"/>
      <c r="E905" s="157"/>
      <c r="F905" s="158"/>
      <c r="G905" s="23"/>
      <c r="H905" s="126"/>
      <c r="I905" s="38"/>
      <c r="J905" s="126"/>
      <c r="K905" s="126"/>
      <c r="L905" s="38"/>
      <c r="M905" s="133"/>
      <c r="O905" s="307"/>
    </row>
    <row r="906" spans="1:15" s="138" customFormat="1" x14ac:dyDescent="0.2">
      <c r="A906" s="110"/>
      <c r="C906" s="150"/>
      <c r="D906" s="150"/>
      <c r="E906" s="157"/>
      <c r="F906" s="158"/>
      <c r="G906" s="23"/>
      <c r="H906" s="126"/>
      <c r="I906" s="38"/>
      <c r="J906" s="126"/>
      <c r="K906" s="126"/>
      <c r="L906" s="38"/>
      <c r="M906" s="133"/>
      <c r="O906" s="307"/>
    </row>
    <row r="907" spans="1:15" s="138" customFormat="1" x14ac:dyDescent="0.2">
      <c r="A907" s="110"/>
      <c r="C907" s="150"/>
      <c r="D907" s="150"/>
      <c r="E907" s="157"/>
      <c r="F907" s="158"/>
      <c r="G907" s="23"/>
      <c r="H907" s="126"/>
      <c r="I907" s="38"/>
      <c r="J907" s="126"/>
      <c r="K907" s="126"/>
      <c r="L907" s="38"/>
      <c r="M907" s="133"/>
      <c r="O907" s="307"/>
    </row>
    <row r="908" spans="1:15" s="138" customFormat="1" x14ac:dyDescent="0.2">
      <c r="A908" s="110"/>
      <c r="C908" s="150"/>
      <c r="D908" s="150"/>
      <c r="E908" s="157"/>
      <c r="F908" s="158"/>
      <c r="G908" s="23"/>
      <c r="H908" s="126"/>
      <c r="I908" s="38"/>
      <c r="J908" s="126"/>
      <c r="K908" s="126"/>
      <c r="L908" s="38"/>
      <c r="M908" s="133"/>
      <c r="O908" s="307"/>
    </row>
    <row r="909" spans="1:15" s="138" customFormat="1" x14ac:dyDescent="0.2">
      <c r="A909" s="110"/>
      <c r="C909" s="150"/>
      <c r="D909" s="150"/>
      <c r="E909" s="157"/>
      <c r="F909" s="158"/>
      <c r="G909" s="23"/>
      <c r="H909" s="126"/>
      <c r="I909" s="38"/>
      <c r="J909" s="126"/>
      <c r="K909" s="126"/>
      <c r="L909" s="38"/>
      <c r="M909" s="133"/>
      <c r="O909" s="307"/>
    </row>
    <row r="910" spans="1:15" s="138" customFormat="1" x14ac:dyDescent="0.2">
      <c r="A910" s="110"/>
      <c r="C910" s="150"/>
      <c r="D910" s="150"/>
      <c r="E910" s="157"/>
      <c r="F910" s="158"/>
      <c r="G910" s="23"/>
      <c r="H910" s="126"/>
      <c r="I910" s="38"/>
      <c r="J910" s="126"/>
      <c r="K910" s="126"/>
      <c r="L910" s="38"/>
      <c r="M910" s="133"/>
      <c r="O910" s="307"/>
    </row>
    <row r="911" spans="1:15" s="138" customFormat="1" x14ac:dyDescent="0.2">
      <c r="A911" s="110"/>
      <c r="C911" s="150"/>
      <c r="D911" s="150"/>
      <c r="E911" s="157"/>
      <c r="F911" s="158"/>
      <c r="G911" s="23"/>
      <c r="H911" s="126"/>
      <c r="I911" s="38"/>
      <c r="J911" s="126"/>
      <c r="K911" s="126"/>
      <c r="L911" s="38"/>
      <c r="M911" s="133"/>
      <c r="O911" s="307"/>
    </row>
    <row r="912" spans="1:15" s="138" customFormat="1" x14ac:dyDescent="0.2">
      <c r="A912" s="110"/>
      <c r="C912" s="150"/>
      <c r="D912" s="150"/>
      <c r="E912" s="157"/>
      <c r="F912" s="158"/>
      <c r="G912" s="23"/>
      <c r="H912" s="126"/>
      <c r="I912" s="38"/>
      <c r="J912" s="126"/>
      <c r="K912" s="126"/>
      <c r="L912" s="38"/>
      <c r="M912" s="133"/>
      <c r="O912" s="307"/>
    </row>
    <row r="913" spans="1:15" s="138" customFormat="1" x14ac:dyDescent="0.2">
      <c r="A913" s="110"/>
      <c r="C913" s="150"/>
      <c r="D913" s="150"/>
      <c r="E913" s="157"/>
      <c r="F913" s="158"/>
      <c r="G913" s="23"/>
      <c r="H913" s="126"/>
      <c r="I913" s="38"/>
      <c r="J913" s="126"/>
      <c r="K913" s="126"/>
      <c r="L913" s="38"/>
      <c r="M913" s="133"/>
      <c r="O913" s="307"/>
    </row>
    <row r="914" spans="1:15" s="138" customFormat="1" x14ac:dyDescent="0.2">
      <c r="A914" s="110"/>
      <c r="C914" s="150"/>
      <c r="D914" s="150"/>
      <c r="E914" s="157"/>
      <c r="F914" s="158"/>
      <c r="G914" s="23"/>
      <c r="H914" s="126"/>
      <c r="I914" s="38"/>
      <c r="J914" s="126"/>
      <c r="K914" s="126"/>
      <c r="L914" s="38"/>
      <c r="M914" s="133"/>
      <c r="O914" s="307"/>
    </row>
    <row r="915" spans="1:15" s="138" customFormat="1" x14ac:dyDescent="0.2">
      <c r="A915" s="110"/>
      <c r="C915" s="150"/>
      <c r="D915" s="150"/>
      <c r="E915" s="157"/>
      <c r="F915" s="158"/>
      <c r="G915" s="23"/>
      <c r="H915" s="126"/>
      <c r="I915" s="38"/>
      <c r="J915" s="126"/>
      <c r="K915" s="126"/>
      <c r="L915" s="38"/>
      <c r="M915" s="133"/>
      <c r="O915" s="307"/>
    </row>
    <row r="916" spans="1:15" s="138" customFormat="1" x14ac:dyDescent="0.2">
      <c r="A916" s="110"/>
      <c r="C916" s="150"/>
      <c r="D916" s="150"/>
      <c r="E916" s="157"/>
      <c r="F916" s="158"/>
      <c r="G916" s="23"/>
      <c r="H916" s="126"/>
      <c r="I916" s="38"/>
      <c r="J916" s="126"/>
      <c r="K916" s="126"/>
      <c r="L916" s="38"/>
      <c r="M916" s="133"/>
      <c r="O916" s="307"/>
    </row>
    <row r="917" spans="1:15" s="138" customFormat="1" x14ac:dyDescent="0.2">
      <c r="A917" s="110"/>
      <c r="C917" s="150"/>
      <c r="D917" s="150"/>
      <c r="E917" s="157"/>
      <c r="F917" s="158"/>
      <c r="G917" s="23"/>
      <c r="H917" s="126"/>
      <c r="I917" s="38"/>
      <c r="J917" s="126"/>
      <c r="K917" s="126"/>
      <c r="L917" s="38"/>
      <c r="M917" s="133"/>
      <c r="O917" s="307"/>
    </row>
    <row r="918" spans="1:15" s="138" customFormat="1" x14ac:dyDescent="0.2">
      <c r="A918" s="110"/>
      <c r="C918" s="150"/>
      <c r="D918" s="150"/>
      <c r="E918" s="157"/>
      <c r="F918" s="158"/>
      <c r="G918" s="23"/>
      <c r="H918" s="126"/>
      <c r="I918" s="38"/>
      <c r="J918" s="126"/>
      <c r="K918" s="126"/>
      <c r="L918" s="38"/>
      <c r="M918" s="133"/>
      <c r="O918" s="307"/>
    </row>
    <row r="919" spans="1:15" s="138" customFormat="1" x14ac:dyDescent="0.2">
      <c r="A919" s="110"/>
      <c r="C919" s="150"/>
      <c r="D919" s="150"/>
      <c r="E919" s="157"/>
      <c r="F919" s="158"/>
      <c r="G919" s="23"/>
      <c r="H919" s="126"/>
      <c r="I919" s="38"/>
      <c r="J919" s="126"/>
      <c r="K919" s="126"/>
      <c r="L919" s="38"/>
      <c r="M919" s="133"/>
      <c r="O919" s="307"/>
    </row>
    <row r="920" spans="1:15" s="138" customFormat="1" x14ac:dyDescent="0.2">
      <c r="A920" s="110"/>
      <c r="C920" s="150"/>
      <c r="D920" s="150"/>
      <c r="E920" s="157"/>
      <c r="F920" s="158"/>
      <c r="G920" s="23"/>
      <c r="H920" s="126"/>
      <c r="I920" s="38"/>
      <c r="J920" s="126"/>
      <c r="K920" s="126"/>
      <c r="L920" s="38"/>
      <c r="M920" s="133"/>
      <c r="O920" s="307"/>
    </row>
    <row r="921" spans="1:15" s="138" customFormat="1" x14ac:dyDescent="0.2">
      <c r="A921" s="110"/>
      <c r="C921" s="150"/>
      <c r="D921" s="150"/>
      <c r="E921" s="157"/>
      <c r="F921" s="158"/>
      <c r="G921" s="23"/>
      <c r="H921" s="126"/>
      <c r="I921" s="38"/>
      <c r="J921" s="126"/>
      <c r="K921" s="126"/>
      <c r="L921" s="38"/>
      <c r="M921" s="133"/>
      <c r="O921" s="307"/>
    </row>
    <row r="922" spans="1:15" s="138" customFormat="1" x14ac:dyDescent="0.2">
      <c r="A922" s="110"/>
      <c r="C922" s="150"/>
      <c r="D922" s="150"/>
      <c r="E922" s="157"/>
      <c r="F922" s="158"/>
      <c r="G922" s="23"/>
      <c r="H922" s="126"/>
      <c r="I922" s="38"/>
      <c r="J922" s="126"/>
      <c r="K922" s="126"/>
      <c r="L922" s="38"/>
      <c r="M922" s="133"/>
      <c r="O922" s="307"/>
    </row>
    <row r="923" spans="1:15" s="138" customFormat="1" x14ac:dyDescent="0.2">
      <c r="A923" s="110"/>
      <c r="C923" s="150"/>
      <c r="D923" s="150"/>
      <c r="E923" s="157"/>
      <c r="F923" s="158"/>
      <c r="G923" s="23"/>
      <c r="H923" s="126"/>
      <c r="I923" s="38"/>
      <c r="J923" s="126"/>
      <c r="K923" s="126"/>
      <c r="L923" s="38"/>
      <c r="M923" s="133"/>
      <c r="O923" s="307"/>
    </row>
    <row r="924" spans="1:15" s="138" customFormat="1" x14ac:dyDescent="0.2">
      <c r="A924" s="110"/>
      <c r="C924" s="150"/>
      <c r="D924" s="150"/>
      <c r="E924" s="157"/>
      <c r="F924" s="158"/>
      <c r="G924" s="23"/>
      <c r="H924" s="126"/>
      <c r="I924" s="38"/>
      <c r="J924" s="126"/>
      <c r="K924" s="126"/>
      <c r="L924" s="38"/>
      <c r="M924" s="133"/>
      <c r="O924" s="307"/>
    </row>
    <row r="925" spans="1:15" s="138" customFormat="1" x14ac:dyDescent="0.2">
      <c r="A925" s="110"/>
      <c r="C925" s="150"/>
      <c r="D925" s="150"/>
      <c r="E925" s="157"/>
      <c r="F925" s="158"/>
      <c r="G925" s="23"/>
      <c r="H925" s="126"/>
      <c r="I925" s="38"/>
      <c r="J925" s="126"/>
      <c r="K925" s="126"/>
      <c r="L925" s="38"/>
      <c r="M925" s="133"/>
      <c r="O925" s="307"/>
    </row>
    <row r="926" spans="1:15" s="138" customFormat="1" x14ac:dyDescent="0.2">
      <c r="A926" s="110"/>
      <c r="C926" s="150"/>
      <c r="D926" s="150"/>
      <c r="E926" s="157"/>
      <c r="F926" s="158"/>
      <c r="G926" s="23"/>
      <c r="H926" s="126"/>
      <c r="I926" s="38"/>
      <c r="J926" s="126"/>
      <c r="K926" s="126"/>
      <c r="L926" s="38"/>
      <c r="M926" s="133"/>
      <c r="O926" s="307"/>
    </row>
    <row r="927" spans="1:15" s="138" customFormat="1" x14ac:dyDescent="0.2">
      <c r="A927" s="110"/>
      <c r="C927" s="150"/>
      <c r="D927" s="150"/>
      <c r="E927" s="157"/>
      <c r="F927" s="158"/>
      <c r="G927" s="23"/>
      <c r="H927" s="126"/>
      <c r="I927" s="38"/>
      <c r="J927" s="126"/>
      <c r="K927" s="126"/>
      <c r="L927" s="38"/>
      <c r="M927" s="133"/>
      <c r="O927" s="307"/>
    </row>
    <row r="928" spans="1:15" s="138" customFormat="1" x14ac:dyDescent="0.2">
      <c r="A928" s="110"/>
      <c r="C928" s="150"/>
      <c r="D928" s="150"/>
      <c r="E928" s="157"/>
      <c r="F928" s="158"/>
      <c r="G928" s="23"/>
      <c r="H928" s="126"/>
      <c r="I928" s="38"/>
      <c r="J928" s="126"/>
      <c r="K928" s="126"/>
      <c r="L928" s="38"/>
      <c r="M928" s="133"/>
      <c r="O928" s="307"/>
    </row>
    <row r="929" spans="1:15" s="138" customFormat="1" x14ac:dyDescent="0.2">
      <c r="A929" s="110"/>
      <c r="C929" s="150"/>
      <c r="D929" s="150"/>
      <c r="E929" s="157"/>
      <c r="F929" s="158"/>
      <c r="G929" s="23"/>
      <c r="H929" s="126"/>
      <c r="I929" s="38"/>
      <c r="J929" s="126"/>
      <c r="K929" s="126"/>
      <c r="L929" s="38"/>
      <c r="M929" s="133"/>
      <c r="O929" s="307"/>
    </row>
    <row r="930" spans="1:15" s="138" customFormat="1" x14ac:dyDescent="0.2">
      <c r="A930" s="110"/>
      <c r="C930" s="150"/>
      <c r="D930" s="150"/>
      <c r="E930" s="157"/>
      <c r="F930" s="158"/>
      <c r="G930" s="23"/>
      <c r="H930" s="126"/>
      <c r="I930" s="38"/>
      <c r="J930" s="126"/>
      <c r="K930" s="126"/>
      <c r="L930" s="38"/>
      <c r="M930" s="133"/>
      <c r="O930" s="307"/>
    </row>
    <row r="931" spans="1:15" s="138" customFormat="1" x14ac:dyDescent="0.2">
      <c r="A931" s="110"/>
      <c r="C931" s="150"/>
      <c r="D931" s="150"/>
      <c r="E931" s="157"/>
      <c r="F931" s="158"/>
      <c r="G931" s="23"/>
      <c r="H931" s="126"/>
      <c r="I931" s="38"/>
      <c r="J931" s="126"/>
      <c r="K931" s="126"/>
      <c r="L931" s="38"/>
      <c r="M931" s="133"/>
      <c r="O931" s="307"/>
    </row>
    <row r="932" spans="1:15" s="138" customFormat="1" x14ac:dyDescent="0.2">
      <c r="A932" s="110"/>
      <c r="C932" s="150"/>
      <c r="D932" s="150"/>
      <c r="E932" s="157"/>
      <c r="F932" s="158"/>
      <c r="G932" s="23"/>
      <c r="H932" s="126"/>
      <c r="I932" s="38"/>
      <c r="J932" s="126"/>
      <c r="K932" s="126"/>
      <c r="L932" s="38"/>
      <c r="M932" s="133"/>
      <c r="O932" s="307"/>
    </row>
    <row r="933" spans="1:15" s="138" customFormat="1" x14ac:dyDescent="0.2">
      <c r="A933" s="110"/>
      <c r="C933" s="150"/>
      <c r="D933" s="150"/>
      <c r="E933" s="157"/>
      <c r="F933" s="158"/>
      <c r="G933" s="23"/>
      <c r="H933" s="126"/>
      <c r="I933" s="38"/>
      <c r="J933" s="126"/>
      <c r="K933" s="126"/>
      <c r="L933" s="38"/>
      <c r="M933" s="133"/>
      <c r="O933" s="307"/>
    </row>
    <row r="934" spans="1:15" s="138" customFormat="1" x14ac:dyDescent="0.2">
      <c r="A934" s="110"/>
      <c r="C934" s="150"/>
      <c r="D934" s="150"/>
      <c r="E934" s="157"/>
      <c r="F934" s="158"/>
      <c r="G934" s="23"/>
      <c r="H934" s="126"/>
      <c r="I934" s="38"/>
      <c r="J934" s="126"/>
      <c r="K934" s="126"/>
      <c r="L934" s="38"/>
      <c r="M934" s="133"/>
      <c r="O934" s="307"/>
    </row>
    <row r="935" spans="1:15" s="138" customFormat="1" x14ac:dyDescent="0.2">
      <c r="A935" s="110"/>
      <c r="C935" s="150"/>
      <c r="D935" s="150"/>
      <c r="E935" s="157"/>
      <c r="F935" s="158"/>
      <c r="G935" s="23"/>
      <c r="H935" s="126"/>
      <c r="I935" s="38"/>
      <c r="J935" s="126"/>
      <c r="K935" s="126"/>
      <c r="L935" s="38"/>
      <c r="M935" s="133"/>
      <c r="O935" s="307"/>
    </row>
    <row r="936" spans="1:15" s="138" customFormat="1" x14ac:dyDescent="0.2">
      <c r="A936" s="110"/>
      <c r="C936" s="150"/>
      <c r="D936" s="150"/>
      <c r="E936" s="157"/>
      <c r="F936" s="158"/>
      <c r="G936" s="23"/>
      <c r="H936" s="126"/>
      <c r="I936" s="38"/>
      <c r="J936" s="126"/>
      <c r="K936" s="126"/>
      <c r="L936" s="38"/>
      <c r="M936" s="133"/>
      <c r="O936" s="307"/>
    </row>
    <row r="937" spans="1:15" s="138" customFormat="1" x14ac:dyDescent="0.2">
      <c r="A937" s="110"/>
      <c r="C937" s="150"/>
      <c r="D937" s="150"/>
      <c r="E937" s="157"/>
      <c r="F937" s="158"/>
      <c r="G937" s="23"/>
      <c r="H937" s="126"/>
      <c r="I937" s="38"/>
      <c r="J937" s="126"/>
      <c r="K937" s="126"/>
      <c r="L937" s="38"/>
      <c r="M937" s="133"/>
      <c r="O937" s="307"/>
    </row>
    <row r="938" spans="1:15" s="138" customFormat="1" x14ac:dyDescent="0.2">
      <c r="A938" s="110"/>
      <c r="C938" s="150"/>
      <c r="D938" s="150"/>
      <c r="E938" s="157"/>
      <c r="F938" s="158"/>
      <c r="G938" s="23"/>
      <c r="H938" s="126"/>
      <c r="I938" s="38"/>
      <c r="J938" s="126"/>
      <c r="K938" s="126"/>
      <c r="L938" s="38"/>
      <c r="M938" s="133"/>
      <c r="O938" s="307"/>
    </row>
    <row r="939" spans="1:15" s="138" customFormat="1" x14ac:dyDescent="0.2">
      <c r="A939" s="110"/>
      <c r="C939" s="150"/>
      <c r="D939" s="150"/>
      <c r="E939" s="157"/>
      <c r="F939" s="158"/>
      <c r="G939" s="23"/>
      <c r="H939" s="126"/>
      <c r="I939" s="38"/>
      <c r="J939" s="126"/>
      <c r="K939" s="126"/>
      <c r="L939" s="38"/>
      <c r="M939" s="133"/>
      <c r="O939" s="307"/>
    </row>
    <row r="940" spans="1:15" s="138" customFormat="1" x14ac:dyDescent="0.2">
      <c r="A940" s="110"/>
      <c r="C940" s="150"/>
      <c r="D940" s="150"/>
      <c r="E940" s="157"/>
      <c r="F940" s="158"/>
      <c r="G940" s="23"/>
      <c r="H940" s="126"/>
      <c r="I940" s="38"/>
      <c r="J940" s="126"/>
      <c r="K940" s="126"/>
      <c r="L940" s="38"/>
      <c r="M940" s="133"/>
      <c r="O940" s="307"/>
    </row>
    <row r="941" spans="1:15" s="138" customFormat="1" x14ac:dyDescent="0.2">
      <c r="A941" s="110"/>
      <c r="C941" s="150"/>
      <c r="D941" s="150"/>
      <c r="E941" s="157"/>
      <c r="F941" s="158"/>
      <c r="G941" s="23"/>
      <c r="H941" s="126"/>
      <c r="I941" s="38"/>
      <c r="J941" s="126"/>
      <c r="K941" s="126"/>
      <c r="L941" s="38"/>
      <c r="M941" s="133"/>
      <c r="O941" s="307"/>
    </row>
    <row r="942" spans="1:15" s="138" customFormat="1" x14ac:dyDescent="0.2">
      <c r="A942" s="110"/>
      <c r="C942" s="150"/>
      <c r="D942" s="150"/>
      <c r="E942" s="157"/>
      <c r="F942" s="158"/>
      <c r="G942" s="23"/>
      <c r="H942" s="126"/>
      <c r="I942" s="38"/>
      <c r="J942" s="126"/>
      <c r="K942" s="126"/>
      <c r="L942" s="38"/>
      <c r="M942" s="133"/>
      <c r="O942" s="307"/>
    </row>
    <row r="943" spans="1:15" s="138" customFormat="1" x14ac:dyDescent="0.2">
      <c r="A943" s="110"/>
      <c r="C943" s="150"/>
      <c r="D943" s="150"/>
      <c r="E943" s="157"/>
      <c r="F943" s="158"/>
      <c r="G943" s="23"/>
      <c r="H943" s="126"/>
      <c r="I943" s="38"/>
      <c r="J943" s="126"/>
      <c r="K943" s="126"/>
      <c r="L943" s="38"/>
      <c r="M943" s="133"/>
      <c r="O943" s="307"/>
    </row>
    <row r="944" spans="1:15" s="138" customFormat="1" x14ac:dyDescent="0.2">
      <c r="A944" s="110"/>
      <c r="C944" s="150"/>
      <c r="D944" s="150"/>
      <c r="E944" s="157"/>
      <c r="F944" s="158"/>
      <c r="G944" s="23"/>
      <c r="H944" s="126"/>
      <c r="I944" s="38"/>
      <c r="J944" s="126"/>
      <c r="K944" s="126"/>
      <c r="L944" s="38"/>
      <c r="M944" s="133"/>
      <c r="O944" s="307"/>
    </row>
    <row r="945" spans="1:15" s="138" customFormat="1" x14ac:dyDescent="0.2">
      <c r="A945" s="110"/>
      <c r="C945" s="150"/>
      <c r="D945" s="150"/>
      <c r="E945" s="157"/>
      <c r="F945" s="158"/>
      <c r="G945" s="23"/>
      <c r="H945" s="126"/>
      <c r="I945" s="38"/>
      <c r="J945" s="126"/>
      <c r="K945" s="126"/>
      <c r="L945" s="38"/>
      <c r="M945" s="133"/>
      <c r="O945" s="307"/>
    </row>
    <row r="946" spans="1:15" s="138" customFormat="1" x14ac:dyDescent="0.2">
      <c r="A946" s="110"/>
      <c r="C946" s="150"/>
      <c r="D946" s="150"/>
      <c r="E946" s="157"/>
      <c r="F946" s="158"/>
      <c r="G946" s="23"/>
      <c r="H946" s="126"/>
      <c r="I946" s="38"/>
      <c r="J946" s="126"/>
      <c r="K946" s="126"/>
      <c r="L946" s="38"/>
      <c r="M946" s="133"/>
      <c r="O946" s="307"/>
    </row>
    <row r="947" spans="1:15" s="138" customFormat="1" x14ac:dyDescent="0.2">
      <c r="A947" s="110"/>
      <c r="C947" s="150"/>
      <c r="D947" s="150"/>
      <c r="E947" s="157"/>
      <c r="F947" s="158"/>
      <c r="G947" s="23"/>
      <c r="H947" s="126"/>
      <c r="I947" s="38"/>
      <c r="J947" s="126"/>
      <c r="K947" s="126"/>
      <c r="L947" s="38"/>
      <c r="M947" s="133"/>
      <c r="O947" s="307"/>
    </row>
    <row r="948" spans="1:15" s="138" customFormat="1" x14ac:dyDescent="0.2">
      <c r="A948" s="110"/>
      <c r="C948" s="150"/>
      <c r="D948" s="150"/>
      <c r="E948" s="157"/>
      <c r="F948" s="158"/>
      <c r="G948" s="23"/>
      <c r="H948" s="126"/>
      <c r="I948" s="38"/>
      <c r="J948" s="126"/>
      <c r="K948" s="126"/>
      <c r="L948" s="38"/>
      <c r="M948" s="133"/>
      <c r="O948" s="307"/>
    </row>
    <row r="949" spans="1:15" s="138" customFormat="1" x14ac:dyDescent="0.2">
      <c r="A949" s="110"/>
      <c r="C949" s="150"/>
      <c r="D949" s="150"/>
      <c r="E949" s="157"/>
      <c r="F949" s="158"/>
      <c r="G949" s="23"/>
      <c r="H949" s="126"/>
      <c r="I949" s="38"/>
      <c r="J949" s="126"/>
      <c r="K949" s="126"/>
      <c r="L949" s="38"/>
      <c r="M949" s="133"/>
      <c r="O949" s="307"/>
    </row>
    <row r="950" spans="1:15" s="138" customFormat="1" x14ac:dyDescent="0.2">
      <c r="A950" s="110"/>
      <c r="C950" s="150"/>
      <c r="D950" s="150"/>
      <c r="E950" s="157"/>
      <c r="F950" s="158"/>
      <c r="G950" s="23"/>
      <c r="H950" s="126"/>
      <c r="I950" s="38"/>
      <c r="J950" s="126"/>
      <c r="K950" s="126"/>
      <c r="L950" s="38"/>
      <c r="M950" s="133"/>
      <c r="O950" s="307"/>
    </row>
    <row r="951" spans="1:15" s="138" customFormat="1" x14ac:dyDescent="0.2">
      <c r="A951" s="110"/>
      <c r="C951" s="150"/>
      <c r="D951" s="150"/>
      <c r="E951" s="157"/>
      <c r="F951" s="158"/>
      <c r="G951" s="23"/>
      <c r="H951" s="126"/>
      <c r="I951" s="38"/>
      <c r="J951" s="126"/>
      <c r="K951" s="126"/>
      <c r="L951" s="38"/>
      <c r="M951" s="133"/>
      <c r="O951" s="307"/>
    </row>
    <row r="952" spans="1:15" s="138" customFormat="1" x14ac:dyDescent="0.2">
      <c r="A952" s="110"/>
      <c r="C952" s="150"/>
      <c r="D952" s="150"/>
      <c r="E952" s="157"/>
      <c r="F952" s="158"/>
      <c r="G952" s="23"/>
      <c r="H952" s="126"/>
      <c r="I952" s="38"/>
      <c r="J952" s="126"/>
      <c r="K952" s="126"/>
      <c r="L952" s="38"/>
      <c r="M952" s="133"/>
      <c r="O952" s="307"/>
    </row>
    <row r="953" spans="1:15" s="138" customFormat="1" x14ac:dyDescent="0.2">
      <c r="A953" s="110"/>
      <c r="C953" s="150"/>
      <c r="D953" s="150"/>
      <c r="E953" s="157"/>
      <c r="F953" s="158"/>
      <c r="G953" s="23"/>
      <c r="H953" s="126"/>
      <c r="I953" s="38"/>
      <c r="J953" s="126"/>
      <c r="K953" s="126"/>
      <c r="L953" s="38"/>
      <c r="M953" s="133"/>
      <c r="O953" s="307"/>
    </row>
    <row r="954" spans="1:15" s="138" customFormat="1" x14ac:dyDescent="0.2">
      <c r="A954" s="110"/>
      <c r="C954" s="150"/>
      <c r="D954" s="150"/>
      <c r="E954" s="157"/>
      <c r="F954" s="158"/>
      <c r="G954" s="23"/>
      <c r="H954" s="126"/>
      <c r="I954" s="38"/>
      <c r="J954" s="126"/>
      <c r="K954" s="126"/>
      <c r="L954" s="38"/>
      <c r="M954" s="133"/>
      <c r="O954" s="307"/>
    </row>
    <row r="955" spans="1:15" s="138" customFormat="1" x14ac:dyDescent="0.2">
      <c r="A955" s="110"/>
      <c r="C955" s="150"/>
      <c r="D955" s="150"/>
      <c r="E955" s="157"/>
      <c r="F955" s="158"/>
      <c r="G955" s="23"/>
      <c r="H955" s="126"/>
      <c r="I955" s="38"/>
      <c r="J955" s="126"/>
      <c r="K955" s="126"/>
      <c r="L955" s="38"/>
      <c r="M955" s="133"/>
      <c r="O955" s="307"/>
    </row>
    <row r="956" spans="1:15" s="138" customFormat="1" x14ac:dyDescent="0.2">
      <c r="A956" s="110"/>
      <c r="C956" s="150"/>
      <c r="D956" s="150"/>
      <c r="E956" s="157"/>
      <c r="F956" s="158"/>
      <c r="G956" s="23"/>
      <c r="H956" s="126"/>
      <c r="I956" s="38"/>
      <c r="J956" s="126"/>
      <c r="K956" s="126"/>
      <c r="L956" s="38"/>
      <c r="M956" s="133"/>
      <c r="O956" s="307"/>
    </row>
    <row r="957" spans="1:15" s="138" customFormat="1" x14ac:dyDescent="0.2">
      <c r="A957" s="110"/>
      <c r="C957" s="150"/>
      <c r="D957" s="150"/>
      <c r="E957" s="157"/>
      <c r="F957" s="158"/>
      <c r="G957" s="23"/>
      <c r="H957" s="126"/>
      <c r="I957" s="38"/>
      <c r="J957" s="126"/>
      <c r="K957" s="126"/>
      <c r="L957" s="38"/>
      <c r="M957" s="133"/>
      <c r="O957" s="307"/>
    </row>
    <row r="958" spans="1:15" s="138" customFormat="1" x14ac:dyDescent="0.2">
      <c r="A958" s="110"/>
      <c r="C958" s="150"/>
      <c r="D958" s="150"/>
      <c r="E958" s="157"/>
      <c r="F958" s="158"/>
      <c r="G958" s="23"/>
      <c r="H958" s="126"/>
      <c r="I958" s="38"/>
      <c r="J958" s="126"/>
      <c r="K958" s="126"/>
      <c r="L958" s="38"/>
      <c r="M958" s="133"/>
      <c r="O958" s="307"/>
    </row>
    <row r="959" spans="1:15" s="138" customFormat="1" x14ac:dyDescent="0.2">
      <c r="A959" s="110"/>
      <c r="C959" s="150"/>
      <c r="D959" s="150"/>
      <c r="E959" s="157"/>
      <c r="F959" s="158"/>
      <c r="G959" s="23"/>
      <c r="H959" s="126"/>
      <c r="I959" s="38"/>
      <c r="J959" s="126"/>
      <c r="K959" s="126"/>
      <c r="L959" s="38"/>
      <c r="M959" s="133"/>
      <c r="O959" s="307"/>
    </row>
    <row r="960" spans="1:15" s="138" customFormat="1" x14ac:dyDescent="0.2">
      <c r="A960" s="110"/>
      <c r="C960" s="150"/>
      <c r="D960" s="150"/>
      <c r="E960" s="157"/>
      <c r="F960" s="158"/>
      <c r="G960" s="23"/>
      <c r="H960" s="126"/>
      <c r="I960" s="38"/>
      <c r="J960" s="126"/>
      <c r="K960" s="126"/>
      <c r="L960" s="38"/>
      <c r="M960" s="133"/>
      <c r="O960" s="307"/>
    </row>
    <row r="961" spans="1:15" s="138" customFormat="1" x14ac:dyDescent="0.2">
      <c r="A961" s="110"/>
      <c r="C961" s="150"/>
      <c r="D961" s="150"/>
      <c r="E961" s="157"/>
      <c r="F961" s="158"/>
      <c r="G961" s="23"/>
      <c r="H961" s="126"/>
      <c r="I961" s="38"/>
      <c r="J961" s="126"/>
      <c r="K961" s="126"/>
      <c r="L961" s="38"/>
      <c r="M961" s="133"/>
      <c r="O961" s="307"/>
    </row>
    <row r="962" spans="1:15" s="138" customFormat="1" x14ac:dyDescent="0.2">
      <c r="A962" s="110"/>
      <c r="C962" s="150"/>
      <c r="D962" s="150"/>
      <c r="E962" s="157"/>
      <c r="F962" s="158"/>
      <c r="G962" s="23"/>
      <c r="H962" s="126"/>
      <c r="I962" s="38"/>
      <c r="J962" s="126"/>
      <c r="K962" s="126"/>
      <c r="L962" s="38"/>
      <c r="M962" s="133"/>
      <c r="O962" s="307"/>
    </row>
    <row r="963" spans="1:15" s="138" customFormat="1" x14ac:dyDescent="0.2">
      <c r="A963" s="110"/>
      <c r="C963" s="150"/>
      <c r="D963" s="150"/>
      <c r="E963" s="157"/>
      <c r="F963" s="158"/>
      <c r="G963" s="23"/>
      <c r="H963" s="126"/>
      <c r="I963" s="38"/>
      <c r="J963" s="126"/>
      <c r="K963" s="126"/>
      <c r="L963" s="38"/>
      <c r="M963" s="133"/>
      <c r="O963" s="307"/>
    </row>
    <row r="964" spans="1:15" s="138" customFormat="1" x14ac:dyDescent="0.2">
      <c r="A964" s="110"/>
      <c r="C964" s="150"/>
      <c r="D964" s="150"/>
      <c r="E964" s="157"/>
      <c r="F964" s="158"/>
      <c r="G964" s="23"/>
      <c r="H964" s="126"/>
      <c r="I964" s="38"/>
      <c r="J964" s="126"/>
      <c r="K964" s="126"/>
      <c r="L964" s="38"/>
      <c r="M964" s="133"/>
      <c r="O964" s="307"/>
    </row>
    <row r="965" spans="1:15" s="138" customFormat="1" x14ac:dyDescent="0.2">
      <c r="A965" s="110"/>
      <c r="C965" s="150"/>
      <c r="D965" s="150"/>
      <c r="E965" s="157"/>
      <c r="F965" s="158"/>
      <c r="G965" s="23"/>
      <c r="H965" s="126"/>
      <c r="I965" s="38"/>
      <c r="J965" s="126"/>
      <c r="K965" s="126"/>
      <c r="L965" s="38"/>
      <c r="M965" s="133"/>
      <c r="O965" s="307"/>
    </row>
    <row r="966" spans="1:15" s="138" customFormat="1" x14ac:dyDescent="0.2">
      <c r="A966" s="110"/>
      <c r="C966" s="150"/>
      <c r="D966" s="150"/>
      <c r="E966" s="157"/>
      <c r="F966" s="158"/>
      <c r="G966" s="23"/>
      <c r="H966" s="126"/>
      <c r="I966" s="38"/>
      <c r="J966" s="126"/>
      <c r="K966" s="126"/>
      <c r="L966" s="38"/>
      <c r="M966" s="133"/>
      <c r="O966" s="307"/>
    </row>
    <row r="967" spans="1:15" s="138" customFormat="1" x14ac:dyDescent="0.2">
      <c r="A967" s="110"/>
      <c r="C967" s="150"/>
      <c r="D967" s="150"/>
      <c r="E967" s="157"/>
      <c r="F967" s="158"/>
      <c r="G967" s="23"/>
      <c r="H967" s="126"/>
      <c r="I967" s="38"/>
      <c r="J967" s="126"/>
      <c r="K967" s="126"/>
      <c r="L967" s="38"/>
      <c r="M967" s="133"/>
      <c r="O967" s="307"/>
    </row>
    <row r="968" spans="1:15" s="138" customFormat="1" x14ac:dyDescent="0.2">
      <c r="A968" s="110"/>
      <c r="C968" s="150"/>
      <c r="D968" s="150"/>
      <c r="E968" s="157"/>
      <c r="F968" s="158"/>
      <c r="G968" s="23"/>
      <c r="H968" s="126"/>
      <c r="I968" s="38"/>
      <c r="J968" s="126"/>
      <c r="K968" s="126"/>
      <c r="L968" s="38"/>
      <c r="M968" s="133"/>
      <c r="O968" s="307"/>
    </row>
    <row r="969" spans="1:15" s="138" customFormat="1" x14ac:dyDescent="0.2">
      <c r="A969" s="110"/>
      <c r="C969" s="150"/>
      <c r="D969" s="150"/>
      <c r="E969" s="157"/>
      <c r="F969" s="158"/>
      <c r="G969" s="23"/>
      <c r="H969" s="126"/>
      <c r="I969" s="38"/>
      <c r="J969" s="126"/>
      <c r="K969" s="126"/>
      <c r="L969" s="38"/>
      <c r="M969" s="133"/>
      <c r="O969" s="307"/>
    </row>
    <row r="970" spans="1:15" s="138" customFormat="1" x14ac:dyDescent="0.2">
      <c r="A970" s="110"/>
      <c r="C970" s="150"/>
      <c r="D970" s="150"/>
      <c r="E970" s="157"/>
      <c r="F970" s="158"/>
      <c r="G970" s="23"/>
      <c r="H970" s="126"/>
      <c r="I970" s="38"/>
      <c r="J970" s="126"/>
      <c r="K970" s="126"/>
      <c r="L970" s="38"/>
      <c r="M970" s="133"/>
      <c r="O970" s="307"/>
    </row>
    <row r="971" spans="1:15" s="138" customFormat="1" x14ac:dyDescent="0.2">
      <c r="A971" s="110"/>
      <c r="C971" s="150"/>
      <c r="D971" s="150"/>
      <c r="E971" s="157"/>
      <c r="F971" s="158"/>
      <c r="G971" s="23"/>
      <c r="H971" s="126"/>
      <c r="I971" s="38"/>
      <c r="J971" s="126"/>
      <c r="K971" s="126"/>
      <c r="L971" s="38"/>
      <c r="M971" s="133"/>
      <c r="O971" s="307"/>
    </row>
    <row r="972" spans="1:15" s="138" customFormat="1" x14ac:dyDescent="0.2">
      <c r="A972" s="110"/>
      <c r="C972" s="150"/>
      <c r="D972" s="150"/>
      <c r="E972" s="157"/>
      <c r="F972" s="158"/>
      <c r="G972" s="23"/>
      <c r="H972" s="126"/>
      <c r="I972" s="38"/>
      <c r="J972" s="126"/>
      <c r="K972" s="126"/>
      <c r="L972" s="38"/>
      <c r="M972" s="133"/>
      <c r="O972" s="307"/>
    </row>
    <row r="973" spans="1:15" s="138" customFormat="1" x14ac:dyDescent="0.2">
      <c r="A973" s="110"/>
      <c r="C973" s="150"/>
      <c r="D973" s="150"/>
      <c r="E973" s="157"/>
      <c r="F973" s="158"/>
      <c r="G973" s="23"/>
      <c r="H973" s="126"/>
      <c r="I973" s="38"/>
      <c r="J973" s="126"/>
      <c r="K973" s="126"/>
      <c r="L973" s="38"/>
      <c r="M973" s="133"/>
      <c r="O973" s="307"/>
    </row>
    <row r="974" spans="1:15" s="138" customFormat="1" x14ac:dyDescent="0.2">
      <c r="A974" s="110"/>
      <c r="C974" s="150"/>
      <c r="D974" s="150"/>
      <c r="E974" s="157"/>
      <c r="F974" s="158"/>
      <c r="G974" s="23"/>
      <c r="H974" s="126"/>
      <c r="I974" s="38"/>
      <c r="J974" s="126"/>
      <c r="K974" s="126"/>
      <c r="L974" s="38"/>
      <c r="M974" s="133"/>
      <c r="O974" s="307"/>
    </row>
    <row r="975" spans="1:15" s="138" customFormat="1" x14ac:dyDescent="0.2">
      <c r="A975" s="110"/>
      <c r="C975" s="150"/>
      <c r="D975" s="150"/>
      <c r="E975" s="157"/>
      <c r="F975" s="158"/>
      <c r="G975" s="23"/>
      <c r="H975" s="126"/>
      <c r="I975" s="38"/>
      <c r="J975" s="126"/>
      <c r="K975" s="126"/>
      <c r="L975" s="38"/>
      <c r="M975" s="133"/>
      <c r="O975" s="307"/>
    </row>
    <row r="976" spans="1:15" s="138" customFormat="1" x14ac:dyDescent="0.2">
      <c r="A976" s="110"/>
      <c r="C976" s="150"/>
      <c r="D976" s="150"/>
      <c r="E976" s="157"/>
      <c r="F976" s="158"/>
      <c r="G976" s="23"/>
      <c r="H976" s="126"/>
      <c r="I976" s="38"/>
      <c r="J976" s="126"/>
      <c r="K976" s="126"/>
      <c r="L976" s="38"/>
      <c r="M976" s="133"/>
      <c r="O976" s="307"/>
    </row>
    <row r="977" spans="1:15" s="138" customFormat="1" x14ac:dyDescent="0.2">
      <c r="A977" s="110"/>
      <c r="C977" s="150"/>
      <c r="D977" s="150"/>
      <c r="E977" s="157"/>
      <c r="F977" s="158"/>
      <c r="G977" s="23"/>
      <c r="H977" s="126"/>
      <c r="I977" s="38"/>
      <c r="J977" s="126"/>
      <c r="K977" s="126"/>
      <c r="L977" s="38"/>
      <c r="M977" s="133"/>
      <c r="O977" s="307"/>
    </row>
    <row r="978" spans="1:15" s="138" customFormat="1" x14ac:dyDescent="0.2">
      <c r="A978" s="110"/>
      <c r="C978" s="150"/>
      <c r="D978" s="150"/>
      <c r="E978" s="157"/>
      <c r="F978" s="158"/>
      <c r="G978" s="23"/>
      <c r="H978" s="126"/>
      <c r="I978" s="38"/>
      <c r="J978" s="126"/>
      <c r="K978" s="126"/>
      <c r="L978" s="38"/>
      <c r="M978" s="133"/>
      <c r="O978" s="307"/>
    </row>
    <row r="979" spans="1:15" s="138" customFormat="1" x14ac:dyDescent="0.2">
      <c r="A979" s="110"/>
      <c r="C979" s="150"/>
      <c r="D979" s="150"/>
      <c r="E979" s="157"/>
      <c r="F979" s="158"/>
      <c r="G979" s="23"/>
      <c r="H979" s="126"/>
      <c r="I979" s="38"/>
      <c r="J979" s="126"/>
      <c r="K979" s="126"/>
      <c r="L979" s="38"/>
      <c r="M979" s="133"/>
      <c r="O979" s="307"/>
    </row>
    <row r="980" spans="1:15" s="138" customFormat="1" x14ac:dyDescent="0.2">
      <c r="A980" s="110"/>
      <c r="C980" s="150"/>
      <c r="D980" s="150"/>
      <c r="E980" s="157"/>
      <c r="F980" s="158"/>
      <c r="G980" s="23"/>
      <c r="H980" s="126"/>
      <c r="I980" s="38"/>
      <c r="J980" s="126"/>
      <c r="K980" s="126"/>
      <c r="L980" s="38"/>
      <c r="M980" s="133"/>
      <c r="O980" s="307"/>
    </row>
    <row r="981" spans="1:15" s="138" customFormat="1" x14ac:dyDescent="0.2">
      <c r="A981" s="110"/>
      <c r="C981" s="150"/>
      <c r="D981" s="150"/>
      <c r="E981" s="157"/>
      <c r="F981" s="158"/>
      <c r="G981" s="23"/>
      <c r="H981" s="126"/>
      <c r="I981" s="38"/>
      <c r="J981" s="126"/>
      <c r="K981" s="126"/>
      <c r="L981" s="38"/>
      <c r="M981" s="133"/>
      <c r="O981" s="307"/>
    </row>
    <row r="982" spans="1:15" s="138" customFormat="1" x14ac:dyDescent="0.2">
      <c r="A982" s="110"/>
      <c r="C982" s="150"/>
      <c r="D982" s="150"/>
      <c r="E982" s="157"/>
      <c r="F982" s="158"/>
      <c r="G982" s="23"/>
      <c r="H982" s="126"/>
      <c r="I982" s="38"/>
      <c r="J982" s="126"/>
      <c r="K982" s="126"/>
      <c r="L982" s="38"/>
      <c r="M982" s="133"/>
      <c r="O982" s="307"/>
    </row>
    <row r="983" spans="1:15" s="138" customFormat="1" x14ac:dyDescent="0.2">
      <c r="A983" s="110"/>
      <c r="C983" s="150"/>
      <c r="D983" s="150"/>
      <c r="E983" s="157"/>
      <c r="F983" s="158"/>
      <c r="G983" s="23"/>
      <c r="H983" s="126"/>
      <c r="I983" s="38"/>
      <c r="J983" s="126"/>
      <c r="K983" s="126"/>
      <c r="L983" s="38"/>
      <c r="M983" s="133"/>
      <c r="O983" s="307"/>
    </row>
    <row r="984" spans="1:15" s="138" customFormat="1" x14ac:dyDescent="0.2">
      <c r="A984" s="110"/>
      <c r="C984" s="150"/>
      <c r="D984" s="150"/>
      <c r="E984" s="157"/>
      <c r="F984" s="158"/>
      <c r="G984" s="23"/>
      <c r="H984" s="126"/>
      <c r="I984" s="38"/>
      <c r="J984" s="126"/>
      <c r="K984" s="126"/>
      <c r="L984" s="38"/>
      <c r="M984" s="133"/>
      <c r="O984" s="307"/>
    </row>
    <row r="985" spans="1:15" s="138" customFormat="1" x14ac:dyDescent="0.2">
      <c r="A985" s="110"/>
      <c r="C985" s="150"/>
      <c r="D985" s="150"/>
      <c r="E985" s="157"/>
      <c r="F985" s="158"/>
      <c r="G985" s="23"/>
      <c r="H985" s="126"/>
      <c r="I985" s="38"/>
      <c r="J985" s="126"/>
      <c r="K985" s="126"/>
      <c r="L985" s="38"/>
      <c r="M985" s="133"/>
      <c r="O985" s="307"/>
    </row>
    <row r="986" spans="1:15" s="138" customFormat="1" x14ac:dyDescent="0.2">
      <c r="A986" s="110"/>
      <c r="C986" s="150"/>
      <c r="D986" s="150"/>
      <c r="E986" s="157"/>
      <c r="F986" s="158"/>
      <c r="G986" s="23"/>
      <c r="H986" s="126"/>
      <c r="I986" s="38"/>
      <c r="J986" s="126"/>
      <c r="K986" s="126"/>
      <c r="L986" s="38"/>
      <c r="M986" s="133"/>
      <c r="O986" s="307"/>
    </row>
    <row r="987" spans="1:15" s="138" customFormat="1" x14ac:dyDescent="0.2">
      <c r="A987" s="110"/>
      <c r="C987" s="150"/>
      <c r="D987" s="150"/>
      <c r="E987" s="157"/>
      <c r="F987" s="158"/>
      <c r="G987" s="23"/>
      <c r="H987" s="126"/>
      <c r="I987" s="38"/>
      <c r="J987" s="126"/>
      <c r="K987" s="126"/>
      <c r="L987" s="38"/>
      <c r="M987" s="133"/>
      <c r="O987" s="307"/>
    </row>
    <row r="988" spans="1:15" s="138" customFormat="1" x14ac:dyDescent="0.2">
      <c r="A988" s="110"/>
      <c r="C988" s="150"/>
      <c r="D988" s="150"/>
      <c r="E988" s="157"/>
      <c r="F988" s="158"/>
      <c r="G988" s="23"/>
      <c r="H988" s="126"/>
      <c r="I988" s="38"/>
      <c r="J988" s="126"/>
      <c r="K988" s="126"/>
      <c r="L988" s="38"/>
      <c r="M988" s="133"/>
      <c r="O988" s="307"/>
    </row>
    <row r="989" spans="1:15" s="138" customFormat="1" x14ac:dyDescent="0.2">
      <c r="A989" s="110"/>
      <c r="C989" s="150"/>
      <c r="D989" s="150"/>
      <c r="E989" s="157"/>
      <c r="F989" s="158"/>
      <c r="G989" s="23"/>
      <c r="H989" s="126"/>
      <c r="I989" s="38"/>
      <c r="J989" s="126"/>
      <c r="K989" s="126"/>
      <c r="L989" s="38"/>
      <c r="M989" s="133"/>
      <c r="O989" s="307"/>
    </row>
    <row r="990" spans="1:15" s="138" customFormat="1" x14ac:dyDescent="0.2">
      <c r="A990" s="110"/>
      <c r="C990" s="150"/>
      <c r="D990" s="150"/>
      <c r="E990" s="157"/>
      <c r="F990" s="158"/>
      <c r="G990" s="23"/>
      <c r="H990" s="126"/>
      <c r="I990" s="38"/>
      <c r="J990" s="126"/>
      <c r="K990" s="126"/>
      <c r="L990" s="38"/>
      <c r="M990" s="133"/>
      <c r="O990" s="307"/>
    </row>
    <row r="991" spans="1:15" s="138" customFormat="1" x14ac:dyDescent="0.2">
      <c r="A991" s="110"/>
      <c r="C991" s="150"/>
      <c r="D991" s="150"/>
      <c r="E991" s="157"/>
      <c r="F991" s="158"/>
      <c r="G991" s="23"/>
      <c r="H991" s="126"/>
      <c r="I991" s="38"/>
      <c r="J991" s="126"/>
      <c r="K991" s="126"/>
      <c r="L991" s="38"/>
      <c r="M991" s="133"/>
      <c r="O991" s="307"/>
    </row>
    <row r="992" spans="1:15" s="138" customFormat="1" x14ac:dyDescent="0.2">
      <c r="A992" s="110"/>
      <c r="C992" s="150"/>
      <c r="D992" s="150"/>
      <c r="E992" s="157"/>
      <c r="F992" s="158"/>
      <c r="G992" s="23"/>
      <c r="H992" s="126"/>
      <c r="I992" s="38"/>
      <c r="J992" s="126"/>
      <c r="K992" s="126"/>
      <c r="L992" s="38"/>
      <c r="M992" s="133"/>
      <c r="O992" s="307"/>
    </row>
    <row r="993" spans="1:15" s="138" customFormat="1" x14ac:dyDescent="0.2">
      <c r="A993" s="110"/>
      <c r="C993" s="150"/>
      <c r="D993" s="150"/>
      <c r="E993" s="157"/>
      <c r="F993" s="158"/>
      <c r="G993" s="23"/>
      <c r="H993" s="126"/>
      <c r="I993" s="38"/>
      <c r="J993" s="126"/>
      <c r="K993" s="126"/>
      <c r="L993" s="38"/>
      <c r="M993" s="133"/>
      <c r="O993" s="307"/>
    </row>
    <row r="994" spans="1:15" s="138" customFormat="1" x14ac:dyDescent="0.2">
      <c r="A994" s="110"/>
      <c r="C994" s="150"/>
      <c r="D994" s="150"/>
      <c r="E994" s="157"/>
      <c r="F994" s="158"/>
      <c r="G994" s="23"/>
      <c r="H994" s="126"/>
      <c r="I994" s="38"/>
      <c r="J994" s="126"/>
      <c r="K994" s="126"/>
      <c r="L994" s="38"/>
      <c r="M994" s="133"/>
      <c r="O994" s="307"/>
    </row>
    <row r="995" spans="1:15" s="138" customFormat="1" x14ac:dyDescent="0.2">
      <c r="A995" s="110"/>
      <c r="C995" s="150"/>
      <c r="D995" s="150"/>
      <c r="E995" s="157"/>
      <c r="F995" s="158"/>
      <c r="G995" s="23"/>
      <c r="H995" s="126"/>
      <c r="I995" s="38"/>
      <c r="J995" s="126"/>
      <c r="K995" s="126"/>
      <c r="L995" s="38"/>
      <c r="M995" s="133"/>
      <c r="O995" s="307"/>
    </row>
    <row r="996" spans="1:15" s="138" customFormat="1" x14ac:dyDescent="0.2">
      <c r="A996" s="110"/>
      <c r="C996" s="150"/>
      <c r="D996" s="150"/>
      <c r="E996" s="157"/>
      <c r="F996" s="158"/>
      <c r="G996" s="23"/>
      <c r="H996" s="126"/>
      <c r="I996" s="38"/>
      <c r="J996" s="126"/>
      <c r="K996" s="126"/>
      <c r="L996" s="38"/>
      <c r="M996" s="133"/>
      <c r="O996" s="307"/>
    </row>
    <row r="997" spans="1:15" s="138" customFormat="1" x14ac:dyDescent="0.2">
      <c r="A997" s="110"/>
      <c r="C997" s="150"/>
      <c r="D997" s="150"/>
      <c r="E997" s="157"/>
      <c r="F997" s="158"/>
      <c r="G997" s="23"/>
      <c r="H997" s="126"/>
      <c r="I997" s="38"/>
      <c r="J997" s="126"/>
      <c r="K997" s="126"/>
      <c r="L997" s="38"/>
      <c r="M997" s="133"/>
      <c r="O997" s="307"/>
    </row>
    <row r="998" spans="1:15" s="138" customFormat="1" x14ac:dyDescent="0.2">
      <c r="A998" s="110"/>
      <c r="C998" s="150"/>
      <c r="D998" s="150"/>
      <c r="E998" s="157"/>
      <c r="F998" s="158"/>
      <c r="G998" s="23"/>
      <c r="H998" s="126"/>
      <c r="I998" s="38"/>
      <c r="J998" s="126"/>
      <c r="K998" s="126"/>
      <c r="L998" s="38"/>
      <c r="M998" s="133"/>
      <c r="O998" s="307"/>
    </row>
    <row r="999" spans="1:15" s="138" customFormat="1" x14ac:dyDescent="0.2">
      <c r="A999" s="110"/>
      <c r="C999" s="150"/>
      <c r="D999" s="150"/>
      <c r="E999" s="157"/>
      <c r="F999" s="158"/>
      <c r="G999" s="23"/>
      <c r="H999" s="126"/>
      <c r="I999" s="38"/>
      <c r="J999" s="126"/>
      <c r="K999" s="126"/>
      <c r="L999" s="38"/>
      <c r="M999" s="133"/>
      <c r="O999" s="307"/>
    </row>
    <row r="1000" spans="1:15" s="138" customFormat="1" x14ac:dyDescent="0.2">
      <c r="A1000" s="110"/>
      <c r="C1000" s="150"/>
      <c r="D1000" s="150"/>
      <c r="E1000" s="157"/>
      <c r="F1000" s="158"/>
      <c r="G1000" s="23"/>
      <c r="H1000" s="126"/>
      <c r="I1000" s="38"/>
      <c r="J1000" s="126"/>
      <c r="K1000" s="126"/>
      <c r="L1000" s="38"/>
      <c r="M1000" s="133"/>
      <c r="O1000" s="307"/>
    </row>
    <row r="1001" spans="1:15" s="138" customFormat="1" x14ac:dyDescent="0.2">
      <c r="A1001" s="110"/>
      <c r="C1001" s="150"/>
      <c r="D1001" s="150"/>
      <c r="E1001" s="157"/>
      <c r="F1001" s="158"/>
      <c r="G1001" s="23"/>
      <c r="H1001" s="126"/>
      <c r="I1001" s="38"/>
      <c r="J1001" s="126"/>
      <c r="K1001" s="126"/>
      <c r="L1001" s="38"/>
      <c r="M1001" s="133"/>
      <c r="O1001" s="307"/>
    </row>
    <row r="1002" spans="1:15" s="138" customFormat="1" x14ac:dyDescent="0.2">
      <c r="A1002" s="110"/>
      <c r="C1002" s="150"/>
      <c r="D1002" s="150"/>
      <c r="E1002" s="157"/>
      <c r="F1002" s="158"/>
      <c r="G1002" s="23"/>
      <c r="H1002" s="126"/>
      <c r="I1002" s="38"/>
      <c r="J1002" s="126"/>
      <c r="K1002" s="126"/>
      <c r="L1002" s="38"/>
      <c r="M1002" s="133"/>
      <c r="O1002" s="307"/>
    </row>
    <row r="1003" spans="1:15" s="138" customFormat="1" x14ac:dyDescent="0.2">
      <c r="A1003" s="110"/>
      <c r="C1003" s="150"/>
      <c r="D1003" s="150"/>
      <c r="E1003" s="157"/>
      <c r="F1003" s="158"/>
      <c r="G1003" s="23"/>
      <c r="H1003" s="126"/>
      <c r="I1003" s="38"/>
      <c r="J1003" s="126"/>
      <c r="K1003" s="126"/>
      <c r="L1003" s="38"/>
      <c r="M1003" s="133"/>
      <c r="O1003" s="307"/>
    </row>
    <row r="1004" spans="1:15" s="138" customFormat="1" x14ac:dyDescent="0.2">
      <c r="A1004" s="110"/>
      <c r="C1004" s="150"/>
      <c r="D1004" s="150"/>
      <c r="E1004" s="157"/>
      <c r="F1004" s="158"/>
      <c r="G1004" s="23"/>
      <c r="H1004" s="126"/>
      <c r="I1004" s="38"/>
      <c r="J1004" s="126"/>
      <c r="K1004" s="126"/>
      <c r="L1004" s="38"/>
      <c r="M1004" s="133"/>
      <c r="O1004" s="307"/>
    </row>
    <row r="1005" spans="1:15" s="138" customFormat="1" x14ac:dyDescent="0.2">
      <c r="A1005" s="110"/>
      <c r="C1005" s="150"/>
      <c r="D1005" s="150"/>
      <c r="E1005" s="157"/>
      <c r="F1005" s="158"/>
      <c r="G1005" s="23"/>
      <c r="H1005" s="126"/>
      <c r="I1005" s="38"/>
      <c r="J1005" s="126"/>
      <c r="K1005" s="126"/>
      <c r="L1005" s="38"/>
      <c r="M1005" s="133"/>
      <c r="O1005" s="307"/>
    </row>
    <row r="1006" spans="1:15" s="138" customFormat="1" x14ac:dyDescent="0.2">
      <c r="A1006" s="110"/>
      <c r="C1006" s="150"/>
      <c r="D1006" s="150"/>
      <c r="E1006" s="157"/>
      <c r="F1006" s="158"/>
      <c r="G1006" s="23"/>
      <c r="H1006" s="126"/>
      <c r="I1006" s="38"/>
      <c r="J1006" s="126"/>
      <c r="K1006" s="126"/>
      <c r="L1006" s="38"/>
      <c r="M1006" s="133"/>
      <c r="O1006" s="307"/>
    </row>
    <row r="1007" spans="1:15" s="138" customFormat="1" x14ac:dyDescent="0.2">
      <c r="A1007" s="110"/>
      <c r="C1007" s="150"/>
      <c r="D1007" s="150"/>
      <c r="E1007" s="157"/>
      <c r="F1007" s="158"/>
      <c r="G1007" s="23"/>
      <c r="H1007" s="126"/>
      <c r="I1007" s="38"/>
      <c r="J1007" s="126"/>
      <c r="K1007" s="126"/>
      <c r="L1007" s="38"/>
      <c r="M1007" s="133"/>
      <c r="O1007" s="307"/>
    </row>
    <row r="1008" spans="1:15" s="138" customFormat="1" x14ac:dyDescent="0.2">
      <c r="A1008" s="110"/>
      <c r="C1008" s="150"/>
      <c r="D1008" s="150"/>
      <c r="E1008" s="157"/>
      <c r="F1008" s="158"/>
      <c r="G1008" s="23"/>
      <c r="H1008" s="126"/>
      <c r="I1008" s="38"/>
      <c r="J1008" s="126"/>
      <c r="K1008" s="126"/>
      <c r="L1008" s="38"/>
      <c r="M1008" s="133"/>
      <c r="O1008" s="307"/>
    </row>
    <row r="1009" spans="1:15" s="138" customFormat="1" x14ac:dyDescent="0.2">
      <c r="A1009" s="110"/>
      <c r="C1009" s="150"/>
      <c r="D1009" s="150"/>
      <c r="E1009" s="157"/>
      <c r="F1009" s="158"/>
      <c r="G1009" s="23"/>
      <c r="H1009" s="126"/>
      <c r="I1009" s="38"/>
      <c r="J1009" s="126"/>
      <c r="K1009" s="126"/>
      <c r="L1009" s="38"/>
      <c r="M1009" s="133"/>
      <c r="O1009" s="307"/>
    </row>
    <row r="1010" spans="1:15" s="138" customFormat="1" x14ac:dyDescent="0.2">
      <c r="A1010" s="110"/>
      <c r="C1010" s="150"/>
      <c r="D1010" s="150"/>
      <c r="E1010" s="157"/>
      <c r="F1010" s="158"/>
      <c r="G1010" s="23"/>
      <c r="H1010" s="126"/>
      <c r="I1010" s="38"/>
      <c r="J1010" s="126"/>
      <c r="K1010" s="126"/>
      <c r="L1010" s="38"/>
      <c r="M1010" s="133"/>
      <c r="O1010" s="307"/>
    </row>
    <row r="1011" spans="1:15" s="138" customFormat="1" x14ac:dyDescent="0.2">
      <c r="A1011" s="110"/>
      <c r="C1011" s="150"/>
      <c r="D1011" s="150"/>
      <c r="E1011" s="157"/>
      <c r="F1011" s="158"/>
      <c r="G1011" s="23"/>
      <c r="H1011" s="126"/>
      <c r="I1011" s="38"/>
      <c r="J1011" s="126"/>
      <c r="K1011" s="126"/>
      <c r="L1011" s="38"/>
      <c r="M1011" s="133"/>
      <c r="O1011" s="307"/>
    </row>
    <row r="1012" spans="1:15" s="138" customFormat="1" x14ac:dyDescent="0.2">
      <c r="A1012" s="110"/>
      <c r="C1012" s="150"/>
      <c r="D1012" s="150"/>
      <c r="E1012" s="157"/>
      <c r="F1012" s="158"/>
      <c r="G1012" s="23"/>
      <c r="H1012" s="126"/>
      <c r="I1012" s="38"/>
      <c r="J1012" s="126"/>
      <c r="K1012" s="126"/>
      <c r="L1012" s="38"/>
      <c r="M1012" s="133"/>
      <c r="O1012" s="307"/>
    </row>
    <row r="1013" spans="1:15" s="138" customFormat="1" x14ac:dyDescent="0.2">
      <c r="A1013" s="110"/>
      <c r="C1013" s="150"/>
      <c r="D1013" s="150"/>
      <c r="E1013" s="157"/>
      <c r="F1013" s="158"/>
      <c r="G1013" s="23"/>
      <c r="H1013" s="126"/>
      <c r="I1013" s="38"/>
      <c r="J1013" s="126"/>
      <c r="K1013" s="126"/>
      <c r="L1013" s="38"/>
      <c r="M1013" s="133"/>
      <c r="O1013" s="307"/>
    </row>
    <row r="1014" spans="1:15" s="138" customFormat="1" x14ac:dyDescent="0.2">
      <c r="A1014" s="110"/>
      <c r="C1014" s="150"/>
      <c r="D1014" s="150"/>
      <c r="E1014" s="157"/>
      <c r="F1014" s="158"/>
      <c r="G1014" s="23"/>
      <c r="H1014" s="126"/>
      <c r="I1014" s="38"/>
      <c r="J1014" s="126"/>
      <c r="K1014" s="126"/>
      <c r="L1014" s="38"/>
      <c r="M1014" s="133"/>
      <c r="O1014" s="307"/>
    </row>
    <row r="1015" spans="1:15" s="138" customFormat="1" x14ac:dyDescent="0.2">
      <c r="A1015" s="110"/>
      <c r="C1015" s="150"/>
      <c r="D1015" s="150"/>
      <c r="E1015" s="157"/>
      <c r="F1015" s="158"/>
      <c r="G1015" s="23"/>
      <c r="H1015" s="126"/>
      <c r="I1015" s="38"/>
      <c r="J1015" s="126"/>
      <c r="K1015" s="126"/>
      <c r="L1015" s="38"/>
      <c r="M1015" s="133"/>
      <c r="O1015" s="307"/>
    </row>
    <row r="1016" spans="1:15" s="138" customFormat="1" x14ac:dyDescent="0.2">
      <c r="A1016" s="110"/>
      <c r="C1016" s="150"/>
      <c r="D1016" s="150"/>
      <c r="E1016" s="157"/>
      <c r="F1016" s="158"/>
      <c r="G1016" s="23"/>
      <c r="H1016" s="126"/>
      <c r="I1016" s="38"/>
      <c r="J1016" s="126"/>
      <c r="K1016" s="126"/>
      <c r="L1016" s="38"/>
      <c r="M1016" s="133"/>
      <c r="O1016" s="307"/>
    </row>
    <row r="1017" spans="1:15" s="138" customFormat="1" x14ac:dyDescent="0.2">
      <c r="A1017" s="110"/>
      <c r="C1017" s="150"/>
      <c r="D1017" s="150"/>
      <c r="E1017" s="157"/>
      <c r="F1017" s="158"/>
      <c r="G1017" s="23"/>
      <c r="H1017" s="126"/>
      <c r="I1017" s="38"/>
      <c r="J1017" s="126"/>
      <c r="K1017" s="126"/>
      <c r="L1017" s="38"/>
      <c r="M1017" s="133"/>
      <c r="O1017" s="307"/>
    </row>
    <row r="1018" spans="1:15" s="138" customFormat="1" x14ac:dyDescent="0.2">
      <c r="A1018" s="110"/>
      <c r="C1018" s="150"/>
      <c r="D1018" s="150"/>
      <c r="E1018" s="157"/>
      <c r="F1018" s="158"/>
      <c r="G1018" s="23"/>
      <c r="H1018" s="126"/>
      <c r="I1018" s="38"/>
      <c r="J1018" s="126"/>
      <c r="K1018" s="126"/>
      <c r="L1018" s="38"/>
      <c r="M1018" s="133"/>
      <c r="O1018" s="307"/>
    </row>
    <row r="1019" spans="1:15" s="138" customFormat="1" x14ac:dyDescent="0.2">
      <c r="A1019" s="110"/>
      <c r="C1019" s="150"/>
      <c r="D1019" s="150"/>
      <c r="E1019" s="157"/>
      <c r="F1019" s="158"/>
      <c r="G1019" s="23"/>
      <c r="H1019" s="126"/>
      <c r="I1019" s="38"/>
      <c r="J1019" s="126"/>
      <c r="K1019" s="126"/>
      <c r="L1019" s="38"/>
      <c r="M1019" s="133"/>
      <c r="O1019" s="307"/>
    </row>
    <row r="1020" spans="1:15" s="138" customFormat="1" x14ac:dyDescent="0.2">
      <c r="A1020" s="110"/>
      <c r="C1020" s="150"/>
      <c r="D1020" s="150"/>
      <c r="E1020" s="157"/>
      <c r="F1020" s="158"/>
      <c r="G1020" s="23"/>
      <c r="H1020" s="126"/>
      <c r="I1020" s="38"/>
      <c r="J1020" s="126"/>
      <c r="K1020" s="126"/>
      <c r="L1020" s="38"/>
      <c r="M1020" s="133"/>
      <c r="O1020" s="307"/>
    </row>
    <row r="1021" spans="1:15" s="138" customFormat="1" x14ac:dyDescent="0.2">
      <c r="A1021" s="110"/>
      <c r="C1021" s="150"/>
      <c r="D1021" s="150"/>
      <c r="E1021" s="157"/>
      <c r="F1021" s="158"/>
      <c r="G1021" s="23"/>
      <c r="H1021" s="126"/>
      <c r="I1021" s="38"/>
      <c r="J1021" s="126"/>
      <c r="K1021" s="126"/>
      <c r="L1021" s="38"/>
      <c r="M1021" s="133"/>
      <c r="O1021" s="307"/>
    </row>
    <row r="1022" spans="1:15" s="138" customFormat="1" x14ac:dyDescent="0.2">
      <c r="A1022" s="110"/>
      <c r="C1022" s="150"/>
      <c r="D1022" s="150"/>
      <c r="E1022" s="157"/>
      <c r="F1022" s="158"/>
      <c r="G1022" s="23"/>
      <c r="H1022" s="126"/>
      <c r="I1022" s="38"/>
      <c r="J1022" s="126"/>
      <c r="K1022" s="126"/>
      <c r="L1022" s="38"/>
      <c r="M1022" s="133"/>
      <c r="O1022" s="307"/>
    </row>
    <row r="1023" spans="1:15" s="138" customFormat="1" x14ac:dyDescent="0.2">
      <c r="A1023" s="110"/>
      <c r="C1023" s="150"/>
      <c r="D1023" s="150"/>
      <c r="E1023" s="157"/>
      <c r="F1023" s="158"/>
      <c r="G1023" s="23"/>
      <c r="H1023" s="126"/>
      <c r="I1023" s="38"/>
      <c r="J1023" s="126"/>
      <c r="K1023" s="126"/>
      <c r="L1023" s="38"/>
      <c r="M1023" s="133"/>
      <c r="O1023" s="307"/>
    </row>
    <row r="1024" spans="1:15" s="138" customFormat="1" x14ac:dyDescent="0.2">
      <c r="A1024" s="110"/>
      <c r="C1024" s="150"/>
      <c r="D1024" s="150"/>
      <c r="E1024" s="157"/>
      <c r="F1024" s="158"/>
      <c r="G1024" s="23"/>
      <c r="H1024" s="126"/>
      <c r="I1024" s="38"/>
      <c r="J1024" s="126"/>
      <c r="K1024" s="126"/>
      <c r="L1024" s="38"/>
      <c r="M1024" s="133"/>
      <c r="O1024" s="307"/>
    </row>
    <row r="1025" spans="1:15" s="138" customFormat="1" x14ac:dyDescent="0.2">
      <c r="A1025" s="110"/>
      <c r="C1025" s="150"/>
      <c r="D1025" s="150"/>
      <c r="E1025" s="157"/>
      <c r="F1025" s="158"/>
      <c r="G1025" s="23"/>
      <c r="H1025" s="126"/>
      <c r="I1025" s="38"/>
      <c r="J1025" s="126"/>
      <c r="K1025" s="126"/>
      <c r="L1025" s="38"/>
      <c r="M1025" s="133"/>
      <c r="O1025" s="307"/>
    </row>
    <row r="1026" spans="1:15" s="138" customFormat="1" x14ac:dyDescent="0.2">
      <c r="A1026" s="110"/>
      <c r="C1026" s="150"/>
      <c r="D1026" s="150"/>
      <c r="E1026" s="157"/>
      <c r="F1026" s="158"/>
      <c r="G1026" s="23"/>
      <c r="H1026" s="126"/>
      <c r="I1026" s="38"/>
      <c r="J1026" s="126"/>
      <c r="K1026" s="126"/>
      <c r="L1026" s="38"/>
      <c r="M1026" s="133"/>
      <c r="O1026" s="307"/>
    </row>
    <row r="1027" spans="1:15" s="138" customFormat="1" x14ac:dyDescent="0.2">
      <c r="A1027" s="110"/>
      <c r="C1027" s="150"/>
      <c r="D1027" s="150"/>
      <c r="E1027" s="157"/>
      <c r="F1027" s="158"/>
      <c r="G1027" s="23"/>
      <c r="H1027" s="126"/>
      <c r="I1027" s="38"/>
      <c r="J1027" s="126"/>
      <c r="K1027" s="126"/>
      <c r="L1027" s="38"/>
      <c r="M1027" s="133"/>
      <c r="O1027" s="307"/>
    </row>
    <row r="1028" spans="1:15" s="138" customFormat="1" x14ac:dyDescent="0.2">
      <c r="A1028" s="110"/>
      <c r="C1028" s="150"/>
      <c r="D1028" s="150"/>
      <c r="E1028" s="157"/>
      <c r="F1028" s="158"/>
      <c r="G1028" s="23"/>
      <c r="H1028" s="126"/>
      <c r="I1028" s="38"/>
      <c r="J1028" s="126"/>
      <c r="K1028" s="126"/>
      <c r="L1028" s="38"/>
      <c r="M1028" s="133"/>
      <c r="O1028" s="307"/>
    </row>
    <row r="1029" spans="1:15" s="138" customFormat="1" x14ac:dyDescent="0.2">
      <c r="A1029" s="110"/>
      <c r="C1029" s="150"/>
      <c r="D1029" s="150"/>
      <c r="E1029" s="157"/>
      <c r="F1029" s="158"/>
      <c r="G1029" s="23"/>
      <c r="H1029" s="126"/>
      <c r="I1029" s="38"/>
      <c r="J1029" s="126"/>
      <c r="K1029" s="126"/>
      <c r="L1029" s="38"/>
      <c r="M1029" s="133"/>
      <c r="O1029" s="307"/>
    </row>
    <row r="1030" spans="1:15" s="138" customFormat="1" x14ac:dyDescent="0.2">
      <c r="A1030" s="110"/>
      <c r="C1030" s="150"/>
      <c r="D1030" s="150"/>
      <c r="E1030" s="157"/>
      <c r="F1030" s="158"/>
      <c r="G1030" s="23"/>
      <c r="H1030" s="126"/>
      <c r="I1030" s="38"/>
      <c r="J1030" s="126"/>
      <c r="K1030" s="126"/>
      <c r="L1030" s="38"/>
      <c r="M1030" s="133"/>
      <c r="O1030" s="307"/>
    </row>
    <row r="1031" spans="1:15" s="138" customFormat="1" x14ac:dyDescent="0.2">
      <c r="A1031" s="110"/>
      <c r="C1031" s="150"/>
      <c r="D1031" s="150"/>
      <c r="E1031" s="157"/>
      <c r="F1031" s="158"/>
      <c r="G1031" s="23"/>
      <c r="H1031" s="126"/>
      <c r="I1031" s="38"/>
      <c r="J1031" s="126"/>
      <c r="K1031" s="126"/>
      <c r="L1031" s="38"/>
      <c r="M1031" s="133"/>
      <c r="O1031" s="307"/>
    </row>
    <row r="1032" spans="1:15" s="138" customFormat="1" x14ac:dyDescent="0.2">
      <c r="A1032" s="110"/>
      <c r="C1032" s="150"/>
      <c r="D1032" s="150"/>
      <c r="E1032" s="157"/>
      <c r="F1032" s="158"/>
      <c r="G1032" s="23"/>
      <c r="H1032" s="126"/>
      <c r="I1032" s="38"/>
      <c r="J1032" s="126"/>
      <c r="K1032" s="126"/>
      <c r="L1032" s="38"/>
      <c r="M1032" s="133"/>
      <c r="O1032" s="307"/>
    </row>
    <row r="1033" spans="1:15" s="138" customFormat="1" x14ac:dyDescent="0.2">
      <c r="A1033" s="110"/>
      <c r="C1033" s="150"/>
      <c r="D1033" s="150"/>
      <c r="E1033" s="157"/>
      <c r="F1033" s="158"/>
      <c r="G1033" s="23"/>
      <c r="H1033" s="126"/>
      <c r="I1033" s="38"/>
      <c r="J1033" s="126"/>
      <c r="K1033" s="126"/>
      <c r="L1033" s="38"/>
      <c r="M1033" s="133"/>
      <c r="O1033" s="307"/>
    </row>
    <row r="1034" spans="1:15" s="138" customFormat="1" x14ac:dyDescent="0.2">
      <c r="A1034" s="110"/>
      <c r="C1034" s="150"/>
      <c r="D1034" s="150"/>
      <c r="E1034" s="157"/>
      <c r="F1034" s="158"/>
      <c r="G1034" s="23"/>
      <c r="H1034" s="126"/>
      <c r="I1034" s="38"/>
      <c r="J1034" s="126"/>
      <c r="K1034" s="126"/>
      <c r="L1034" s="38"/>
      <c r="M1034" s="133"/>
      <c r="O1034" s="307"/>
    </row>
    <row r="1035" spans="1:15" s="138" customFormat="1" x14ac:dyDescent="0.2">
      <c r="A1035" s="110"/>
      <c r="C1035" s="150"/>
      <c r="D1035" s="150"/>
      <c r="E1035" s="157"/>
      <c r="F1035" s="158"/>
      <c r="G1035" s="23"/>
      <c r="H1035" s="126"/>
      <c r="I1035" s="38"/>
      <c r="J1035" s="126"/>
      <c r="K1035" s="126"/>
      <c r="L1035" s="38"/>
      <c r="M1035" s="133"/>
      <c r="O1035" s="307"/>
    </row>
    <row r="1036" spans="1:15" s="138" customFormat="1" x14ac:dyDescent="0.2">
      <c r="A1036" s="110"/>
      <c r="C1036" s="150"/>
      <c r="D1036" s="150"/>
      <c r="E1036" s="157"/>
      <c r="F1036" s="158"/>
      <c r="G1036" s="23"/>
      <c r="H1036" s="126"/>
      <c r="I1036" s="38"/>
      <c r="J1036" s="126"/>
      <c r="K1036" s="126"/>
      <c r="L1036" s="38"/>
      <c r="M1036" s="133"/>
      <c r="O1036" s="307"/>
    </row>
    <row r="1037" spans="1:15" s="138" customFormat="1" x14ac:dyDescent="0.2">
      <c r="A1037" s="110"/>
      <c r="C1037" s="150"/>
      <c r="D1037" s="150"/>
      <c r="E1037" s="157"/>
      <c r="F1037" s="158"/>
      <c r="G1037" s="23"/>
      <c r="H1037" s="126"/>
      <c r="I1037" s="38"/>
      <c r="J1037" s="126"/>
      <c r="K1037" s="126"/>
      <c r="L1037" s="38"/>
      <c r="M1037" s="133"/>
      <c r="O1037" s="307"/>
    </row>
    <row r="1038" spans="1:15" s="138" customFormat="1" x14ac:dyDescent="0.2">
      <c r="A1038" s="110"/>
      <c r="C1038" s="150"/>
      <c r="D1038" s="150"/>
      <c r="E1038" s="157"/>
      <c r="F1038" s="158"/>
      <c r="G1038" s="23"/>
      <c r="H1038" s="126"/>
      <c r="I1038" s="38"/>
      <c r="J1038" s="126"/>
      <c r="K1038" s="126"/>
      <c r="L1038" s="38"/>
      <c r="M1038" s="133"/>
      <c r="O1038" s="307"/>
    </row>
    <row r="1039" spans="1:15" s="138" customFormat="1" x14ac:dyDescent="0.2">
      <c r="A1039" s="110"/>
      <c r="C1039" s="150"/>
      <c r="D1039" s="150"/>
      <c r="E1039" s="157"/>
      <c r="F1039" s="158"/>
      <c r="G1039" s="23"/>
      <c r="H1039" s="126"/>
      <c r="I1039" s="38"/>
      <c r="J1039" s="126"/>
      <c r="K1039" s="126"/>
      <c r="L1039" s="38"/>
      <c r="M1039" s="133"/>
      <c r="O1039" s="307"/>
    </row>
    <row r="1040" spans="1:15" s="138" customFormat="1" x14ac:dyDescent="0.2">
      <c r="A1040" s="110"/>
      <c r="C1040" s="150"/>
      <c r="D1040" s="150"/>
      <c r="E1040" s="157"/>
      <c r="F1040" s="158"/>
      <c r="G1040" s="23"/>
      <c r="H1040" s="126"/>
      <c r="I1040" s="38"/>
      <c r="J1040" s="126"/>
      <c r="K1040" s="126"/>
      <c r="L1040" s="38"/>
      <c r="M1040" s="133"/>
      <c r="O1040" s="307"/>
    </row>
    <row r="1041" spans="1:15" s="138" customFormat="1" x14ac:dyDescent="0.2">
      <c r="A1041" s="110"/>
      <c r="C1041" s="150"/>
      <c r="D1041" s="150"/>
      <c r="E1041" s="157"/>
      <c r="F1041" s="158"/>
      <c r="G1041" s="23"/>
      <c r="H1041" s="126"/>
      <c r="I1041" s="38"/>
      <c r="J1041" s="126"/>
      <c r="K1041" s="126"/>
      <c r="L1041" s="38"/>
      <c r="M1041" s="133"/>
      <c r="O1041" s="307"/>
    </row>
    <row r="1042" spans="1:15" s="138" customFormat="1" x14ac:dyDescent="0.2">
      <c r="A1042" s="110"/>
      <c r="C1042" s="150"/>
      <c r="D1042" s="150"/>
      <c r="E1042" s="157"/>
      <c r="F1042" s="158"/>
      <c r="G1042" s="23"/>
      <c r="H1042" s="126"/>
      <c r="I1042" s="38"/>
      <c r="J1042" s="126"/>
      <c r="K1042" s="126"/>
      <c r="L1042" s="38"/>
      <c r="M1042" s="133"/>
      <c r="O1042" s="307"/>
    </row>
    <row r="1043" spans="1:15" s="138" customFormat="1" x14ac:dyDescent="0.2">
      <c r="A1043" s="110"/>
      <c r="C1043" s="150"/>
      <c r="D1043" s="150"/>
      <c r="E1043" s="157"/>
      <c r="F1043" s="158"/>
      <c r="G1043" s="23"/>
      <c r="H1043" s="126"/>
      <c r="I1043" s="38"/>
      <c r="J1043" s="126"/>
      <c r="K1043" s="126"/>
      <c r="L1043" s="38"/>
      <c r="M1043" s="133"/>
      <c r="O1043" s="307"/>
    </row>
    <row r="1044" spans="1:15" s="138" customFormat="1" x14ac:dyDescent="0.2">
      <c r="A1044" s="110"/>
      <c r="C1044" s="150"/>
      <c r="D1044" s="150"/>
      <c r="E1044" s="157"/>
      <c r="F1044" s="158"/>
      <c r="G1044" s="23"/>
      <c r="H1044" s="126"/>
      <c r="I1044" s="38"/>
      <c r="J1044" s="126"/>
      <c r="K1044" s="126"/>
      <c r="L1044" s="38"/>
      <c r="M1044" s="133"/>
      <c r="O1044" s="307"/>
    </row>
    <row r="1045" spans="1:15" s="138" customFormat="1" x14ac:dyDescent="0.2">
      <c r="A1045" s="110"/>
      <c r="C1045" s="150"/>
      <c r="D1045" s="150"/>
      <c r="E1045" s="157"/>
      <c r="F1045" s="158"/>
      <c r="G1045" s="23"/>
      <c r="H1045" s="126"/>
      <c r="I1045" s="38"/>
      <c r="J1045" s="126"/>
      <c r="K1045" s="126"/>
      <c r="L1045" s="38"/>
      <c r="M1045" s="133"/>
      <c r="O1045" s="307"/>
    </row>
    <row r="1046" spans="1:15" s="138" customFormat="1" x14ac:dyDescent="0.2">
      <c r="A1046" s="110"/>
      <c r="C1046" s="150"/>
      <c r="D1046" s="150"/>
      <c r="E1046" s="157"/>
      <c r="F1046" s="158"/>
      <c r="G1046" s="23"/>
      <c r="H1046" s="126"/>
      <c r="I1046" s="38"/>
      <c r="J1046" s="126"/>
      <c r="K1046" s="126"/>
      <c r="L1046" s="38"/>
      <c r="M1046" s="133"/>
      <c r="O1046" s="307"/>
    </row>
    <row r="1047" spans="1:15" s="138" customFormat="1" x14ac:dyDescent="0.2">
      <c r="A1047" s="110"/>
      <c r="C1047" s="150"/>
      <c r="D1047" s="150"/>
      <c r="E1047" s="157"/>
      <c r="F1047" s="158"/>
      <c r="G1047" s="23"/>
      <c r="H1047" s="126"/>
      <c r="I1047" s="38"/>
      <c r="J1047" s="126"/>
      <c r="K1047" s="126"/>
      <c r="L1047" s="38"/>
      <c r="M1047" s="133"/>
      <c r="O1047" s="307"/>
    </row>
    <row r="1048" spans="1:15" s="138" customFormat="1" x14ac:dyDescent="0.2">
      <c r="A1048" s="110"/>
      <c r="C1048" s="150"/>
      <c r="D1048" s="150"/>
      <c r="E1048" s="157"/>
      <c r="F1048" s="158"/>
      <c r="G1048" s="23"/>
      <c r="H1048" s="126"/>
      <c r="I1048" s="38"/>
      <c r="J1048" s="126"/>
      <c r="K1048" s="126"/>
      <c r="L1048" s="38"/>
      <c r="M1048" s="133"/>
      <c r="O1048" s="307"/>
    </row>
    <row r="1049" spans="1:15" s="138" customFormat="1" x14ac:dyDescent="0.2">
      <c r="A1049" s="110"/>
      <c r="C1049" s="150"/>
      <c r="D1049" s="150"/>
      <c r="E1049" s="157"/>
      <c r="F1049" s="158"/>
      <c r="G1049" s="23"/>
      <c r="H1049" s="126"/>
      <c r="I1049" s="38"/>
      <c r="J1049" s="126"/>
      <c r="K1049" s="126"/>
      <c r="L1049" s="38"/>
      <c r="M1049" s="133"/>
      <c r="O1049" s="307"/>
    </row>
    <row r="1050" spans="1:15" s="138" customFormat="1" x14ac:dyDescent="0.2">
      <c r="A1050" s="110"/>
      <c r="C1050" s="150"/>
      <c r="D1050" s="150"/>
      <c r="E1050" s="157"/>
      <c r="F1050" s="158"/>
      <c r="G1050" s="23"/>
      <c r="H1050" s="126"/>
      <c r="I1050" s="38"/>
      <c r="J1050" s="126"/>
      <c r="K1050" s="126"/>
      <c r="L1050" s="38"/>
      <c r="M1050" s="133"/>
      <c r="O1050" s="307"/>
    </row>
    <row r="1051" spans="1:15" s="138" customFormat="1" x14ac:dyDescent="0.2">
      <c r="A1051" s="110"/>
      <c r="C1051" s="150"/>
      <c r="D1051" s="150"/>
      <c r="E1051" s="157"/>
      <c r="F1051" s="158"/>
      <c r="G1051" s="23"/>
      <c r="H1051" s="126"/>
      <c r="I1051" s="38"/>
      <c r="J1051" s="126"/>
      <c r="K1051" s="126"/>
      <c r="L1051" s="38"/>
      <c r="M1051" s="133"/>
      <c r="O1051" s="307"/>
    </row>
    <row r="1052" spans="1:15" s="138" customFormat="1" x14ac:dyDescent="0.2">
      <c r="A1052" s="110"/>
      <c r="C1052" s="150"/>
      <c r="D1052" s="150"/>
      <c r="E1052" s="157"/>
      <c r="F1052" s="158"/>
      <c r="G1052" s="23"/>
      <c r="H1052" s="126"/>
      <c r="I1052" s="38"/>
      <c r="J1052" s="126"/>
      <c r="K1052" s="126"/>
      <c r="L1052" s="38"/>
      <c r="M1052" s="133"/>
      <c r="O1052" s="307"/>
    </row>
    <row r="1053" spans="1:15" s="138" customFormat="1" x14ac:dyDescent="0.2">
      <c r="A1053" s="110"/>
      <c r="C1053" s="150"/>
      <c r="D1053" s="150"/>
      <c r="E1053" s="157"/>
      <c r="F1053" s="158"/>
      <c r="G1053" s="23"/>
      <c r="H1053" s="126"/>
      <c r="I1053" s="38"/>
      <c r="J1053" s="126"/>
      <c r="K1053" s="126"/>
      <c r="L1053" s="38"/>
      <c r="M1053" s="133"/>
      <c r="O1053" s="307"/>
    </row>
    <row r="1054" spans="1:15" s="138" customFormat="1" x14ac:dyDescent="0.2">
      <c r="A1054" s="110"/>
      <c r="C1054" s="150"/>
      <c r="D1054" s="150"/>
      <c r="E1054" s="157"/>
      <c r="F1054" s="158"/>
      <c r="G1054" s="23"/>
      <c r="H1054" s="126"/>
      <c r="I1054" s="38"/>
      <c r="J1054" s="126"/>
      <c r="K1054" s="126"/>
      <c r="L1054" s="38"/>
      <c r="M1054" s="133"/>
      <c r="O1054" s="307"/>
    </row>
    <row r="1055" spans="1:15" s="138" customFormat="1" x14ac:dyDescent="0.2">
      <c r="A1055" s="110"/>
      <c r="C1055" s="150"/>
      <c r="D1055" s="150"/>
      <c r="E1055" s="157"/>
      <c r="F1055" s="158"/>
      <c r="G1055" s="23"/>
      <c r="H1055" s="126"/>
      <c r="I1055" s="38"/>
      <c r="J1055" s="126"/>
      <c r="K1055" s="126"/>
      <c r="L1055" s="38"/>
      <c r="M1055" s="133"/>
      <c r="O1055" s="307"/>
    </row>
    <row r="1056" spans="1:15" s="138" customFormat="1" x14ac:dyDescent="0.2">
      <c r="A1056" s="110"/>
      <c r="C1056" s="150"/>
      <c r="D1056" s="150"/>
      <c r="E1056" s="157"/>
      <c r="F1056" s="158"/>
      <c r="G1056" s="23"/>
      <c r="H1056" s="126"/>
      <c r="I1056" s="38"/>
      <c r="J1056" s="126"/>
      <c r="K1056" s="126"/>
      <c r="L1056" s="38"/>
      <c r="M1056" s="133"/>
      <c r="O1056" s="307"/>
    </row>
    <row r="1057" spans="1:15" s="138" customFormat="1" x14ac:dyDescent="0.2">
      <c r="A1057" s="110"/>
      <c r="C1057" s="150"/>
      <c r="D1057" s="150"/>
      <c r="E1057" s="157"/>
      <c r="F1057" s="158"/>
      <c r="G1057" s="23"/>
      <c r="H1057" s="126"/>
      <c r="I1057" s="38"/>
      <c r="J1057" s="126"/>
      <c r="K1057" s="126"/>
      <c r="L1057" s="38"/>
      <c r="M1057" s="133"/>
      <c r="O1057" s="307"/>
    </row>
    <row r="1058" spans="1:15" s="138" customFormat="1" x14ac:dyDescent="0.2">
      <c r="A1058" s="110"/>
      <c r="C1058" s="150"/>
      <c r="D1058" s="150"/>
      <c r="E1058" s="157"/>
      <c r="F1058" s="158"/>
      <c r="G1058" s="23"/>
      <c r="H1058" s="126"/>
      <c r="I1058" s="38"/>
      <c r="J1058" s="126"/>
      <c r="K1058" s="126"/>
      <c r="L1058" s="38"/>
      <c r="M1058" s="133"/>
      <c r="O1058" s="307"/>
    </row>
    <row r="1059" spans="1:15" s="138" customFormat="1" x14ac:dyDescent="0.2">
      <c r="A1059" s="110"/>
      <c r="C1059" s="150"/>
      <c r="D1059" s="150"/>
      <c r="E1059" s="157"/>
      <c r="F1059" s="158"/>
      <c r="G1059" s="23"/>
      <c r="H1059" s="126"/>
      <c r="I1059" s="38"/>
      <c r="J1059" s="126"/>
      <c r="K1059" s="126"/>
      <c r="L1059" s="38"/>
      <c r="M1059" s="133"/>
      <c r="O1059" s="307"/>
    </row>
    <row r="1060" spans="1:15" s="138" customFormat="1" x14ac:dyDescent="0.2">
      <c r="A1060" s="110"/>
      <c r="C1060" s="150"/>
      <c r="D1060" s="150"/>
      <c r="E1060" s="157"/>
      <c r="F1060" s="158"/>
      <c r="G1060" s="23"/>
      <c r="H1060" s="126"/>
      <c r="I1060" s="38"/>
      <c r="J1060" s="126"/>
      <c r="K1060" s="126"/>
      <c r="L1060" s="38"/>
      <c r="M1060" s="133"/>
      <c r="O1060" s="307"/>
    </row>
    <row r="1061" spans="1:15" s="138" customFormat="1" x14ac:dyDescent="0.2">
      <c r="A1061" s="110"/>
      <c r="C1061" s="150"/>
      <c r="D1061" s="150"/>
      <c r="E1061" s="157"/>
      <c r="F1061" s="158"/>
      <c r="G1061" s="23"/>
      <c r="H1061" s="126"/>
      <c r="I1061" s="38"/>
      <c r="J1061" s="126"/>
      <c r="K1061" s="126"/>
      <c r="L1061" s="38"/>
      <c r="M1061" s="133"/>
      <c r="O1061" s="307"/>
    </row>
    <row r="1062" spans="1:15" s="138" customFormat="1" x14ac:dyDescent="0.2">
      <c r="A1062" s="110"/>
      <c r="C1062" s="150"/>
      <c r="D1062" s="150"/>
      <c r="E1062" s="157"/>
      <c r="F1062" s="158"/>
      <c r="G1062" s="23"/>
      <c r="H1062" s="126"/>
      <c r="I1062" s="38"/>
      <c r="J1062" s="126"/>
      <c r="K1062" s="126"/>
      <c r="L1062" s="38"/>
      <c r="M1062" s="133"/>
      <c r="O1062" s="307"/>
    </row>
    <row r="1063" spans="1:15" s="138" customFormat="1" x14ac:dyDescent="0.2">
      <c r="A1063" s="110"/>
      <c r="C1063" s="150"/>
      <c r="D1063" s="150"/>
      <c r="E1063" s="157"/>
      <c r="F1063" s="158"/>
      <c r="G1063" s="23"/>
      <c r="H1063" s="126"/>
      <c r="I1063" s="38"/>
      <c r="J1063" s="126"/>
      <c r="K1063" s="126"/>
      <c r="L1063" s="38"/>
      <c r="M1063" s="133"/>
      <c r="O1063" s="307"/>
    </row>
    <row r="1064" spans="1:15" s="138" customFormat="1" x14ac:dyDescent="0.2">
      <c r="A1064" s="110"/>
      <c r="C1064" s="150"/>
      <c r="D1064" s="150"/>
      <c r="E1064" s="157"/>
      <c r="F1064" s="158"/>
      <c r="G1064" s="23"/>
      <c r="H1064" s="126"/>
      <c r="I1064" s="38"/>
      <c r="J1064" s="126"/>
      <c r="K1064" s="126"/>
      <c r="L1064" s="38"/>
      <c r="M1064" s="133"/>
      <c r="O1064" s="307"/>
    </row>
    <row r="1065" spans="1:15" s="138" customFormat="1" x14ac:dyDescent="0.2">
      <c r="A1065" s="110"/>
      <c r="C1065" s="150"/>
      <c r="D1065" s="150"/>
      <c r="E1065" s="157"/>
      <c r="F1065" s="158"/>
      <c r="G1065" s="23"/>
      <c r="H1065" s="126"/>
      <c r="I1065" s="38"/>
      <c r="J1065" s="126"/>
      <c r="K1065" s="126"/>
      <c r="L1065" s="38"/>
      <c r="M1065" s="133"/>
      <c r="O1065" s="307"/>
    </row>
    <row r="1066" spans="1:15" s="138" customFormat="1" x14ac:dyDescent="0.2">
      <c r="A1066" s="110"/>
      <c r="C1066" s="150"/>
      <c r="D1066" s="150"/>
      <c r="E1066" s="157"/>
      <c r="F1066" s="158"/>
      <c r="G1066" s="23"/>
      <c r="H1066" s="126"/>
      <c r="I1066" s="38"/>
      <c r="J1066" s="126"/>
      <c r="K1066" s="126"/>
      <c r="L1066" s="38"/>
      <c r="M1066" s="133"/>
      <c r="O1066" s="307"/>
    </row>
    <row r="1067" spans="1:15" s="138" customFormat="1" x14ac:dyDescent="0.2">
      <c r="A1067" s="110"/>
      <c r="C1067" s="150"/>
      <c r="D1067" s="150"/>
      <c r="E1067" s="157"/>
      <c r="F1067" s="158"/>
      <c r="G1067" s="23"/>
      <c r="H1067" s="126"/>
      <c r="I1067" s="38"/>
      <c r="J1067" s="126"/>
      <c r="K1067" s="126"/>
      <c r="L1067" s="38"/>
      <c r="M1067" s="133"/>
      <c r="O1067" s="307"/>
    </row>
    <row r="1068" spans="1:15" s="138" customFormat="1" x14ac:dyDescent="0.2">
      <c r="A1068" s="110"/>
      <c r="C1068" s="150"/>
      <c r="D1068" s="150"/>
      <c r="E1068" s="157"/>
      <c r="F1068" s="158"/>
      <c r="G1068" s="23"/>
      <c r="H1068" s="126"/>
      <c r="I1068" s="38"/>
      <c r="J1068" s="126"/>
      <c r="K1068" s="126"/>
      <c r="L1068" s="38"/>
      <c r="M1068" s="133"/>
      <c r="O1068" s="307"/>
    </row>
    <row r="1069" spans="1:15" s="138" customFormat="1" x14ac:dyDescent="0.2">
      <c r="A1069" s="110"/>
      <c r="C1069" s="150"/>
      <c r="D1069" s="150"/>
      <c r="E1069" s="157"/>
      <c r="F1069" s="158"/>
      <c r="G1069" s="23"/>
      <c r="H1069" s="126"/>
      <c r="I1069" s="38"/>
      <c r="J1069" s="126"/>
      <c r="K1069" s="126"/>
      <c r="L1069" s="38"/>
      <c r="M1069" s="133"/>
      <c r="O1069" s="307"/>
    </row>
    <row r="1070" spans="1:15" s="138" customFormat="1" x14ac:dyDescent="0.2">
      <c r="A1070" s="110"/>
      <c r="C1070" s="150"/>
      <c r="D1070" s="150"/>
      <c r="E1070" s="157"/>
      <c r="F1070" s="158"/>
      <c r="G1070" s="23"/>
      <c r="H1070" s="126"/>
      <c r="I1070" s="38"/>
      <c r="J1070" s="126"/>
      <c r="K1070" s="126"/>
      <c r="L1070" s="38"/>
      <c r="M1070" s="133"/>
      <c r="O1070" s="307"/>
    </row>
    <row r="1071" spans="1:15" s="138" customFormat="1" x14ac:dyDescent="0.2">
      <c r="A1071" s="110"/>
      <c r="C1071" s="150"/>
      <c r="D1071" s="150"/>
      <c r="E1071" s="157"/>
      <c r="F1071" s="158"/>
      <c r="G1071" s="23"/>
      <c r="H1071" s="126"/>
      <c r="I1071" s="38"/>
      <c r="J1071" s="126"/>
      <c r="K1071" s="126"/>
      <c r="L1071" s="38"/>
      <c r="M1071" s="133"/>
      <c r="O1071" s="307"/>
    </row>
    <row r="1072" spans="1:15" s="138" customFormat="1" x14ac:dyDescent="0.2">
      <c r="A1072" s="110"/>
      <c r="C1072" s="150"/>
      <c r="D1072" s="150"/>
      <c r="E1072" s="157"/>
      <c r="F1072" s="158"/>
      <c r="G1072" s="23"/>
      <c r="H1072" s="126"/>
      <c r="I1072" s="38"/>
      <c r="J1072" s="126"/>
      <c r="K1072" s="126"/>
      <c r="L1072" s="38"/>
      <c r="M1072" s="133"/>
      <c r="O1072" s="307"/>
    </row>
    <row r="1073" spans="1:15" s="138" customFormat="1" x14ac:dyDescent="0.2">
      <c r="A1073" s="110"/>
      <c r="C1073" s="150"/>
      <c r="D1073" s="150"/>
      <c r="E1073" s="157"/>
      <c r="F1073" s="158"/>
      <c r="G1073" s="23"/>
      <c r="H1073" s="126"/>
      <c r="I1073" s="38"/>
      <c r="J1073" s="126"/>
      <c r="K1073" s="126"/>
      <c r="L1073" s="38"/>
      <c r="M1073" s="133"/>
      <c r="O1073" s="307"/>
    </row>
    <row r="1074" spans="1:15" s="138" customFormat="1" x14ac:dyDescent="0.2">
      <c r="A1074" s="110"/>
      <c r="C1074" s="150"/>
      <c r="D1074" s="150"/>
      <c r="E1074" s="157"/>
      <c r="F1074" s="158"/>
      <c r="G1074" s="23"/>
      <c r="H1074" s="126"/>
      <c r="I1074" s="38"/>
      <c r="J1074" s="126"/>
      <c r="K1074" s="126"/>
      <c r="L1074" s="38"/>
      <c r="M1074" s="133"/>
      <c r="O1074" s="307"/>
    </row>
    <row r="1075" spans="1:15" s="138" customFormat="1" x14ac:dyDescent="0.2">
      <c r="A1075" s="110"/>
      <c r="C1075" s="150"/>
      <c r="D1075" s="150"/>
      <c r="E1075" s="157"/>
      <c r="F1075" s="158"/>
      <c r="G1075" s="23"/>
      <c r="H1075" s="126"/>
      <c r="I1075" s="38"/>
      <c r="J1075" s="126"/>
      <c r="K1075" s="126"/>
      <c r="L1075" s="38"/>
      <c r="M1075" s="133"/>
      <c r="O1075" s="307"/>
    </row>
    <row r="1076" spans="1:15" s="138" customFormat="1" x14ac:dyDescent="0.2">
      <c r="A1076" s="110"/>
      <c r="C1076" s="150"/>
      <c r="D1076" s="150"/>
      <c r="E1076" s="157"/>
      <c r="F1076" s="158"/>
      <c r="G1076" s="23"/>
      <c r="H1076" s="126"/>
      <c r="I1076" s="38"/>
      <c r="J1076" s="126"/>
      <c r="K1076" s="126"/>
      <c r="L1076" s="38"/>
      <c r="M1076" s="133"/>
      <c r="O1076" s="307"/>
    </row>
    <row r="1077" spans="1:15" s="138" customFormat="1" x14ac:dyDescent="0.2">
      <c r="A1077" s="110"/>
      <c r="C1077" s="150"/>
      <c r="D1077" s="150"/>
      <c r="E1077" s="157"/>
      <c r="F1077" s="158"/>
      <c r="G1077" s="23"/>
      <c r="H1077" s="126"/>
      <c r="I1077" s="38"/>
      <c r="J1077" s="126"/>
      <c r="K1077" s="126"/>
      <c r="L1077" s="38"/>
      <c r="M1077" s="133"/>
      <c r="O1077" s="307"/>
    </row>
    <row r="1078" spans="1:15" s="138" customFormat="1" x14ac:dyDescent="0.2">
      <c r="A1078" s="110"/>
      <c r="C1078" s="150"/>
      <c r="D1078" s="150"/>
      <c r="E1078" s="157"/>
      <c r="F1078" s="158"/>
      <c r="G1078" s="23"/>
      <c r="H1078" s="126"/>
      <c r="I1078" s="38"/>
      <c r="J1078" s="126"/>
      <c r="K1078" s="126"/>
      <c r="L1078" s="38"/>
      <c r="M1078" s="133"/>
      <c r="O1078" s="307"/>
    </row>
    <row r="1079" spans="1:15" s="138" customFormat="1" x14ac:dyDescent="0.2">
      <c r="A1079" s="110"/>
      <c r="C1079" s="150"/>
      <c r="D1079" s="150"/>
      <c r="E1079" s="157"/>
      <c r="F1079" s="158"/>
      <c r="G1079" s="23"/>
      <c r="H1079" s="126"/>
      <c r="I1079" s="38"/>
      <c r="J1079" s="126"/>
      <c r="K1079" s="126"/>
      <c r="L1079" s="38"/>
      <c r="M1079" s="133"/>
      <c r="O1079" s="307"/>
    </row>
    <row r="1080" spans="1:15" s="138" customFormat="1" x14ac:dyDescent="0.2">
      <c r="A1080" s="110"/>
      <c r="C1080" s="150"/>
      <c r="D1080" s="150"/>
      <c r="E1080" s="157"/>
      <c r="F1080" s="158"/>
      <c r="G1080" s="23"/>
      <c r="H1080" s="126"/>
      <c r="I1080" s="38"/>
      <c r="J1080" s="126"/>
      <c r="K1080" s="126"/>
      <c r="L1080" s="38"/>
      <c r="M1080" s="133"/>
      <c r="O1080" s="307"/>
    </row>
    <row r="1081" spans="1:15" s="138" customFormat="1" x14ac:dyDescent="0.2">
      <c r="A1081" s="110"/>
      <c r="C1081" s="150"/>
      <c r="D1081" s="150"/>
      <c r="E1081" s="157"/>
      <c r="F1081" s="158"/>
      <c r="G1081" s="23"/>
      <c r="H1081" s="126"/>
      <c r="I1081" s="38"/>
      <c r="J1081" s="126"/>
      <c r="K1081" s="126"/>
      <c r="L1081" s="38"/>
      <c r="M1081" s="133"/>
      <c r="O1081" s="307"/>
    </row>
    <row r="1082" spans="1:15" s="138" customFormat="1" x14ac:dyDescent="0.2">
      <c r="A1082" s="110"/>
      <c r="C1082" s="150"/>
      <c r="D1082" s="150"/>
      <c r="E1082" s="157"/>
      <c r="F1082" s="158"/>
      <c r="G1082" s="23"/>
      <c r="H1082" s="126"/>
      <c r="I1082" s="38"/>
      <c r="J1082" s="126"/>
      <c r="K1082" s="126"/>
      <c r="L1082" s="38"/>
      <c r="M1082" s="133"/>
      <c r="O1082" s="307"/>
    </row>
    <row r="1083" spans="1:15" s="138" customFormat="1" x14ac:dyDescent="0.2">
      <c r="A1083" s="110"/>
      <c r="C1083" s="150"/>
      <c r="D1083" s="150"/>
      <c r="E1083" s="157"/>
      <c r="F1083" s="158"/>
      <c r="G1083" s="23"/>
      <c r="H1083" s="126"/>
      <c r="I1083" s="38"/>
      <c r="J1083" s="126"/>
      <c r="K1083" s="126"/>
      <c r="L1083" s="38"/>
      <c r="M1083" s="133"/>
      <c r="O1083" s="307"/>
    </row>
    <row r="1084" spans="1:15" s="138" customFormat="1" x14ac:dyDescent="0.2">
      <c r="A1084" s="110"/>
      <c r="C1084" s="150"/>
      <c r="D1084" s="150"/>
      <c r="E1084" s="157"/>
      <c r="F1084" s="158"/>
      <c r="G1084" s="23"/>
      <c r="H1084" s="126"/>
      <c r="I1084" s="38"/>
      <c r="J1084" s="126"/>
      <c r="K1084" s="126"/>
      <c r="L1084" s="38"/>
      <c r="M1084" s="133"/>
      <c r="O1084" s="307"/>
    </row>
    <row r="1085" spans="1:15" s="138" customFormat="1" x14ac:dyDescent="0.2">
      <c r="A1085" s="110"/>
      <c r="C1085" s="150"/>
      <c r="D1085" s="150"/>
      <c r="E1085" s="157"/>
      <c r="F1085" s="158"/>
      <c r="G1085" s="23"/>
      <c r="H1085" s="126"/>
      <c r="I1085" s="38"/>
      <c r="J1085" s="126"/>
      <c r="K1085" s="126"/>
      <c r="L1085" s="38"/>
      <c r="M1085" s="133"/>
      <c r="O1085" s="307"/>
    </row>
    <row r="1086" spans="1:15" s="138" customFormat="1" x14ac:dyDescent="0.2">
      <c r="A1086" s="110"/>
      <c r="C1086" s="150"/>
      <c r="D1086" s="150"/>
      <c r="E1086" s="157"/>
      <c r="F1086" s="158"/>
      <c r="G1086" s="23"/>
      <c r="H1086" s="126"/>
      <c r="I1086" s="38"/>
      <c r="J1086" s="126"/>
      <c r="K1086" s="126"/>
      <c r="L1086" s="38"/>
      <c r="M1086" s="133"/>
      <c r="O1086" s="307"/>
    </row>
    <row r="1087" spans="1:15" s="138" customFormat="1" x14ac:dyDescent="0.2">
      <c r="A1087" s="110"/>
      <c r="C1087" s="150"/>
      <c r="D1087" s="150"/>
      <c r="E1087" s="157"/>
      <c r="F1087" s="158"/>
      <c r="G1087" s="23"/>
      <c r="H1087" s="126"/>
      <c r="I1087" s="38"/>
      <c r="J1087" s="126"/>
      <c r="K1087" s="126"/>
      <c r="L1087" s="38"/>
      <c r="M1087" s="133"/>
      <c r="O1087" s="307"/>
    </row>
    <row r="1088" spans="1:15" s="138" customFormat="1" x14ac:dyDescent="0.2">
      <c r="A1088" s="110"/>
      <c r="C1088" s="150"/>
      <c r="D1088" s="150"/>
      <c r="E1088" s="157"/>
      <c r="F1088" s="158"/>
      <c r="G1088" s="23"/>
      <c r="H1088" s="126"/>
      <c r="I1088" s="38"/>
      <c r="J1088" s="126"/>
      <c r="K1088" s="126"/>
      <c r="L1088" s="38"/>
      <c r="M1088" s="133"/>
      <c r="O1088" s="307"/>
    </row>
    <row r="1089" spans="1:15" s="138" customFormat="1" x14ac:dyDescent="0.2">
      <c r="A1089" s="110"/>
      <c r="C1089" s="150"/>
      <c r="D1089" s="150"/>
      <c r="E1089" s="157"/>
      <c r="F1089" s="158"/>
      <c r="G1089" s="23"/>
      <c r="H1089" s="126"/>
      <c r="I1089" s="38"/>
      <c r="J1089" s="126"/>
      <c r="K1089" s="126"/>
      <c r="L1089" s="38"/>
      <c r="M1089" s="133"/>
      <c r="O1089" s="307"/>
    </row>
    <row r="1090" spans="1:15" s="138" customFormat="1" x14ac:dyDescent="0.2">
      <c r="A1090" s="110"/>
      <c r="C1090" s="150"/>
      <c r="D1090" s="150"/>
      <c r="E1090" s="157"/>
      <c r="F1090" s="158"/>
      <c r="G1090" s="23"/>
      <c r="H1090" s="126"/>
      <c r="I1090" s="38"/>
      <c r="J1090" s="126"/>
      <c r="K1090" s="126"/>
      <c r="L1090" s="38"/>
      <c r="M1090" s="133"/>
      <c r="O1090" s="307"/>
    </row>
    <row r="1091" spans="1:15" s="138" customFormat="1" x14ac:dyDescent="0.2">
      <c r="A1091" s="110"/>
      <c r="C1091" s="150"/>
      <c r="D1091" s="150"/>
      <c r="E1091" s="157"/>
      <c r="F1091" s="158"/>
      <c r="G1091" s="23"/>
      <c r="H1091" s="126"/>
      <c r="I1091" s="38"/>
      <c r="J1091" s="126"/>
      <c r="K1091" s="126"/>
      <c r="L1091" s="38"/>
      <c r="M1091" s="133"/>
      <c r="O1091" s="307"/>
    </row>
    <row r="1092" spans="1:15" s="138" customFormat="1" x14ac:dyDescent="0.2">
      <c r="A1092" s="110"/>
      <c r="C1092" s="150"/>
      <c r="D1092" s="150"/>
      <c r="E1092" s="157"/>
      <c r="F1092" s="158"/>
      <c r="G1092" s="23"/>
      <c r="H1092" s="126"/>
      <c r="I1092" s="38"/>
      <c r="J1092" s="126"/>
      <c r="K1092" s="126"/>
      <c r="L1092" s="38"/>
      <c r="M1092" s="133"/>
      <c r="O1092" s="307"/>
    </row>
    <row r="1093" spans="1:15" s="138" customFormat="1" x14ac:dyDescent="0.2">
      <c r="A1093" s="110"/>
      <c r="C1093" s="150"/>
      <c r="D1093" s="150"/>
      <c r="E1093" s="157"/>
      <c r="F1093" s="158"/>
      <c r="G1093" s="23"/>
      <c r="H1093" s="126"/>
      <c r="I1093" s="38"/>
      <c r="J1093" s="126"/>
      <c r="K1093" s="126"/>
      <c r="L1093" s="38"/>
      <c r="M1093" s="133"/>
      <c r="O1093" s="307"/>
    </row>
    <row r="1094" spans="1:15" s="138" customFormat="1" x14ac:dyDescent="0.2">
      <c r="A1094" s="110"/>
      <c r="C1094" s="150"/>
      <c r="D1094" s="150"/>
      <c r="E1094" s="157"/>
      <c r="F1094" s="158"/>
      <c r="G1094" s="23"/>
      <c r="H1094" s="126"/>
      <c r="I1094" s="38"/>
      <c r="J1094" s="126"/>
      <c r="K1094" s="126"/>
      <c r="L1094" s="38"/>
      <c r="M1094" s="133"/>
      <c r="O1094" s="307"/>
    </row>
    <row r="1095" spans="1:15" s="138" customFormat="1" x14ac:dyDescent="0.2">
      <c r="A1095" s="110"/>
      <c r="C1095" s="150"/>
      <c r="D1095" s="150"/>
      <c r="E1095" s="157"/>
      <c r="F1095" s="158"/>
      <c r="G1095" s="23"/>
      <c r="H1095" s="126"/>
      <c r="I1095" s="38"/>
      <c r="J1095" s="126"/>
      <c r="K1095" s="126"/>
      <c r="L1095" s="38"/>
      <c r="M1095" s="133"/>
      <c r="O1095" s="307"/>
    </row>
    <row r="1096" spans="1:15" s="138" customFormat="1" x14ac:dyDescent="0.2">
      <c r="A1096" s="110"/>
      <c r="C1096" s="150"/>
      <c r="D1096" s="150"/>
      <c r="E1096" s="157"/>
      <c r="F1096" s="158"/>
      <c r="G1096" s="23"/>
      <c r="H1096" s="126"/>
      <c r="I1096" s="38"/>
      <c r="J1096" s="126"/>
      <c r="K1096" s="126"/>
      <c r="L1096" s="38"/>
      <c r="M1096" s="133"/>
      <c r="O1096" s="307"/>
    </row>
    <row r="1097" spans="1:15" s="138" customFormat="1" x14ac:dyDescent="0.2">
      <c r="A1097" s="110"/>
      <c r="C1097" s="150"/>
      <c r="D1097" s="150"/>
      <c r="E1097" s="157"/>
      <c r="F1097" s="158"/>
      <c r="G1097" s="23"/>
      <c r="H1097" s="126"/>
      <c r="I1097" s="38"/>
      <c r="J1097" s="126"/>
      <c r="K1097" s="126"/>
      <c r="L1097" s="38"/>
      <c r="M1097" s="133"/>
      <c r="O1097" s="307"/>
    </row>
    <row r="1098" spans="1:15" s="138" customFormat="1" x14ac:dyDescent="0.2">
      <c r="A1098" s="110"/>
      <c r="C1098" s="150"/>
      <c r="D1098" s="150"/>
      <c r="E1098" s="157"/>
      <c r="F1098" s="158"/>
      <c r="G1098" s="23"/>
      <c r="H1098" s="126"/>
      <c r="I1098" s="38"/>
      <c r="J1098" s="126"/>
      <c r="K1098" s="126"/>
      <c r="L1098" s="38"/>
      <c r="M1098" s="133"/>
      <c r="O1098" s="307"/>
    </row>
    <row r="1099" spans="1:15" s="138" customFormat="1" x14ac:dyDescent="0.2">
      <c r="A1099" s="110"/>
      <c r="C1099" s="150"/>
      <c r="D1099" s="150"/>
      <c r="E1099" s="157"/>
      <c r="F1099" s="158"/>
      <c r="G1099" s="23"/>
      <c r="H1099" s="126"/>
      <c r="I1099" s="38"/>
      <c r="J1099" s="126"/>
      <c r="K1099" s="126"/>
      <c r="L1099" s="38"/>
      <c r="M1099" s="133"/>
      <c r="O1099" s="307"/>
    </row>
    <row r="1100" spans="1:15" s="138" customFormat="1" x14ac:dyDescent="0.2">
      <c r="A1100" s="110"/>
      <c r="C1100" s="150"/>
      <c r="D1100" s="150"/>
      <c r="E1100" s="157"/>
      <c r="F1100" s="158"/>
      <c r="G1100" s="23"/>
      <c r="H1100" s="126"/>
      <c r="I1100" s="38"/>
      <c r="J1100" s="126"/>
      <c r="K1100" s="126"/>
      <c r="L1100" s="38"/>
      <c r="M1100" s="133"/>
      <c r="O1100" s="307"/>
    </row>
    <row r="1101" spans="1:15" s="138" customFormat="1" x14ac:dyDescent="0.2">
      <c r="A1101" s="110"/>
      <c r="C1101" s="150"/>
      <c r="D1101" s="150"/>
      <c r="E1101" s="157"/>
      <c r="F1101" s="158"/>
      <c r="G1101" s="23"/>
      <c r="H1101" s="126"/>
      <c r="I1101" s="38"/>
      <c r="J1101" s="126"/>
      <c r="K1101" s="126"/>
      <c r="L1101" s="38"/>
      <c r="M1101" s="133"/>
      <c r="O1101" s="307"/>
    </row>
    <row r="1102" spans="1:15" s="138" customFormat="1" x14ac:dyDescent="0.2">
      <c r="A1102" s="110"/>
      <c r="C1102" s="150"/>
      <c r="D1102" s="150"/>
      <c r="E1102" s="157"/>
      <c r="F1102" s="158"/>
      <c r="G1102" s="23"/>
      <c r="H1102" s="126"/>
      <c r="I1102" s="38"/>
      <c r="J1102" s="126"/>
      <c r="K1102" s="126"/>
      <c r="L1102" s="38"/>
      <c r="M1102" s="133"/>
      <c r="O1102" s="307"/>
    </row>
    <row r="1103" spans="1:15" s="138" customFormat="1" x14ac:dyDescent="0.2">
      <c r="A1103" s="110"/>
      <c r="C1103" s="150"/>
      <c r="D1103" s="150"/>
      <c r="E1103" s="157"/>
      <c r="F1103" s="158"/>
      <c r="G1103" s="23"/>
      <c r="H1103" s="126"/>
      <c r="I1103" s="38"/>
      <c r="J1103" s="126"/>
      <c r="K1103" s="126"/>
      <c r="L1103" s="38"/>
      <c r="M1103" s="133"/>
      <c r="O1103" s="307"/>
    </row>
    <row r="1104" spans="1:15" s="138" customFormat="1" x14ac:dyDescent="0.2">
      <c r="A1104" s="110"/>
      <c r="C1104" s="150"/>
      <c r="D1104" s="150"/>
      <c r="E1104" s="157"/>
      <c r="F1104" s="158"/>
      <c r="G1104" s="23"/>
      <c r="H1104" s="126"/>
      <c r="I1104" s="38"/>
      <c r="J1104" s="126"/>
      <c r="K1104" s="126"/>
      <c r="L1104" s="38"/>
      <c r="M1104" s="133"/>
      <c r="O1104" s="307"/>
    </row>
    <row r="1105" spans="1:15" s="138" customFormat="1" x14ac:dyDescent="0.2">
      <c r="A1105" s="110"/>
      <c r="C1105" s="150"/>
      <c r="D1105" s="150"/>
      <c r="E1105" s="157"/>
      <c r="F1105" s="158"/>
      <c r="G1105" s="23"/>
      <c r="H1105" s="126"/>
      <c r="I1105" s="38"/>
      <c r="J1105" s="126"/>
      <c r="K1105" s="126"/>
      <c r="L1105" s="38"/>
      <c r="M1105" s="133"/>
      <c r="O1105" s="307"/>
    </row>
    <row r="1106" spans="1:15" s="138" customFormat="1" x14ac:dyDescent="0.2">
      <c r="A1106" s="110"/>
      <c r="C1106" s="150"/>
      <c r="D1106" s="150"/>
      <c r="E1106" s="157"/>
      <c r="F1106" s="158"/>
      <c r="G1106" s="23"/>
      <c r="H1106" s="126"/>
      <c r="I1106" s="38"/>
      <c r="J1106" s="126"/>
      <c r="K1106" s="126"/>
      <c r="L1106" s="38"/>
      <c r="M1106" s="133"/>
      <c r="O1106" s="307"/>
    </row>
    <row r="1107" spans="1:15" s="138" customFormat="1" x14ac:dyDescent="0.2">
      <c r="A1107" s="110"/>
      <c r="C1107" s="150"/>
      <c r="D1107" s="150"/>
      <c r="E1107" s="157"/>
      <c r="F1107" s="158"/>
      <c r="G1107" s="23"/>
      <c r="H1107" s="126"/>
      <c r="I1107" s="38"/>
      <c r="J1107" s="126"/>
      <c r="K1107" s="126"/>
      <c r="L1107" s="38"/>
      <c r="M1107" s="133"/>
      <c r="O1107" s="307"/>
    </row>
    <row r="1108" spans="1:15" s="138" customFormat="1" x14ac:dyDescent="0.2">
      <c r="A1108" s="110"/>
      <c r="C1108" s="150"/>
      <c r="D1108" s="150"/>
      <c r="E1108" s="157"/>
      <c r="F1108" s="158"/>
      <c r="G1108" s="23"/>
      <c r="H1108" s="126"/>
      <c r="I1108" s="38"/>
      <c r="J1108" s="126"/>
      <c r="K1108" s="126"/>
      <c r="L1108" s="38"/>
      <c r="M1108" s="133"/>
      <c r="O1108" s="307"/>
    </row>
    <row r="1109" spans="1:15" s="138" customFormat="1" x14ac:dyDescent="0.2">
      <c r="A1109" s="110"/>
      <c r="C1109" s="150"/>
      <c r="D1109" s="150"/>
      <c r="E1109" s="157"/>
      <c r="F1109" s="158"/>
      <c r="G1109" s="23"/>
      <c r="H1109" s="126"/>
      <c r="I1109" s="38"/>
      <c r="J1109" s="126"/>
      <c r="K1109" s="126"/>
      <c r="L1109" s="38"/>
      <c r="M1109" s="133"/>
      <c r="O1109" s="307"/>
    </row>
    <row r="1110" spans="1:15" s="138" customFormat="1" x14ac:dyDescent="0.2">
      <c r="A1110" s="110"/>
      <c r="C1110" s="150"/>
      <c r="D1110" s="150"/>
      <c r="E1110" s="157"/>
      <c r="F1110" s="158"/>
      <c r="G1110" s="23"/>
      <c r="H1110" s="126"/>
      <c r="I1110" s="38"/>
      <c r="J1110" s="126"/>
      <c r="K1110" s="126"/>
      <c r="L1110" s="38"/>
      <c r="M1110" s="133"/>
      <c r="O1110" s="307"/>
    </row>
    <row r="1111" spans="1:15" s="138" customFormat="1" x14ac:dyDescent="0.2">
      <c r="A1111" s="110"/>
      <c r="C1111" s="150"/>
      <c r="D1111" s="150"/>
      <c r="E1111" s="157"/>
      <c r="F1111" s="158"/>
      <c r="G1111" s="23"/>
      <c r="H1111" s="126"/>
      <c r="I1111" s="38"/>
      <c r="J1111" s="126"/>
      <c r="K1111" s="126"/>
      <c r="L1111" s="38"/>
      <c r="M1111" s="133"/>
      <c r="O1111" s="307"/>
    </row>
    <row r="1112" spans="1:15" s="138" customFormat="1" x14ac:dyDescent="0.2">
      <c r="A1112" s="110"/>
      <c r="C1112" s="150"/>
      <c r="D1112" s="150"/>
      <c r="E1112" s="157"/>
      <c r="F1112" s="158"/>
      <c r="G1112" s="23"/>
      <c r="H1112" s="126"/>
      <c r="I1112" s="38"/>
      <c r="J1112" s="126"/>
      <c r="K1112" s="126"/>
      <c r="L1112" s="38"/>
      <c r="M1112" s="133"/>
      <c r="O1112" s="307"/>
    </row>
    <row r="1113" spans="1:15" s="138" customFormat="1" x14ac:dyDescent="0.2">
      <c r="A1113" s="110"/>
      <c r="C1113" s="150"/>
      <c r="D1113" s="150"/>
      <c r="E1113" s="157"/>
      <c r="F1113" s="158"/>
      <c r="G1113" s="23"/>
      <c r="H1113" s="126"/>
      <c r="I1113" s="38"/>
      <c r="J1113" s="126"/>
      <c r="K1113" s="126"/>
      <c r="L1113" s="38"/>
      <c r="M1113" s="133"/>
      <c r="O1113" s="307"/>
    </row>
    <row r="1114" spans="1:15" s="138" customFormat="1" x14ac:dyDescent="0.2">
      <c r="A1114" s="110"/>
      <c r="C1114" s="150"/>
      <c r="D1114" s="150"/>
      <c r="E1114" s="157"/>
      <c r="F1114" s="158"/>
      <c r="G1114" s="23"/>
      <c r="H1114" s="126"/>
      <c r="I1114" s="38"/>
      <c r="J1114" s="126"/>
      <c r="K1114" s="126"/>
      <c r="L1114" s="38"/>
      <c r="M1114" s="133"/>
      <c r="O1114" s="307"/>
    </row>
    <row r="1115" spans="1:15" s="138" customFormat="1" x14ac:dyDescent="0.2">
      <c r="A1115" s="110"/>
      <c r="C1115" s="150"/>
      <c r="D1115" s="150"/>
      <c r="E1115" s="157"/>
      <c r="F1115" s="158"/>
      <c r="G1115" s="23"/>
      <c r="H1115" s="126"/>
      <c r="I1115" s="38"/>
      <c r="J1115" s="126"/>
      <c r="K1115" s="126"/>
      <c r="L1115" s="38"/>
      <c r="M1115" s="133"/>
      <c r="O1115" s="307"/>
    </row>
    <row r="1116" spans="1:15" s="138" customFormat="1" x14ac:dyDescent="0.2">
      <c r="A1116" s="110"/>
      <c r="C1116" s="150"/>
      <c r="D1116" s="150"/>
      <c r="E1116" s="157"/>
      <c r="F1116" s="158"/>
      <c r="G1116" s="23"/>
      <c r="H1116" s="126"/>
      <c r="I1116" s="38"/>
      <c r="J1116" s="126"/>
      <c r="K1116" s="126"/>
      <c r="L1116" s="38"/>
      <c r="M1116" s="133"/>
      <c r="O1116" s="307"/>
    </row>
    <row r="1117" spans="1:15" s="138" customFormat="1" x14ac:dyDescent="0.2">
      <c r="A1117" s="110"/>
      <c r="C1117" s="150"/>
      <c r="D1117" s="150"/>
      <c r="E1117" s="157"/>
      <c r="F1117" s="158"/>
      <c r="G1117" s="23"/>
      <c r="H1117" s="126"/>
      <c r="I1117" s="38"/>
      <c r="J1117" s="126"/>
      <c r="K1117" s="126"/>
      <c r="L1117" s="38"/>
      <c r="M1117" s="133"/>
      <c r="O1117" s="307"/>
    </row>
    <row r="1118" spans="1:15" s="138" customFormat="1" x14ac:dyDescent="0.2">
      <c r="A1118" s="110"/>
      <c r="C1118" s="150"/>
      <c r="D1118" s="150"/>
      <c r="E1118" s="157"/>
      <c r="F1118" s="158"/>
      <c r="G1118" s="23"/>
      <c r="H1118" s="126"/>
      <c r="I1118" s="38"/>
      <c r="J1118" s="126"/>
      <c r="K1118" s="126"/>
      <c r="L1118" s="38"/>
      <c r="M1118" s="133"/>
      <c r="O1118" s="307"/>
    </row>
    <row r="1119" spans="1:15" s="138" customFormat="1" x14ac:dyDescent="0.2">
      <c r="A1119" s="110"/>
      <c r="C1119" s="150"/>
      <c r="D1119" s="150"/>
      <c r="E1119" s="157"/>
      <c r="F1119" s="158"/>
      <c r="G1119" s="23"/>
      <c r="H1119" s="126"/>
      <c r="I1119" s="38"/>
      <c r="J1119" s="126"/>
      <c r="K1119" s="126"/>
      <c r="L1119" s="38"/>
      <c r="M1119" s="133"/>
      <c r="O1119" s="307"/>
    </row>
    <row r="1120" spans="1:15" s="138" customFormat="1" x14ac:dyDescent="0.2">
      <c r="A1120" s="110"/>
      <c r="C1120" s="150"/>
      <c r="D1120" s="150"/>
      <c r="E1120" s="157"/>
      <c r="F1120" s="158"/>
      <c r="G1120" s="23"/>
      <c r="H1120" s="126"/>
      <c r="I1120" s="38"/>
      <c r="J1120" s="126"/>
      <c r="K1120" s="126"/>
      <c r="L1120" s="38"/>
      <c r="M1120" s="133"/>
      <c r="O1120" s="307"/>
    </row>
    <row r="1121" spans="1:15" s="138" customFormat="1" x14ac:dyDescent="0.2">
      <c r="A1121" s="110"/>
      <c r="C1121" s="150"/>
      <c r="D1121" s="150"/>
      <c r="E1121" s="157"/>
      <c r="F1121" s="158"/>
      <c r="G1121" s="23"/>
      <c r="H1121" s="126"/>
      <c r="I1121" s="38"/>
      <c r="J1121" s="126"/>
      <c r="K1121" s="126"/>
      <c r="L1121" s="38"/>
      <c r="M1121" s="133"/>
      <c r="O1121" s="307"/>
    </row>
    <row r="1122" spans="1:15" s="138" customFormat="1" x14ac:dyDescent="0.2">
      <c r="A1122" s="110"/>
      <c r="C1122" s="150"/>
      <c r="D1122" s="150"/>
      <c r="E1122" s="157"/>
      <c r="F1122" s="158"/>
      <c r="G1122" s="23"/>
      <c r="H1122" s="126"/>
      <c r="I1122" s="38"/>
      <c r="J1122" s="126"/>
      <c r="K1122" s="126"/>
      <c r="L1122" s="38"/>
      <c r="M1122" s="133"/>
      <c r="O1122" s="307"/>
    </row>
    <row r="1123" spans="1:15" s="138" customFormat="1" x14ac:dyDescent="0.2">
      <c r="A1123" s="110"/>
      <c r="C1123" s="150"/>
      <c r="D1123" s="150"/>
      <c r="E1123" s="157"/>
      <c r="F1123" s="158"/>
      <c r="G1123" s="23"/>
      <c r="H1123" s="126"/>
      <c r="I1123" s="38"/>
      <c r="J1123" s="126"/>
      <c r="K1123" s="126"/>
      <c r="L1123" s="38"/>
      <c r="M1123" s="133"/>
      <c r="O1123" s="307"/>
    </row>
    <row r="1124" spans="1:15" s="138" customFormat="1" x14ac:dyDescent="0.2">
      <c r="A1124" s="110"/>
      <c r="C1124" s="150"/>
      <c r="D1124" s="150"/>
      <c r="E1124" s="157"/>
      <c r="F1124" s="158"/>
      <c r="G1124" s="23"/>
      <c r="H1124" s="126"/>
      <c r="I1124" s="38"/>
      <c r="J1124" s="126"/>
      <c r="K1124" s="126"/>
      <c r="L1124" s="38"/>
      <c r="M1124" s="133"/>
      <c r="O1124" s="307"/>
    </row>
    <row r="1125" spans="1:15" s="138" customFormat="1" x14ac:dyDescent="0.2">
      <c r="A1125" s="110"/>
      <c r="C1125" s="150"/>
      <c r="D1125" s="150"/>
      <c r="E1125" s="157"/>
      <c r="F1125" s="158"/>
      <c r="G1125" s="23"/>
      <c r="H1125" s="126"/>
      <c r="I1125" s="38"/>
      <c r="J1125" s="126"/>
      <c r="K1125" s="126"/>
      <c r="L1125" s="38"/>
      <c r="M1125" s="133"/>
      <c r="O1125" s="307"/>
    </row>
    <row r="1126" spans="1:15" s="138" customFormat="1" x14ac:dyDescent="0.2">
      <c r="A1126" s="110"/>
      <c r="C1126" s="150"/>
      <c r="D1126" s="150"/>
      <c r="E1126" s="157"/>
      <c r="F1126" s="158"/>
      <c r="G1126" s="23"/>
      <c r="H1126" s="126"/>
      <c r="I1126" s="38"/>
      <c r="J1126" s="126"/>
      <c r="K1126" s="126"/>
      <c r="L1126" s="38"/>
      <c r="M1126" s="133"/>
      <c r="O1126" s="307"/>
    </row>
    <row r="1127" spans="1:15" s="138" customFormat="1" x14ac:dyDescent="0.2">
      <c r="A1127" s="110"/>
      <c r="C1127" s="150"/>
      <c r="D1127" s="150"/>
      <c r="E1127" s="157"/>
      <c r="F1127" s="158"/>
      <c r="G1127" s="23"/>
      <c r="H1127" s="126"/>
      <c r="I1127" s="38"/>
      <c r="J1127" s="126"/>
      <c r="K1127" s="126"/>
      <c r="L1127" s="38"/>
      <c r="M1127" s="133"/>
      <c r="O1127" s="307"/>
    </row>
    <row r="1128" spans="1:15" s="138" customFormat="1" x14ac:dyDescent="0.2">
      <c r="A1128" s="110"/>
      <c r="C1128" s="150"/>
      <c r="D1128" s="150"/>
      <c r="E1128" s="157"/>
      <c r="F1128" s="158"/>
      <c r="G1128" s="23"/>
      <c r="H1128" s="126"/>
      <c r="I1128" s="38"/>
      <c r="J1128" s="126"/>
      <c r="K1128" s="126"/>
      <c r="L1128" s="38"/>
      <c r="M1128" s="133"/>
      <c r="O1128" s="307"/>
    </row>
    <row r="1129" spans="1:15" s="138" customFormat="1" x14ac:dyDescent="0.2">
      <c r="A1129" s="110"/>
      <c r="C1129" s="150"/>
      <c r="D1129" s="150"/>
      <c r="E1129" s="157"/>
      <c r="F1129" s="158"/>
      <c r="G1129" s="23"/>
      <c r="H1129" s="126"/>
      <c r="I1129" s="38"/>
      <c r="J1129" s="126"/>
      <c r="K1129" s="126"/>
      <c r="L1129" s="38"/>
      <c r="M1129" s="133"/>
      <c r="O1129" s="307"/>
    </row>
    <row r="1130" spans="1:15" s="138" customFormat="1" x14ac:dyDescent="0.2">
      <c r="A1130" s="110"/>
      <c r="C1130" s="150"/>
      <c r="D1130" s="150"/>
      <c r="E1130" s="157"/>
      <c r="F1130" s="158"/>
      <c r="G1130" s="23"/>
      <c r="H1130" s="126"/>
      <c r="I1130" s="38"/>
      <c r="J1130" s="126"/>
      <c r="K1130" s="126"/>
      <c r="L1130" s="38"/>
      <c r="M1130" s="133"/>
      <c r="O1130" s="307"/>
    </row>
    <row r="1131" spans="1:15" s="138" customFormat="1" x14ac:dyDescent="0.2">
      <c r="A1131" s="110"/>
      <c r="C1131" s="150"/>
      <c r="D1131" s="150"/>
      <c r="E1131" s="157"/>
      <c r="F1131" s="158"/>
      <c r="G1131" s="23"/>
      <c r="H1131" s="126"/>
      <c r="I1131" s="38"/>
      <c r="J1131" s="126"/>
      <c r="K1131" s="126"/>
      <c r="L1131" s="38"/>
      <c r="M1131" s="133"/>
      <c r="O1131" s="307"/>
    </row>
    <row r="1132" spans="1:15" s="138" customFormat="1" x14ac:dyDescent="0.2">
      <c r="A1132" s="110"/>
      <c r="C1132" s="150"/>
      <c r="D1132" s="150"/>
      <c r="E1132" s="157"/>
      <c r="F1132" s="158"/>
      <c r="G1132" s="23"/>
      <c r="H1132" s="126"/>
      <c r="I1132" s="38"/>
      <c r="J1132" s="126"/>
      <c r="K1132" s="126"/>
      <c r="L1132" s="38"/>
      <c r="M1132" s="133"/>
      <c r="O1132" s="307"/>
    </row>
    <row r="1133" spans="1:15" s="138" customFormat="1" x14ac:dyDescent="0.2">
      <c r="A1133" s="110"/>
      <c r="C1133" s="150"/>
      <c r="D1133" s="150"/>
      <c r="E1133" s="157"/>
      <c r="F1133" s="158"/>
      <c r="G1133" s="23"/>
      <c r="H1133" s="126"/>
      <c r="I1133" s="38"/>
      <c r="J1133" s="126"/>
      <c r="K1133" s="126"/>
      <c r="L1133" s="38"/>
      <c r="M1133" s="133"/>
      <c r="O1133" s="307"/>
    </row>
    <row r="1134" spans="1:15" s="138" customFormat="1" x14ac:dyDescent="0.2">
      <c r="A1134" s="110"/>
      <c r="C1134" s="150"/>
      <c r="D1134" s="150"/>
      <c r="E1134" s="157"/>
      <c r="F1134" s="158"/>
      <c r="G1134" s="23"/>
      <c r="H1134" s="126"/>
      <c r="I1134" s="38"/>
      <c r="J1134" s="126"/>
      <c r="K1134" s="126"/>
      <c r="L1134" s="38"/>
      <c r="M1134" s="133"/>
      <c r="O1134" s="307"/>
    </row>
    <row r="1135" spans="1:15" s="138" customFormat="1" x14ac:dyDescent="0.2">
      <c r="A1135" s="110"/>
      <c r="C1135" s="150"/>
      <c r="D1135" s="150"/>
      <c r="E1135" s="157"/>
      <c r="F1135" s="158"/>
      <c r="G1135" s="23"/>
      <c r="H1135" s="126"/>
      <c r="I1135" s="38"/>
      <c r="J1135" s="126"/>
      <c r="K1135" s="126"/>
      <c r="L1135" s="38"/>
      <c r="M1135" s="133"/>
      <c r="O1135" s="307"/>
    </row>
    <row r="1136" spans="1:15" s="138" customFormat="1" x14ac:dyDescent="0.2">
      <c r="A1136" s="110"/>
      <c r="C1136" s="150"/>
      <c r="D1136" s="150"/>
      <c r="E1136" s="157"/>
      <c r="F1136" s="158"/>
      <c r="G1136" s="23"/>
      <c r="H1136" s="126"/>
      <c r="I1136" s="38"/>
      <c r="J1136" s="126"/>
      <c r="K1136" s="126"/>
      <c r="L1136" s="38"/>
      <c r="M1136" s="133"/>
      <c r="O1136" s="307"/>
    </row>
    <row r="1137" spans="1:15" s="138" customFormat="1" x14ac:dyDescent="0.2">
      <c r="A1137" s="110"/>
      <c r="C1137" s="150"/>
      <c r="D1137" s="150"/>
      <c r="E1137" s="157"/>
      <c r="F1137" s="158"/>
      <c r="G1137" s="23"/>
      <c r="H1137" s="126"/>
      <c r="I1137" s="38"/>
      <c r="J1137" s="126"/>
      <c r="K1137" s="126"/>
      <c r="L1137" s="38"/>
      <c r="M1137" s="133"/>
      <c r="O1137" s="307"/>
    </row>
    <row r="1138" spans="1:15" s="138" customFormat="1" x14ac:dyDescent="0.2">
      <c r="A1138" s="110"/>
      <c r="C1138" s="150"/>
      <c r="D1138" s="150"/>
      <c r="E1138" s="157"/>
      <c r="F1138" s="158"/>
      <c r="G1138" s="23"/>
      <c r="H1138" s="126"/>
      <c r="I1138" s="38"/>
      <c r="J1138" s="126"/>
      <c r="K1138" s="126"/>
      <c r="L1138" s="38"/>
      <c r="M1138" s="133"/>
      <c r="O1138" s="307"/>
    </row>
    <row r="1139" spans="1:15" s="138" customFormat="1" x14ac:dyDescent="0.2">
      <c r="A1139" s="110"/>
      <c r="C1139" s="150"/>
      <c r="D1139" s="150"/>
      <c r="E1139" s="157"/>
      <c r="F1139" s="158"/>
      <c r="G1139" s="23"/>
      <c r="H1139" s="126"/>
      <c r="I1139" s="38"/>
      <c r="J1139" s="126"/>
      <c r="K1139" s="126"/>
      <c r="L1139" s="38"/>
      <c r="M1139" s="133"/>
      <c r="O1139" s="307"/>
    </row>
    <row r="1140" spans="1:15" s="138" customFormat="1" x14ac:dyDescent="0.2">
      <c r="A1140" s="110"/>
      <c r="C1140" s="150"/>
      <c r="D1140" s="150"/>
      <c r="E1140" s="157"/>
      <c r="F1140" s="158"/>
      <c r="G1140" s="23"/>
      <c r="H1140" s="126"/>
      <c r="I1140" s="38"/>
      <c r="J1140" s="126"/>
      <c r="K1140" s="126"/>
      <c r="L1140" s="38"/>
      <c r="M1140" s="133"/>
      <c r="O1140" s="307"/>
    </row>
    <row r="1141" spans="1:15" s="138" customFormat="1" x14ac:dyDescent="0.2">
      <c r="A1141" s="110"/>
      <c r="C1141" s="150"/>
      <c r="D1141" s="150"/>
      <c r="E1141" s="157"/>
      <c r="F1141" s="158"/>
      <c r="G1141" s="23"/>
      <c r="H1141" s="126"/>
      <c r="I1141" s="38"/>
      <c r="J1141" s="126"/>
      <c r="K1141" s="126"/>
      <c r="L1141" s="38"/>
      <c r="M1141" s="133"/>
      <c r="O1141" s="307"/>
    </row>
    <row r="1142" spans="1:15" s="138" customFormat="1" x14ac:dyDescent="0.2">
      <c r="A1142" s="110"/>
      <c r="C1142" s="150"/>
      <c r="D1142" s="150"/>
      <c r="E1142" s="157"/>
      <c r="F1142" s="158"/>
      <c r="G1142" s="23"/>
      <c r="H1142" s="126"/>
      <c r="I1142" s="38"/>
      <c r="J1142" s="126"/>
      <c r="K1142" s="126"/>
      <c r="L1142" s="38"/>
      <c r="M1142" s="133"/>
      <c r="O1142" s="307"/>
    </row>
    <row r="1143" spans="1:15" s="138" customFormat="1" x14ac:dyDescent="0.2">
      <c r="A1143" s="110"/>
      <c r="C1143" s="150"/>
      <c r="D1143" s="150"/>
      <c r="E1143" s="157"/>
      <c r="F1143" s="158"/>
      <c r="G1143" s="23"/>
      <c r="H1143" s="126"/>
      <c r="I1143" s="38"/>
      <c r="J1143" s="126"/>
      <c r="K1143" s="126"/>
      <c r="L1143" s="38"/>
      <c r="M1143" s="133"/>
      <c r="O1143" s="307"/>
    </row>
    <row r="1144" spans="1:15" s="138" customFormat="1" x14ac:dyDescent="0.2">
      <c r="A1144" s="110"/>
      <c r="C1144" s="150"/>
      <c r="D1144" s="150"/>
      <c r="E1144" s="157"/>
      <c r="F1144" s="158"/>
      <c r="G1144" s="23"/>
      <c r="H1144" s="126"/>
      <c r="I1144" s="38"/>
      <c r="J1144" s="126"/>
      <c r="K1144" s="126"/>
      <c r="L1144" s="38"/>
      <c r="M1144" s="133"/>
      <c r="O1144" s="307"/>
    </row>
    <row r="1145" spans="1:15" s="138" customFormat="1" x14ac:dyDescent="0.2">
      <c r="A1145" s="110"/>
      <c r="C1145" s="150"/>
      <c r="D1145" s="150"/>
      <c r="E1145" s="157"/>
      <c r="F1145" s="158"/>
      <c r="G1145" s="23"/>
      <c r="H1145" s="126"/>
      <c r="I1145" s="38"/>
      <c r="J1145" s="126"/>
      <c r="K1145" s="126"/>
      <c r="L1145" s="38"/>
      <c r="M1145" s="133"/>
      <c r="O1145" s="307"/>
    </row>
    <row r="1146" spans="1:15" s="138" customFormat="1" x14ac:dyDescent="0.2">
      <c r="A1146" s="110"/>
      <c r="C1146" s="150"/>
      <c r="D1146" s="150"/>
      <c r="E1146" s="157"/>
      <c r="F1146" s="158"/>
      <c r="G1146" s="23"/>
      <c r="H1146" s="126"/>
      <c r="I1146" s="38"/>
      <c r="J1146" s="126"/>
      <c r="K1146" s="126"/>
      <c r="L1146" s="38"/>
      <c r="M1146" s="133"/>
      <c r="O1146" s="307"/>
    </row>
    <row r="1147" spans="1:15" s="138" customFormat="1" x14ac:dyDescent="0.2">
      <c r="A1147" s="110"/>
      <c r="C1147" s="150"/>
      <c r="D1147" s="150"/>
      <c r="E1147" s="157"/>
      <c r="F1147" s="158"/>
      <c r="G1147" s="23"/>
      <c r="H1147" s="126"/>
      <c r="I1147" s="38"/>
      <c r="J1147" s="126"/>
      <c r="K1147" s="126"/>
      <c r="L1147" s="38"/>
      <c r="M1147" s="133"/>
      <c r="O1147" s="307"/>
    </row>
    <row r="1148" spans="1:15" s="138" customFormat="1" x14ac:dyDescent="0.2">
      <c r="A1148" s="110"/>
      <c r="C1148" s="150"/>
      <c r="D1148" s="150"/>
      <c r="E1148" s="157"/>
      <c r="F1148" s="158"/>
      <c r="G1148" s="23"/>
      <c r="H1148" s="126"/>
      <c r="I1148" s="38"/>
      <c r="J1148" s="126"/>
      <c r="K1148" s="126"/>
      <c r="L1148" s="38"/>
      <c r="M1148" s="133"/>
      <c r="O1148" s="307"/>
    </row>
    <row r="1149" spans="1:15" s="138" customFormat="1" x14ac:dyDescent="0.2">
      <c r="A1149" s="110"/>
      <c r="C1149" s="150"/>
      <c r="D1149" s="150"/>
      <c r="E1149" s="157"/>
      <c r="F1149" s="158"/>
      <c r="G1149" s="23"/>
      <c r="H1149" s="126"/>
      <c r="I1149" s="38"/>
      <c r="J1149" s="126"/>
      <c r="K1149" s="126"/>
      <c r="L1149" s="38"/>
      <c r="M1149" s="133"/>
      <c r="O1149" s="307"/>
    </row>
    <row r="1150" spans="1:15" s="138" customFormat="1" x14ac:dyDescent="0.2">
      <c r="A1150" s="110"/>
      <c r="C1150" s="150"/>
      <c r="D1150" s="150"/>
      <c r="E1150" s="157"/>
      <c r="F1150" s="158"/>
      <c r="G1150" s="23"/>
      <c r="H1150" s="126"/>
      <c r="I1150" s="38"/>
      <c r="J1150" s="126"/>
      <c r="K1150" s="126"/>
      <c r="L1150" s="38"/>
      <c r="M1150" s="133"/>
      <c r="O1150" s="307"/>
    </row>
    <row r="1151" spans="1:15" s="138" customFormat="1" x14ac:dyDescent="0.2">
      <c r="A1151" s="110"/>
      <c r="C1151" s="150"/>
      <c r="D1151" s="150"/>
      <c r="E1151" s="157"/>
      <c r="F1151" s="158"/>
      <c r="G1151" s="23"/>
      <c r="H1151" s="126"/>
      <c r="I1151" s="38"/>
      <c r="J1151" s="126"/>
      <c r="K1151" s="126"/>
      <c r="L1151" s="38"/>
      <c r="M1151" s="133"/>
      <c r="O1151" s="307"/>
    </row>
    <row r="1152" spans="1:15" s="138" customFormat="1" x14ac:dyDescent="0.2">
      <c r="A1152" s="110"/>
      <c r="C1152" s="150"/>
      <c r="D1152" s="150"/>
      <c r="E1152" s="157"/>
      <c r="F1152" s="158"/>
      <c r="G1152" s="23"/>
      <c r="H1152" s="126"/>
      <c r="I1152" s="38"/>
      <c r="J1152" s="126"/>
      <c r="K1152" s="126"/>
      <c r="L1152" s="38"/>
      <c r="M1152" s="133"/>
      <c r="O1152" s="307"/>
    </row>
    <row r="1153" spans="1:15" s="138" customFormat="1" x14ac:dyDescent="0.2">
      <c r="A1153" s="110"/>
      <c r="C1153" s="150"/>
      <c r="D1153" s="150"/>
      <c r="E1153" s="157"/>
      <c r="F1153" s="158"/>
      <c r="G1153" s="23"/>
      <c r="H1153" s="126"/>
      <c r="I1153" s="38"/>
      <c r="J1153" s="126"/>
      <c r="K1153" s="126"/>
      <c r="L1153" s="38"/>
      <c r="M1153" s="133"/>
      <c r="O1153" s="307"/>
    </row>
    <row r="1154" spans="1:15" s="138" customFormat="1" x14ac:dyDescent="0.2">
      <c r="A1154" s="110"/>
      <c r="C1154" s="150"/>
      <c r="D1154" s="150"/>
      <c r="E1154" s="157"/>
      <c r="F1154" s="158"/>
      <c r="G1154" s="23"/>
      <c r="H1154" s="126"/>
      <c r="I1154" s="38"/>
      <c r="J1154" s="126"/>
      <c r="K1154" s="126"/>
      <c r="L1154" s="38"/>
      <c r="M1154" s="133"/>
      <c r="O1154" s="307"/>
    </row>
    <row r="1155" spans="1:15" s="138" customFormat="1" x14ac:dyDescent="0.2">
      <c r="A1155" s="110"/>
      <c r="C1155" s="150"/>
      <c r="D1155" s="150"/>
      <c r="E1155" s="157"/>
      <c r="F1155" s="158"/>
      <c r="G1155" s="23"/>
      <c r="H1155" s="126"/>
      <c r="I1155" s="38"/>
      <c r="J1155" s="126"/>
      <c r="K1155" s="126"/>
      <c r="L1155" s="38"/>
      <c r="M1155" s="133"/>
      <c r="O1155" s="307"/>
    </row>
    <row r="1156" spans="1:15" s="138" customFormat="1" x14ac:dyDescent="0.2">
      <c r="A1156" s="110"/>
      <c r="C1156" s="150"/>
      <c r="D1156" s="150"/>
      <c r="E1156" s="157"/>
      <c r="F1156" s="158"/>
      <c r="G1156" s="23"/>
      <c r="H1156" s="126"/>
      <c r="I1156" s="38"/>
      <c r="J1156" s="126"/>
      <c r="K1156" s="126"/>
      <c r="L1156" s="38"/>
      <c r="M1156" s="133"/>
      <c r="O1156" s="307"/>
    </row>
    <row r="1157" spans="1:15" s="138" customFormat="1" x14ac:dyDescent="0.2">
      <c r="A1157" s="110"/>
      <c r="C1157" s="150"/>
      <c r="D1157" s="150"/>
      <c r="E1157" s="157"/>
      <c r="F1157" s="158"/>
      <c r="G1157" s="23"/>
      <c r="H1157" s="126"/>
      <c r="I1157" s="38"/>
      <c r="J1157" s="126"/>
      <c r="K1157" s="126"/>
      <c r="L1157" s="38"/>
      <c r="M1157" s="133"/>
      <c r="O1157" s="307"/>
    </row>
    <row r="1158" spans="1:15" s="138" customFormat="1" x14ac:dyDescent="0.2">
      <c r="A1158" s="110"/>
      <c r="C1158" s="150"/>
      <c r="D1158" s="150"/>
      <c r="E1158" s="157"/>
      <c r="F1158" s="158"/>
      <c r="G1158" s="23"/>
      <c r="H1158" s="126"/>
      <c r="I1158" s="38"/>
      <c r="J1158" s="126"/>
      <c r="K1158" s="126"/>
      <c r="L1158" s="38"/>
      <c r="M1158" s="133"/>
      <c r="O1158" s="307"/>
    </row>
    <row r="1159" spans="1:15" s="138" customFormat="1" x14ac:dyDescent="0.2">
      <c r="A1159" s="110"/>
      <c r="C1159" s="150"/>
      <c r="D1159" s="150"/>
      <c r="E1159" s="157"/>
      <c r="F1159" s="158"/>
      <c r="G1159" s="23"/>
      <c r="H1159" s="126"/>
      <c r="I1159" s="38"/>
      <c r="J1159" s="126"/>
      <c r="K1159" s="126"/>
      <c r="L1159" s="38"/>
      <c r="M1159" s="133"/>
      <c r="O1159" s="307"/>
    </row>
    <row r="1160" spans="1:15" s="138" customFormat="1" x14ac:dyDescent="0.2">
      <c r="A1160" s="110"/>
      <c r="C1160" s="150"/>
      <c r="D1160" s="150"/>
      <c r="E1160" s="157"/>
      <c r="F1160" s="158"/>
      <c r="G1160" s="23"/>
      <c r="H1160" s="126"/>
      <c r="I1160" s="38"/>
      <c r="J1160" s="126"/>
      <c r="K1160" s="126"/>
      <c r="L1160" s="38"/>
      <c r="M1160" s="133"/>
      <c r="O1160" s="307"/>
    </row>
    <row r="1161" spans="1:15" s="138" customFormat="1" x14ac:dyDescent="0.2">
      <c r="A1161" s="110"/>
      <c r="C1161" s="150"/>
      <c r="D1161" s="150"/>
      <c r="E1161" s="157"/>
      <c r="F1161" s="158"/>
      <c r="G1161" s="23"/>
      <c r="H1161" s="126"/>
      <c r="I1161" s="38"/>
      <c r="J1161" s="126"/>
      <c r="K1161" s="126"/>
      <c r="L1161" s="38"/>
      <c r="M1161" s="133"/>
      <c r="O1161" s="307"/>
    </row>
    <row r="1162" spans="1:15" s="138" customFormat="1" x14ac:dyDescent="0.2">
      <c r="A1162" s="110"/>
      <c r="C1162" s="150"/>
      <c r="D1162" s="150"/>
      <c r="E1162" s="157"/>
      <c r="F1162" s="158"/>
      <c r="G1162" s="23"/>
      <c r="H1162" s="126"/>
      <c r="I1162" s="38"/>
      <c r="J1162" s="126"/>
      <c r="K1162" s="126"/>
      <c r="L1162" s="38"/>
      <c r="M1162" s="133"/>
      <c r="O1162" s="307"/>
    </row>
    <row r="1163" spans="1:15" s="138" customFormat="1" x14ac:dyDescent="0.2">
      <c r="A1163" s="110"/>
      <c r="C1163" s="150"/>
      <c r="D1163" s="150"/>
      <c r="E1163" s="157"/>
      <c r="F1163" s="158"/>
      <c r="G1163" s="23"/>
      <c r="H1163" s="126"/>
      <c r="I1163" s="38"/>
      <c r="J1163" s="126"/>
      <c r="K1163" s="126"/>
      <c r="L1163" s="38"/>
      <c r="M1163" s="133"/>
      <c r="O1163" s="307"/>
    </row>
    <row r="1164" spans="1:15" s="138" customFormat="1" x14ac:dyDescent="0.2">
      <c r="A1164" s="110"/>
      <c r="C1164" s="150"/>
      <c r="D1164" s="150"/>
      <c r="E1164" s="157"/>
      <c r="F1164" s="158"/>
      <c r="G1164" s="23"/>
      <c r="H1164" s="126"/>
      <c r="I1164" s="38"/>
      <c r="J1164" s="126"/>
      <c r="K1164" s="126"/>
      <c r="L1164" s="38"/>
      <c r="M1164" s="133"/>
      <c r="O1164" s="307"/>
    </row>
    <row r="1165" spans="1:15" s="138" customFormat="1" x14ac:dyDescent="0.2">
      <c r="A1165" s="110"/>
      <c r="C1165" s="150"/>
      <c r="D1165" s="150"/>
      <c r="E1165" s="157"/>
      <c r="F1165" s="158"/>
      <c r="G1165" s="23"/>
      <c r="H1165" s="126"/>
      <c r="I1165" s="38"/>
      <c r="J1165" s="126"/>
      <c r="K1165" s="126"/>
      <c r="L1165" s="38"/>
      <c r="M1165" s="133"/>
      <c r="O1165" s="307"/>
    </row>
    <row r="1166" spans="1:15" s="138" customFormat="1" x14ac:dyDescent="0.2">
      <c r="A1166" s="110"/>
      <c r="C1166" s="150"/>
      <c r="D1166" s="150"/>
      <c r="E1166" s="157"/>
      <c r="F1166" s="158"/>
      <c r="G1166" s="23"/>
      <c r="H1166" s="126"/>
      <c r="I1166" s="38"/>
      <c r="J1166" s="126"/>
      <c r="K1166" s="126"/>
      <c r="L1166" s="38"/>
      <c r="M1166" s="133"/>
      <c r="O1166" s="307"/>
    </row>
    <row r="1167" spans="1:15" s="138" customFormat="1" x14ac:dyDescent="0.2">
      <c r="A1167" s="110"/>
      <c r="C1167" s="150"/>
      <c r="D1167" s="150"/>
      <c r="E1167" s="157"/>
      <c r="F1167" s="158"/>
      <c r="G1167" s="23"/>
      <c r="H1167" s="126"/>
      <c r="I1167" s="38"/>
      <c r="J1167" s="126"/>
      <c r="K1167" s="126"/>
      <c r="L1167" s="38"/>
      <c r="M1167" s="133"/>
      <c r="O1167" s="307"/>
    </row>
    <row r="1168" spans="1:15" s="138" customFormat="1" x14ac:dyDescent="0.2">
      <c r="A1168" s="110"/>
      <c r="C1168" s="150"/>
      <c r="D1168" s="150"/>
      <c r="E1168" s="157"/>
      <c r="F1168" s="158"/>
      <c r="G1168" s="23"/>
      <c r="H1168" s="126"/>
      <c r="I1168" s="38"/>
      <c r="J1168" s="126"/>
      <c r="K1168" s="126"/>
      <c r="L1168" s="38"/>
      <c r="M1168" s="133"/>
      <c r="O1168" s="307"/>
    </row>
    <row r="1169" spans="1:15" s="138" customFormat="1" x14ac:dyDescent="0.2">
      <c r="A1169" s="110"/>
      <c r="C1169" s="150"/>
      <c r="D1169" s="150"/>
      <c r="E1169" s="157"/>
      <c r="F1169" s="158"/>
      <c r="G1169" s="23"/>
      <c r="H1169" s="126"/>
      <c r="I1169" s="38"/>
      <c r="J1169" s="126"/>
      <c r="K1169" s="126"/>
      <c r="L1169" s="38"/>
      <c r="M1169" s="133"/>
      <c r="O1169" s="307"/>
    </row>
    <row r="1170" spans="1:15" s="138" customFormat="1" x14ac:dyDescent="0.2">
      <c r="A1170" s="110"/>
      <c r="C1170" s="150"/>
      <c r="D1170" s="150"/>
      <c r="E1170" s="157"/>
      <c r="F1170" s="158"/>
      <c r="G1170" s="23"/>
      <c r="H1170" s="126"/>
      <c r="I1170" s="38"/>
      <c r="J1170" s="126"/>
      <c r="K1170" s="126"/>
      <c r="L1170" s="38"/>
      <c r="M1170" s="133"/>
      <c r="O1170" s="307"/>
    </row>
    <row r="1171" spans="1:15" s="138" customFormat="1" x14ac:dyDescent="0.2">
      <c r="A1171" s="110"/>
      <c r="C1171" s="150"/>
      <c r="D1171" s="150"/>
      <c r="E1171" s="157"/>
      <c r="F1171" s="158"/>
      <c r="G1171" s="23"/>
      <c r="H1171" s="126"/>
      <c r="I1171" s="38"/>
      <c r="J1171" s="126"/>
      <c r="K1171" s="126"/>
      <c r="L1171" s="38"/>
      <c r="M1171" s="133"/>
      <c r="O1171" s="307"/>
    </row>
    <row r="1172" spans="1:15" s="138" customFormat="1" x14ac:dyDescent="0.2">
      <c r="A1172" s="110"/>
      <c r="C1172" s="150"/>
      <c r="D1172" s="150"/>
      <c r="E1172" s="157"/>
      <c r="F1172" s="158"/>
      <c r="G1172" s="23"/>
      <c r="H1172" s="126"/>
      <c r="I1172" s="38"/>
      <c r="J1172" s="126"/>
      <c r="K1172" s="126"/>
      <c r="L1172" s="38"/>
      <c r="M1172" s="133"/>
      <c r="O1172" s="307"/>
    </row>
    <row r="1173" spans="1:15" s="138" customFormat="1" x14ac:dyDescent="0.2">
      <c r="A1173" s="110"/>
      <c r="C1173" s="150"/>
      <c r="D1173" s="150"/>
      <c r="E1173" s="157"/>
      <c r="F1173" s="158"/>
      <c r="G1173" s="23"/>
      <c r="H1173" s="126"/>
      <c r="I1173" s="38"/>
      <c r="J1173" s="126"/>
      <c r="K1173" s="126"/>
      <c r="L1173" s="38"/>
      <c r="M1173" s="133"/>
      <c r="O1173" s="307"/>
    </row>
    <row r="1174" spans="1:15" s="138" customFormat="1" x14ac:dyDescent="0.2">
      <c r="A1174" s="110"/>
      <c r="C1174" s="150"/>
      <c r="D1174" s="150"/>
      <c r="E1174" s="157"/>
      <c r="F1174" s="158"/>
      <c r="G1174" s="23"/>
      <c r="H1174" s="126"/>
      <c r="I1174" s="38"/>
      <c r="J1174" s="126"/>
      <c r="K1174" s="126"/>
      <c r="L1174" s="38"/>
      <c r="M1174" s="133"/>
      <c r="O1174" s="307"/>
    </row>
    <row r="1175" spans="1:15" s="138" customFormat="1" x14ac:dyDescent="0.2">
      <c r="A1175" s="110"/>
      <c r="C1175" s="150"/>
      <c r="D1175" s="150"/>
      <c r="E1175" s="157"/>
      <c r="F1175" s="158"/>
      <c r="G1175" s="23"/>
      <c r="H1175" s="126"/>
      <c r="I1175" s="38"/>
      <c r="J1175" s="126"/>
      <c r="K1175" s="126"/>
      <c r="L1175" s="38"/>
      <c r="M1175" s="133"/>
      <c r="O1175" s="307"/>
    </row>
    <row r="1176" spans="1:15" s="138" customFormat="1" x14ac:dyDescent="0.2">
      <c r="A1176" s="110"/>
      <c r="C1176" s="150"/>
      <c r="D1176" s="150"/>
      <c r="E1176" s="157"/>
      <c r="F1176" s="158"/>
      <c r="G1176" s="23"/>
      <c r="H1176" s="126"/>
      <c r="I1176" s="38"/>
      <c r="J1176" s="126"/>
      <c r="K1176" s="126"/>
      <c r="L1176" s="38"/>
      <c r="M1176" s="133"/>
      <c r="O1176" s="307"/>
    </row>
    <row r="1177" spans="1:15" s="138" customFormat="1" x14ac:dyDescent="0.2">
      <c r="A1177" s="110"/>
      <c r="C1177" s="150"/>
      <c r="D1177" s="150"/>
      <c r="E1177" s="157"/>
      <c r="F1177" s="158"/>
      <c r="G1177" s="23"/>
      <c r="H1177" s="126"/>
      <c r="I1177" s="38"/>
      <c r="J1177" s="126"/>
      <c r="K1177" s="126"/>
      <c r="L1177" s="38"/>
      <c r="M1177" s="133"/>
      <c r="O1177" s="307"/>
    </row>
    <row r="1178" spans="1:15" s="138" customFormat="1" x14ac:dyDescent="0.2">
      <c r="A1178" s="110"/>
      <c r="C1178" s="150"/>
      <c r="D1178" s="150"/>
      <c r="E1178" s="157"/>
      <c r="F1178" s="158"/>
      <c r="G1178" s="23"/>
      <c r="H1178" s="126"/>
      <c r="I1178" s="38"/>
      <c r="J1178" s="126"/>
      <c r="K1178" s="126"/>
      <c r="L1178" s="38"/>
      <c r="M1178" s="133"/>
      <c r="O1178" s="307"/>
    </row>
    <row r="1179" spans="1:15" s="138" customFormat="1" x14ac:dyDescent="0.2">
      <c r="A1179" s="110"/>
      <c r="C1179" s="150"/>
      <c r="D1179" s="150"/>
      <c r="E1179" s="157"/>
      <c r="F1179" s="158"/>
      <c r="G1179" s="23"/>
      <c r="H1179" s="126"/>
      <c r="I1179" s="38"/>
      <c r="J1179" s="126"/>
      <c r="K1179" s="126"/>
      <c r="L1179" s="38"/>
      <c r="M1179" s="133"/>
      <c r="O1179" s="307"/>
    </row>
    <row r="1180" spans="1:15" s="138" customFormat="1" x14ac:dyDescent="0.2">
      <c r="A1180" s="110"/>
      <c r="C1180" s="150"/>
      <c r="D1180" s="150"/>
      <c r="E1180" s="157"/>
      <c r="F1180" s="158"/>
      <c r="G1180" s="23"/>
      <c r="H1180" s="126"/>
      <c r="I1180" s="38"/>
      <c r="J1180" s="126"/>
      <c r="K1180" s="126"/>
      <c r="L1180" s="38"/>
      <c r="M1180" s="133"/>
      <c r="O1180" s="307"/>
    </row>
    <row r="1181" spans="1:15" s="138" customFormat="1" x14ac:dyDescent="0.2">
      <c r="A1181" s="110"/>
      <c r="C1181" s="150"/>
      <c r="D1181" s="150"/>
      <c r="E1181" s="157"/>
      <c r="F1181" s="158"/>
      <c r="G1181" s="23"/>
      <c r="H1181" s="126"/>
      <c r="I1181" s="38"/>
      <c r="J1181" s="126"/>
      <c r="K1181" s="126"/>
      <c r="L1181" s="38"/>
      <c r="M1181" s="133"/>
      <c r="O1181" s="307"/>
    </row>
    <row r="1182" spans="1:15" s="138" customFormat="1" x14ac:dyDescent="0.2">
      <c r="A1182" s="110"/>
      <c r="C1182" s="150"/>
      <c r="D1182" s="150"/>
      <c r="E1182" s="157"/>
      <c r="F1182" s="158"/>
      <c r="G1182" s="23"/>
      <c r="H1182" s="126"/>
      <c r="I1182" s="38"/>
      <c r="J1182" s="126"/>
      <c r="K1182" s="126"/>
      <c r="L1182" s="38"/>
      <c r="M1182" s="133"/>
      <c r="O1182" s="307"/>
    </row>
    <row r="1183" spans="1:15" s="138" customFormat="1" x14ac:dyDescent="0.2">
      <c r="A1183" s="110"/>
      <c r="C1183" s="150"/>
      <c r="D1183" s="150"/>
      <c r="E1183" s="157"/>
      <c r="F1183" s="158"/>
      <c r="G1183" s="23"/>
      <c r="H1183" s="126"/>
      <c r="I1183" s="38"/>
      <c r="J1183" s="126"/>
      <c r="K1183" s="126"/>
      <c r="L1183" s="38"/>
      <c r="M1183" s="133"/>
      <c r="O1183" s="307"/>
    </row>
    <row r="1184" spans="1:15" s="138" customFormat="1" x14ac:dyDescent="0.2">
      <c r="A1184" s="110"/>
      <c r="C1184" s="150"/>
      <c r="D1184" s="150"/>
      <c r="E1184" s="157"/>
      <c r="F1184" s="158"/>
      <c r="G1184" s="23"/>
      <c r="H1184" s="126"/>
      <c r="I1184" s="38"/>
      <c r="J1184" s="126"/>
      <c r="K1184" s="126"/>
      <c r="L1184" s="38"/>
      <c r="M1184" s="133"/>
      <c r="O1184" s="307"/>
    </row>
    <row r="1185" spans="1:15" s="138" customFormat="1" x14ac:dyDescent="0.2">
      <c r="A1185" s="110"/>
      <c r="C1185" s="150"/>
      <c r="D1185" s="150"/>
      <c r="E1185" s="157"/>
      <c r="F1185" s="158"/>
      <c r="G1185" s="23"/>
      <c r="H1185" s="126"/>
      <c r="I1185" s="38"/>
      <c r="J1185" s="126"/>
      <c r="K1185" s="126"/>
      <c r="L1185" s="38"/>
      <c r="M1185" s="133"/>
      <c r="O1185" s="307"/>
    </row>
    <row r="1186" spans="1:15" s="138" customFormat="1" x14ac:dyDescent="0.2">
      <c r="A1186" s="110"/>
      <c r="C1186" s="150"/>
      <c r="D1186" s="150"/>
      <c r="E1186" s="157"/>
      <c r="F1186" s="158"/>
      <c r="G1186" s="23"/>
      <c r="H1186" s="126"/>
      <c r="I1186" s="38"/>
      <c r="J1186" s="126"/>
      <c r="K1186" s="126"/>
      <c r="L1186" s="38"/>
      <c r="M1186" s="133"/>
      <c r="O1186" s="307"/>
    </row>
    <row r="1187" spans="1:15" s="138" customFormat="1" x14ac:dyDescent="0.2">
      <c r="A1187" s="110"/>
      <c r="C1187" s="150"/>
      <c r="D1187" s="150"/>
      <c r="E1187" s="157"/>
      <c r="F1187" s="158"/>
      <c r="G1187" s="23"/>
      <c r="H1187" s="126"/>
      <c r="I1187" s="38"/>
      <c r="J1187" s="126"/>
      <c r="K1187" s="126"/>
      <c r="L1187" s="38"/>
      <c r="M1187" s="133"/>
      <c r="O1187" s="307"/>
    </row>
    <row r="1188" spans="1:15" s="138" customFormat="1" x14ac:dyDescent="0.2">
      <c r="A1188" s="110"/>
      <c r="C1188" s="150"/>
      <c r="D1188" s="150"/>
      <c r="E1188" s="157"/>
      <c r="F1188" s="158"/>
      <c r="G1188" s="23"/>
      <c r="H1188" s="126"/>
      <c r="I1188" s="38"/>
      <c r="J1188" s="126"/>
      <c r="K1188" s="126"/>
      <c r="L1188" s="38"/>
      <c r="M1188" s="133"/>
      <c r="O1188" s="307"/>
    </row>
    <row r="1189" spans="1:15" s="138" customFormat="1" x14ac:dyDescent="0.2">
      <c r="A1189" s="110"/>
      <c r="C1189" s="150"/>
      <c r="D1189" s="150"/>
      <c r="E1189" s="157"/>
      <c r="F1189" s="158"/>
      <c r="G1189" s="23"/>
      <c r="H1189" s="126"/>
      <c r="I1189" s="38"/>
      <c r="J1189" s="126"/>
      <c r="K1189" s="126"/>
      <c r="L1189" s="38"/>
      <c r="M1189" s="133"/>
      <c r="O1189" s="307"/>
    </row>
    <row r="1190" spans="1:15" s="138" customFormat="1" x14ac:dyDescent="0.2">
      <c r="A1190" s="110"/>
      <c r="C1190" s="150"/>
      <c r="D1190" s="150"/>
      <c r="E1190" s="157"/>
      <c r="F1190" s="158"/>
      <c r="G1190" s="23"/>
      <c r="H1190" s="126"/>
      <c r="I1190" s="38"/>
      <c r="J1190" s="126"/>
      <c r="K1190" s="126"/>
      <c r="L1190" s="38"/>
      <c r="M1190" s="133"/>
      <c r="O1190" s="307"/>
    </row>
    <row r="1191" spans="1:15" s="138" customFormat="1" x14ac:dyDescent="0.2">
      <c r="A1191" s="110"/>
      <c r="C1191" s="150"/>
      <c r="D1191" s="150"/>
      <c r="E1191" s="157"/>
      <c r="F1191" s="158"/>
      <c r="G1191" s="23"/>
      <c r="H1191" s="126"/>
      <c r="I1191" s="38"/>
      <c r="J1191" s="126"/>
      <c r="K1191" s="126"/>
      <c r="L1191" s="38"/>
      <c r="M1191" s="133"/>
      <c r="O1191" s="307"/>
    </row>
    <row r="1192" spans="1:15" s="138" customFormat="1" x14ac:dyDescent="0.2">
      <c r="A1192" s="110"/>
      <c r="C1192" s="150"/>
      <c r="D1192" s="150"/>
      <c r="E1192" s="157"/>
      <c r="F1192" s="158"/>
      <c r="G1192" s="23"/>
      <c r="H1192" s="126"/>
      <c r="I1192" s="38"/>
      <c r="J1192" s="126"/>
      <c r="K1192" s="126"/>
      <c r="L1192" s="38"/>
      <c r="M1192" s="133"/>
      <c r="O1192" s="307"/>
    </row>
    <row r="1193" spans="1:15" s="138" customFormat="1" x14ac:dyDescent="0.2">
      <c r="A1193" s="110"/>
      <c r="C1193" s="150"/>
      <c r="D1193" s="150"/>
      <c r="E1193" s="157"/>
      <c r="F1193" s="158"/>
      <c r="G1193" s="23"/>
      <c r="H1193" s="126"/>
      <c r="I1193" s="38"/>
      <c r="J1193" s="126"/>
      <c r="K1193" s="126"/>
      <c r="L1193" s="38"/>
      <c r="M1193" s="133"/>
      <c r="O1193" s="307"/>
    </row>
    <row r="1194" spans="1:15" s="138" customFormat="1" x14ac:dyDescent="0.2">
      <c r="A1194" s="110"/>
      <c r="C1194" s="150"/>
      <c r="D1194" s="150"/>
      <c r="E1194" s="157"/>
      <c r="F1194" s="158"/>
      <c r="G1194" s="23"/>
      <c r="H1194" s="126"/>
      <c r="I1194" s="38"/>
      <c r="J1194" s="126"/>
      <c r="K1194" s="126"/>
      <c r="L1194" s="38"/>
      <c r="M1194" s="133"/>
      <c r="O1194" s="307"/>
    </row>
    <row r="1195" spans="1:15" s="138" customFormat="1" x14ac:dyDescent="0.2">
      <c r="A1195" s="110"/>
      <c r="C1195" s="150"/>
      <c r="D1195" s="150"/>
      <c r="E1195" s="157"/>
      <c r="F1195" s="158"/>
      <c r="G1195" s="23"/>
      <c r="H1195" s="126"/>
      <c r="I1195" s="38"/>
      <c r="J1195" s="126"/>
      <c r="K1195" s="126"/>
      <c r="L1195" s="38"/>
      <c r="M1195" s="133"/>
      <c r="O1195" s="307"/>
    </row>
    <row r="1196" spans="1:15" s="138" customFormat="1" x14ac:dyDescent="0.2">
      <c r="A1196" s="110"/>
      <c r="C1196" s="150"/>
      <c r="D1196" s="150"/>
      <c r="E1196" s="157"/>
      <c r="F1196" s="158"/>
      <c r="G1196" s="23"/>
      <c r="H1196" s="126"/>
      <c r="I1196" s="38"/>
      <c r="J1196" s="126"/>
      <c r="K1196" s="126"/>
      <c r="L1196" s="38"/>
      <c r="M1196" s="133"/>
      <c r="O1196" s="307"/>
    </row>
    <row r="1197" spans="1:15" s="138" customFormat="1" x14ac:dyDescent="0.2">
      <c r="A1197" s="110"/>
      <c r="C1197" s="150"/>
      <c r="D1197" s="150"/>
      <c r="E1197" s="157"/>
      <c r="F1197" s="158"/>
      <c r="G1197" s="23"/>
      <c r="H1197" s="126"/>
      <c r="I1197" s="38"/>
      <c r="J1197" s="126"/>
      <c r="K1197" s="126"/>
      <c r="L1197" s="38"/>
      <c r="M1197" s="133"/>
      <c r="O1197" s="307"/>
    </row>
    <row r="1198" spans="1:15" s="138" customFormat="1" x14ac:dyDescent="0.2">
      <c r="A1198" s="110"/>
      <c r="C1198" s="150"/>
      <c r="D1198" s="150"/>
      <c r="E1198" s="157"/>
      <c r="F1198" s="158"/>
      <c r="G1198" s="23"/>
      <c r="H1198" s="126"/>
      <c r="I1198" s="38"/>
      <c r="J1198" s="126"/>
      <c r="K1198" s="126"/>
      <c r="L1198" s="38"/>
      <c r="M1198" s="133"/>
      <c r="O1198" s="307"/>
    </row>
    <row r="1199" spans="1:15" s="138" customFormat="1" x14ac:dyDescent="0.2">
      <c r="A1199" s="110"/>
      <c r="C1199" s="150"/>
      <c r="D1199" s="150"/>
      <c r="E1199" s="157"/>
      <c r="F1199" s="158"/>
      <c r="G1199" s="23"/>
      <c r="H1199" s="126"/>
      <c r="I1199" s="38"/>
      <c r="J1199" s="126"/>
      <c r="K1199" s="126"/>
      <c r="L1199" s="38"/>
      <c r="M1199" s="133"/>
      <c r="O1199" s="307"/>
    </row>
    <row r="1200" spans="1:15" s="138" customFormat="1" x14ac:dyDescent="0.2">
      <c r="A1200" s="110"/>
      <c r="C1200" s="150"/>
      <c r="D1200" s="150"/>
      <c r="E1200" s="157"/>
      <c r="F1200" s="158"/>
      <c r="G1200" s="23"/>
      <c r="H1200" s="126"/>
      <c r="I1200" s="38"/>
      <c r="J1200" s="126"/>
      <c r="K1200" s="126"/>
      <c r="L1200" s="38"/>
      <c r="M1200" s="133"/>
      <c r="O1200" s="307"/>
    </row>
    <row r="1201" spans="1:15" s="138" customFormat="1" x14ac:dyDescent="0.2">
      <c r="A1201" s="110"/>
      <c r="C1201" s="150"/>
      <c r="D1201" s="150"/>
      <c r="E1201" s="157"/>
      <c r="F1201" s="158"/>
      <c r="G1201" s="23"/>
      <c r="H1201" s="126"/>
      <c r="I1201" s="38"/>
      <c r="J1201" s="126"/>
      <c r="K1201" s="126"/>
      <c r="L1201" s="38"/>
      <c r="M1201" s="133"/>
      <c r="O1201" s="307"/>
    </row>
    <row r="1202" spans="1:15" s="138" customFormat="1" x14ac:dyDescent="0.2">
      <c r="A1202" s="110"/>
      <c r="C1202" s="150"/>
      <c r="D1202" s="150"/>
      <c r="E1202" s="157"/>
      <c r="F1202" s="158"/>
      <c r="G1202" s="23"/>
      <c r="H1202" s="126"/>
      <c r="I1202" s="38"/>
      <c r="J1202" s="126"/>
      <c r="K1202" s="126"/>
      <c r="L1202" s="38"/>
      <c r="M1202" s="133"/>
      <c r="O1202" s="307"/>
    </row>
    <row r="1203" spans="1:15" s="138" customFormat="1" x14ac:dyDescent="0.2">
      <c r="A1203" s="110"/>
      <c r="C1203" s="150"/>
      <c r="D1203" s="150"/>
      <c r="E1203" s="157"/>
      <c r="F1203" s="158"/>
      <c r="G1203" s="23"/>
      <c r="H1203" s="126"/>
      <c r="I1203" s="38"/>
      <c r="J1203" s="126"/>
      <c r="K1203" s="126"/>
      <c r="L1203" s="38"/>
      <c r="M1203" s="133"/>
      <c r="O1203" s="307"/>
    </row>
    <row r="1204" spans="1:15" s="138" customFormat="1" x14ac:dyDescent="0.2">
      <c r="A1204" s="110"/>
      <c r="C1204" s="150"/>
      <c r="D1204" s="150"/>
      <c r="E1204" s="157"/>
      <c r="F1204" s="158"/>
      <c r="G1204" s="23"/>
      <c r="H1204" s="126"/>
      <c r="I1204" s="38"/>
      <c r="J1204" s="126"/>
      <c r="K1204" s="126"/>
      <c r="L1204" s="38"/>
      <c r="M1204" s="133"/>
      <c r="O1204" s="307"/>
    </row>
    <row r="1205" spans="1:15" s="138" customFormat="1" x14ac:dyDescent="0.2">
      <c r="A1205" s="110"/>
      <c r="C1205" s="150"/>
      <c r="D1205" s="150"/>
      <c r="E1205" s="157"/>
      <c r="F1205" s="158"/>
      <c r="G1205" s="23"/>
      <c r="H1205" s="126"/>
      <c r="I1205" s="38"/>
      <c r="J1205" s="126"/>
      <c r="K1205" s="126"/>
      <c r="L1205" s="38"/>
      <c r="M1205" s="133"/>
      <c r="O1205" s="307"/>
    </row>
    <row r="1206" spans="1:15" s="138" customFormat="1" x14ac:dyDescent="0.2">
      <c r="A1206" s="110"/>
      <c r="C1206" s="150"/>
      <c r="D1206" s="150"/>
      <c r="E1206" s="157"/>
      <c r="F1206" s="158"/>
      <c r="G1206" s="23"/>
      <c r="H1206" s="126"/>
      <c r="I1206" s="38"/>
      <c r="J1206" s="126"/>
      <c r="K1206" s="126"/>
      <c r="L1206" s="38"/>
      <c r="M1206" s="133"/>
      <c r="O1206" s="307"/>
    </row>
    <row r="1207" spans="1:15" s="138" customFormat="1" x14ac:dyDescent="0.2">
      <c r="A1207" s="110"/>
      <c r="C1207" s="150"/>
      <c r="D1207" s="150"/>
      <c r="E1207" s="157"/>
      <c r="F1207" s="158"/>
      <c r="G1207" s="23"/>
      <c r="H1207" s="126"/>
      <c r="I1207" s="38"/>
      <c r="J1207" s="126"/>
      <c r="K1207" s="126"/>
      <c r="L1207" s="38"/>
      <c r="M1207" s="133"/>
      <c r="O1207" s="307"/>
    </row>
    <row r="1208" spans="1:15" s="138" customFormat="1" x14ac:dyDescent="0.2">
      <c r="A1208" s="110"/>
      <c r="C1208" s="150"/>
      <c r="D1208" s="150"/>
      <c r="E1208" s="157"/>
      <c r="F1208" s="158"/>
      <c r="G1208" s="23"/>
      <c r="H1208" s="126"/>
      <c r="I1208" s="38"/>
      <c r="J1208" s="126"/>
      <c r="K1208" s="126"/>
      <c r="L1208" s="38"/>
      <c r="M1208" s="133"/>
      <c r="O1208" s="307"/>
    </row>
    <row r="1209" spans="1:15" s="138" customFormat="1" x14ac:dyDescent="0.2">
      <c r="A1209" s="110"/>
      <c r="C1209" s="150"/>
      <c r="D1209" s="150"/>
      <c r="E1209" s="157"/>
      <c r="F1209" s="158"/>
      <c r="G1209" s="23"/>
      <c r="H1209" s="126"/>
      <c r="I1209" s="38"/>
      <c r="J1209" s="126"/>
      <c r="K1209" s="126"/>
      <c r="L1209" s="38"/>
      <c r="M1209" s="133"/>
      <c r="O1209" s="307"/>
    </row>
    <row r="1210" spans="1:15" s="138" customFormat="1" x14ac:dyDescent="0.2">
      <c r="A1210" s="110"/>
      <c r="C1210" s="150"/>
      <c r="D1210" s="150"/>
      <c r="E1210" s="157"/>
      <c r="F1210" s="158"/>
      <c r="G1210" s="23"/>
      <c r="H1210" s="126"/>
      <c r="I1210" s="38"/>
      <c r="J1210" s="126"/>
      <c r="K1210" s="126"/>
      <c r="L1210" s="38"/>
      <c r="M1210" s="133"/>
      <c r="O1210" s="307"/>
    </row>
    <row r="1211" spans="1:15" s="138" customFormat="1" x14ac:dyDescent="0.2">
      <c r="A1211" s="110"/>
      <c r="C1211" s="150"/>
      <c r="D1211" s="150"/>
      <c r="E1211" s="157"/>
      <c r="F1211" s="158"/>
      <c r="G1211" s="23"/>
      <c r="H1211" s="126"/>
      <c r="I1211" s="38"/>
      <c r="J1211" s="126"/>
      <c r="K1211" s="126"/>
      <c r="L1211" s="38"/>
      <c r="M1211" s="133"/>
      <c r="O1211" s="307"/>
    </row>
    <row r="1212" spans="1:15" s="138" customFormat="1" x14ac:dyDescent="0.2">
      <c r="A1212" s="110"/>
      <c r="C1212" s="150"/>
      <c r="D1212" s="150"/>
      <c r="E1212" s="157"/>
      <c r="F1212" s="158"/>
      <c r="G1212" s="23"/>
      <c r="H1212" s="126"/>
      <c r="I1212" s="38"/>
      <c r="J1212" s="126"/>
      <c r="K1212" s="126"/>
      <c r="L1212" s="38"/>
      <c r="M1212" s="133"/>
      <c r="O1212" s="307"/>
    </row>
    <row r="1213" spans="1:15" s="138" customFormat="1" x14ac:dyDescent="0.2">
      <c r="A1213" s="110"/>
      <c r="C1213" s="150"/>
      <c r="D1213" s="150"/>
      <c r="E1213" s="157"/>
      <c r="F1213" s="158"/>
      <c r="G1213" s="23"/>
      <c r="H1213" s="126"/>
      <c r="I1213" s="38"/>
      <c r="J1213" s="126"/>
      <c r="K1213" s="126"/>
      <c r="L1213" s="38"/>
      <c r="M1213" s="133"/>
      <c r="O1213" s="307"/>
    </row>
    <row r="1214" spans="1:15" s="138" customFormat="1" x14ac:dyDescent="0.2">
      <c r="A1214" s="110"/>
      <c r="C1214" s="150"/>
      <c r="D1214" s="150"/>
      <c r="E1214" s="157"/>
      <c r="F1214" s="158"/>
      <c r="G1214" s="23"/>
      <c r="H1214" s="126"/>
      <c r="I1214" s="38"/>
      <c r="J1214" s="126"/>
      <c r="K1214" s="126"/>
      <c r="L1214" s="38"/>
      <c r="M1214" s="133"/>
      <c r="O1214" s="307"/>
    </row>
    <row r="1215" spans="1:15" s="138" customFormat="1" x14ac:dyDescent="0.2">
      <c r="A1215" s="110"/>
      <c r="C1215" s="150"/>
      <c r="D1215" s="150"/>
      <c r="E1215" s="157"/>
      <c r="F1215" s="158"/>
      <c r="G1215" s="23"/>
      <c r="H1215" s="126"/>
      <c r="I1215" s="38"/>
      <c r="J1215" s="126"/>
      <c r="K1215" s="126"/>
      <c r="L1215" s="38"/>
      <c r="M1215" s="133"/>
      <c r="O1215" s="307"/>
    </row>
    <row r="1216" spans="1:15" s="138" customFormat="1" x14ac:dyDescent="0.2">
      <c r="A1216" s="110"/>
      <c r="C1216" s="150"/>
      <c r="D1216" s="150"/>
      <c r="E1216" s="157"/>
      <c r="F1216" s="158"/>
      <c r="G1216" s="23"/>
      <c r="H1216" s="126"/>
      <c r="I1216" s="38"/>
      <c r="J1216" s="126"/>
      <c r="K1216" s="126"/>
      <c r="L1216" s="38"/>
      <c r="M1216" s="133"/>
      <c r="O1216" s="307"/>
    </row>
    <row r="1217" spans="1:15" s="138" customFormat="1" x14ac:dyDescent="0.2">
      <c r="A1217" s="110"/>
      <c r="C1217" s="150"/>
      <c r="D1217" s="150"/>
      <c r="E1217" s="157"/>
      <c r="F1217" s="158"/>
      <c r="G1217" s="23"/>
      <c r="H1217" s="126"/>
      <c r="I1217" s="38"/>
      <c r="J1217" s="126"/>
      <c r="K1217" s="126"/>
      <c r="L1217" s="38"/>
      <c r="M1217" s="133"/>
      <c r="O1217" s="307"/>
    </row>
    <row r="1218" spans="1:15" s="138" customFormat="1" x14ac:dyDescent="0.2">
      <c r="A1218" s="110"/>
      <c r="C1218" s="150"/>
      <c r="D1218" s="150"/>
      <c r="E1218" s="157"/>
      <c r="F1218" s="158"/>
      <c r="G1218" s="23"/>
      <c r="H1218" s="126"/>
      <c r="I1218" s="38"/>
      <c r="J1218" s="126"/>
      <c r="K1218" s="126"/>
      <c r="L1218" s="38"/>
      <c r="M1218" s="133"/>
      <c r="O1218" s="307"/>
    </row>
    <row r="1219" spans="1:15" s="138" customFormat="1" x14ac:dyDescent="0.2">
      <c r="A1219" s="110"/>
      <c r="C1219" s="150"/>
      <c r="D1219" s="150"/>
      <c r="E1219" s="157"/>
      <c r="F1219" s="158"/>
      <c r="G1219" s="23"/>
      <c r="H1219" s="126"/>
      <c r="I1219" s="38"/>
      <c r="J1219" s="126"/>
      <c r="K1219" s="126"/>
      <c r="L1219" s="38"/>
      <c r="M1219" s="133"/>
      <c r="O1219" s="307"/>
    </row>
    <row r="1220" spans="1:15" s="138" customFormat="1" x14ac:dyDescent="0.2">
      <c r="A1220" s="110"/>
      <c r="C1220" s="150"/>
      <c r="D1220" s="150"/>
      <c r="E1220" s="157"/>
      <c r="F1220" s="158"/>
      <c r="G1220" s="23"/>
      <c r="H1220" s="126"/>
      <c r="I1220" s="38"/>
      <c r="J1220" s="126"/>
      <c r="K1220" s="126"/>
      <c r="L1220" s="38"/>
      <c r="M1220" s="133"/>
      <c r="O1220" s="307"/>
    </row>
    <row r="1221" spans="1:15" s="138" customFormat="1" x14ac:dyDescent="0.2">
      <c r="A1221" s="110"/>
      <c r="C1221" s="150"/>
      <c r="D1221" s="150"/>
      <c r="E1221" s="157"/>
      <c r="F1221" s="158"/>
      <c r="G1221" s="23"/>
      <c r="H1221" s="126"/>
      <c r="I1221" s="38"/>
      <c r="J1221" s="126"/>
      <c r="K1221" s="126"/>
      <c r="L1221" s="38"/>
      <c r="M1221" s="133"/>
      <c r="O1221" s="307"/>
    </row>
    <row r="1222" spans="1:15" s="138" customFormat="1" x14ac:dyDescent="0.2">
      <c r="A1222" s="110"/>
      <c r="C1222" s="150"/>
      <c r="D1222" s="150"/>
      <c r="E1222" s="157"/>
      <c r="F1222" s="158"/>
      <c r="G1222" s="23"/>
      <c r="H1222" s="126"/>
      <c r="I1222" s="38"/>
      <c r="J1222" s="126"/>
      <c r="K1222" s="126"/>
      <c r="L1222" s="38"/>
      <c r="M1222" s="133"/>
      <c r="O1222" s="307"/>
    </row>
    <row r="1223" spans="1:15" s="138" customFormat="1" x14ac:dyDescent="0.2">
      <c r="A1223" s="110"/>
      <c r="C1223" s="150"/>
      <c r="D1223" s="150"/>
      <c r="E1223" s="157"/>
      <c r="F1223" s="158"/>
      <c r="G1223" s="23"/>
      <c r="H1223" s="126"/>
      <c r="I1223" s="38"/>
      <c r="J1223" s="126"/>
      <c r="K1223" s="126"/>
      <c r="L1223" s="38"/>
      <c r="M1223" s="133"/>
      <c r="O1223" s="307"/>
    </row>
    <row r="1224" spans="1:15" s="138" customFormat="1" x14ac:dyDescent="0.2">
      <c r="A1224" s="110"/>
      <c r="C1224" s="150"/>
      <c r="D1224" s="150"/>
      <c r="E1224" s="157"/>
      <c r="F1224" s="158"/>
      <c r="G1224" s="23"/>
      <c r="H1224" s="126"/>
      <c r="I1224" s="38"/>
      <c r="J1224" s="126"/>
      <c r="K1224" s="126"/>
      <c r="L1224" s="38"/>
      <c r="M1224" s="133"/>
      <c r="O1224" s="307"/>
    </row>
    <row r="1225" spans="1:15" s="138" customFormat="1" x14ac:dyDescent="0.2">
      <c r="A1225" s="110"/>
      <c r="C1225" s="150"/>
      <c r="D1225" s="150"/>
      <c r="E1225" s="157"/>
      <c r="F1225" s="158"/>
      <c r="G1225" s="23"/>
      <c r="H1225" s="126"/>
      <c r="I1225" s="38"/>
      <c r="J1225" s="126"/>
      <c r="K1225" s="126"/>
      <c r="L1225" s="38"/>
      <c r="M1225" s="133"/>
      <c r="O1225" s="307"/>
    </row>
    <row r="1226" spans="1:15" s="138" customFormat="1" x14ac:dyDescent="0.2">
      <c r="A1226" s="110"/>
      <c r="C1226" s="150"/>
      <c r="D1226" s="150"/>
      <c r="E1226" s="157"/>
      <c r="F1226" s="158"/>
      <c r="G1226" s="23"/>
      <c r="H1226" s="126"/>
      <c r="I1226" s="38"/>
      <c r="J1226" s="126"/>
      <c r="K1226" s="126"/>
      <c r="L1226" s="38"/>
      <c r="M1226" s="133"/>
      <c r="O1226" s="307"/>
    </row>
    <row r="1227" spans="1:15" s="138" customFormat="1" x14ac:dyDescent="0.2">
      <c r="A1227" s="110"/>
      <c r="C1227" s="150"/>
      <c r="D1227" s="150"/>
      <c r="E1227" s="157"/>
      <c r="F1227" s="158"/>
      <c r="G1227" s="23"/>
      <c r="H1227" s="126"/>
      <c r="I1227" s="38"/>
      <c r="J1227" s="126"/>
      <c r="K1227" s="126"/>
      <c r="L1227" s="38"/>
      <c r="M1227" s="133"/>
      <c r="O1227" s="307"/>
    </row>
    <row r="1228" spans="1:15" s="138" customFormat="1" x14ac:dyDescent="0.2">
      <c r="A1228" s="110"/>
      <c r="C1228" s="150"/>
      <c r="D1228" s="150"/>
      <c r="E1228" s="157"/>
      <c r="F1228" s="158"/>
      <c r="G1228" s="23"/>
      <c r="H1228" s="126"/>
      <c r="I1228" s="38"/>
      <c r="J1228" s="126"/>
      <c r="K1228" s="126"/>
      <c r="L1228" s="38"/>
      <c r="M1228" s="133"/>
      <c r="O1228" s="307"/>
    </row>
    <row r="1229" spans="1:15" s="138" customFormat="1" x14ac:dyDescent="0.2">
      <c r="A1229" s="110"/>
      <c r="C1229" s="150"/>
      <c r="D1229" s="150"/>
      <c r="E1229" s="157"/>
      <c r="F1229" s="158"/>
      <c r="G1229" s="23"/>
      <c r="H1229" s="126"/>
      <c r="I1229" s="38"/>
      <c r="J1229" s="126"/>
      <c r="K1229" s="126"/>
      <c r="L1229" s="38"/>
      <c r="M1229" s="133"/>
      <c r="O1229" s="307"/>
    </row>
    <row r="1230" spans="1:15" s="138" customFormat="1" x14ac:dyDescent="0.2">
      <c r="A1230" s="110"/>
      <c r="C1230" s="150"/>
      <c r="D1230" s="150"/>
      <c r="E1230" s="157"/>
      <c r="F1230" s="158"/>
      <c r="G1230" s="23"/>
      <c r="H1230" s="126"/>
      <c r="I1230" s="38"/>
      <c r="J1230" s="126"/>
      <c r="K1230" s="126"/>
      <c r="L1230" s="38"/>
      <c r="M1230" s="133"/>
      <c r="O1230" s="307"/>
    </row>
    <row r="1231" spans="1:15" s="138" customFormat="1" x14ac:dyDescent="0.2">
      <c r="A1231" s="110"/>
      <c r="C1231" s="150"/>
      <c r="D1231" s="150"/>
      <c r="E1231" s="157"/>
      <c r="F1231" s="158"/>
      <c r="G1231" s="23"/>
      <c r="H1231" s="126"/>
      <c r="I1231" s="38"/>
      <c r="J1231" s="126"/>
      <c r="K1231" s="126"/>
      <c r="L1231" s="38"/>
      <c r="M1231" s="133"/>
      <c r="O1231" s="307"/>
    </row>
    <row r="1232" spans="1:15" s="138" customFormat="1" x14ac:dyDescent="0.2">
      <c r="A1232" s="110"/>
      <c r="C1232" s="150"/>
      <c r="D1232" s="150"/>
      <c r="E1232" s="157"/>
      <c r="F1232" s="158"/>
      <c r="G1232" s="23"/>
      <c r="H1232" s="126"/>
      <c r="I1232" s="38"/>
      <c r="J1232" s="126"/>
      <c r="K1232" s="126"/>
      <c r="L1232" s="38"/>
      <c r="M1232" s="133"/>
      <c r="O1232" s="307"/>
    </row>
    <row r="1233" spans="1:15" s="138" customFormat="1" x14ac:dyDescent="0.2">
      <c r="A1233" s="110"/>
      <c r="C1233" s="150"/>
      <c r="D1233" s="150"/>
      <c r="E1233" s="157"/>
      <c r="F1233" s="158"/>
      <c r="G1233" s="23"/>
      <c r="H1233" s="126"/>
      <c r="I1233" s="38"/>
      <c r="J1233" s="126"/>
      <c r="K1233" s="126"/>
      <c r="L1233" s="38"/>
      <c r="M1233" s="133"/>
      <c r="O1233" s="307"/>
    </row>
    <row r="1234" spans="1:15" s="138" customFormat="1" x14ac:dyDescent="0.2">
      <c r="A1234" s="110"/>
      <c r="C1234" s="150"/>
      <c r="D1234" s="150"/>
      <c r="E1234" s="157"/>
      <c r="F1234" s="158"/>
      <c r="G1234" s="23"/>
      <c r="H1234" s="126"/>
      <c r="I1234" s="38"/>
      <c r="J1234" s="126"/>
      <c r="K1234" s="126"/>
      <c r="L1234" s="38"/>
      <c r="M1234" s="133"/>
      <c r="O1234" s="307"/>
    </row>
    <row r="1235" spans="1:15" s="138" customFormat="1" x14ac:dyDescent="0.2">
      <c r="A1235" s="110"/>
      <c r="C1235" s="150"/>
      <c r="D1235" s="150"/>
      <c r="E1235" s="157"/>
      <c r="F1235" s="158"/>
      <c r="G1235" s="23"/>
      <c r="H1235" s="126"/>
      <c r="I1235" s="38"/>
      <c r="J1235" s="126"/>
      <c r="K1235" s="126"/>
      <c r="L1235" s="38"/>
      <c r="M1235" s="133"/>
      <c r="O1235" s="307"/>
    </row>
    <row r="1236" spans="1:15" s="138" customFormat="1" x14ac:dyDescent="0.2">
      <c r="A1236" s="110"/>
      <c r="C1236" s="150"/>
      <c r="D1236" s="150"/>
      <c r="E1236" s="157"/>
      <c r="F1236" s="158"/>
      <c r="G1236" s="23"/>
      <c r="H1236" s="126"/>
      <c r="I1236" s="38"/>
      <c r="J1236" s="126"/>
      <c r="K1236" s="126"/>
      <c r="L1236" s="38"/>
      <c r="M1236" s="133"/>
      <c r="O1236" s="307"/>
    </row>
    <row r="1237" spans="1:15" s="138" customFormat="1" x14ac:dyDescent="0.2">
      <c r="A1237" s="110"/>
      <c r="C1237" s="150"/>
      <c r="D1237" s="150"/>
      <c r="E1237" s="157"/>
      <c r="F1237" s="158"/>
      <c r="G1237" s="23"/>
      <c r="H1237" s="126"/>
      <c r="I1237" s="38"/>
      <c r="J1237" s="126"/>
      <c r="K1237" s="126"/>
      <c r="L1237" s="38"/>
      <c r="M1237" s="133"/>
      <c r="O1237" s="307"/>
    </row>
    <row r="1238" spans="1:15" s="138" customFormat="1" x14ac:dyDescent="0.2">
      <c r="A1238" s="110"/>
      <c r="C1238" s="150"/>
      <c r="D1238" s="150"/>
      <c r="E1238" s="157"/>
      <c r="F1238" s="158"/>
      <c r="G1238" s="23"/>
      <c r="H1238" s="126"/>
      <c r="I1238" s="38"/>
      <c r="J1238" s="126"/>
      <c r="K1238" s="126"/>
      <c r="L1238" s="38"/>
      <c r="M1238" s="133"/>
      <c r="O1238" s="307"/>
    </row>
    <row r="1239" spans="1:15" s="138" customFormat="1" x14ac:dyDescent="0.2">
      <c r="A1239" s="110"/>
      <c r="C1239" s="150"/>
      <c r="D1239" s="150"/>
      <c r="E1239" s="157"/>
      <c r="F1239" s="158"/>
      <c r="G1239" s="23"/>
      <c r="H1239" s="126"/>
      <c r="I1239" s="38"/>
      <c r="J1239" s="126"/>
      <c r="K1239" s="126"/>
      <c r="L1239" s="38"/>
      <c r="M1239" s="133"/>
      <c r="O1239" s="307"/>
    </row>
    <row r="1240" spans="1:15" s="138" customFormat="1" x14ac:dyDescent="0.2">
      <c r="A1240" s="110"/>
      <c r="C1240" s="150"/>
      <c r="D1240" s="150"/>
      <c r="E1240" s="157"/>
      <c r="F1240" s="158"/>
      <c r="G1240" s="23"/>
      <c r="H1240" s="126"/>
      <c r="I1240" s="38"/>
      <c r="J1240" s="126"/>
      <c r="K1240" s="126"/>
      <c r="L1240" s="38"/>
      <c r="M1240" s="133"/>
      <c r="O1240" s="307"/>
    </row>
    <row r="1241" spans="1:15" s="138" customFormat="1" x14ac:dyDescent="0.2">
      <c r="A1241" s="110"/>
      <c r="C1241" s="150"/>
      <c r="D1241" s="150"/>
      <c r="E1241" s="157"/>
      <c r="F1241" s="158"/>
      <c r="G1241" s="23"/>
      <c r="H1241" s="126"/>
      <c r="I1241" s="38"/>
      <c r="J1241" s="126"/>
      <c r="K1241" s="126"/>
      <c r="L1241" s="38"/>
      <c r="M1241" s="133"/>
      <c r="O1241" s="307"/>
    </row>
    <row r="1242" spans="1:15" s="138" customFormat="1" x14ac:dyDescent="0.2">
      <c r="A1242" s="110"/>
      <c r="C1242" s="150"/>
      <c r="D1242" s="150"/>
      <c r="E1242" s="157"/>
      <c r="F1242" s="158"/>
      <c r="G1242" s="23"/>
      <c r="H1242" s="126"/>
      <c r="I1242" s="38"/>
      <c r="J1242" s="126"/>
      <c r="K1242" s="126"/>
      <c r="L1242" s="38"/>
      <c r="M1242" s="133"/>
      <c r="O1242" s="307"/>
    </row>
    <row r="1243" spans="1:15" s="138" customFormat="1" x14ac:dyDescent="0.2">
      <c r="A1243" s="110"/>
      <c r="C1243" s="150"/>
      <c r="D1243" s="150"/>
      <c r="E1243" s="157"/>
      <c r="F1243" s="158"/>
      <c r="G1243" s="23"/>
      <c r="H1243" s="126"/>
      <c r="I1243" s="38"/>
      <c r="J1243" s="126"/>
      <c r="K1243" s="126"/>
      <c r="L1243" s="38"/>
      <c r="M1243" s="133"/>
      <c r="O1243" s="307"/>
    </row>
    <row r="1244" spans="1:15" s="138" customFormat="1" x14ac:dyDescent="0.2">
      <c r="A1244" s="110"/>
      <c r="C1244" s="150"/>
      <c r="D1244" s="150"/>
      <c r="E1244" s="157"/>
      <c r="F1244" s="158"/>
      <c r="G1244" s="23"/>
      <c r="H1244" s="126"/>
      <c r="I1244" s="38"/>
      <c r="J1244" s="126"/>
      <c r="K1244" s="126"/>
      <c r="L1244" s="38"/>
      <c r="M1244" s="133"/>
      <c r="O1244" s="307"/>
    </row>
    <row r="1245" spans="1:15" s="138" customFormat="1" x14ac:dyDescent="0.2">
      <c r="A1245" s="110"/>
      <c r="C1245" s="150"/>
      <c r="D1245" s="150"/>
      <c r="E1245" s="157"/>
      <c r="F1245" s="158"/>
      <c r="G1245" s="23"/>
      <c r="H1245" s="126"/>
      <c r="I1245" s="38"/>
      <c r="J1245" s="126"/>
      <c r="K1245" s="126"/>
      <c r="L1245" s="38"/>
      <c r="M1245" s="133"/>
      <c r="O1245" s="307"/>
    </row>
    <row r="1246" spans="1:15" s="138" customFormat="1" x14ac:dyDescent="0.2">
      <c r="A1246" s="110"/>
      <c r="C1246" s="150"/>
      <c r="D1246" s="150"/>
      <c r="E1246" s="157"/>
      <c r="F1246" s="158"/>
      <c r="G1246" s="23"/>
      <c r="H1246" s="126"/>
      <c r="I1246" s="38"/>
      <c r="J1246" s="126"/>
      <c r="K1246" s="126"/>
      <c r="L1246" s="38"/>
      <c r="M1246" s="133"/>
      <c r="O1246" s="307"/>
    </row>
    <row r="1247" spans="1:15" s="138" customFormat="1" x14ac:dyDescent="0.2">
      <c r="A1247" s="110"/>
      <c r="C1247" s="150"/>
      <c r="D1247" s="150"/>
      <c r="E1247" s="157"/>
      <c r="F1247" s="158"/>
      <c r="G1247" s="23"/>
      <c r="H1247" s="126"/>
      <c r="I1247" s="38"/>
      <c r="J1247" s="126"/>
      <c r="K1247" s="126"/>
      <c r="L1247" s="38"/>
      <c r="M1247" s="133"/>
      <c r="O1247" s="307"/>
    </row>
    <row r="1248" spans="1:15" s="138" customFormat="1" x14ac:dyDescent="0.2">
      <c r="A1248" s="110"/>
      <c r="C1248" s="150"/>
      <c r="D1248" s="150"/>
      <c r="E1248" s="157"/>
      <c r="F1248" s="158"/>
      <c r="G1248" s="23"/>
      <c r="H1248" s="126"/>
      <c r="I1248" s="38"/>
      <c r="J1248" s="126"/>
      <c r="K1248" s="126"/>
      <c r="L1248" s="38"/>
      <c r="M1248" s="133"/>
      <c r="O1248" s="307"/>
    </row>
    <row r="1249" spans="1:15" s="138" customFormat="1" x14ac:dyDescent="0.2">
      <c r="A1249" s="110"/>
      <c r="C1249" s="150"/>
      <c r="D1249" s="150"/>
      <c r="E1249" s="157"/>
      <c r="F1249" s="158"/>
      <c r="G1249" s="23"/>
      <c r="H1249" s="126"/>
      <c r="I1249" s="38"/>
      <c r="J1249" s="126"/>
      <c r="K1249" s="126"/>
      <c r="L1249" s="38"/>
      <c r="M1249" s="133"/>
      <c r="O1249" s="307"/>
    </row>
    <row r="1250" spans="1:15" s="138" customFormat="1" x14ac:dyDescent="0.2">
      <c r="A1250" s="110"/>
      <c r="C1250" s="150"/>
      <c r="D1250" s="150"/>
      <c r="E1250" s="157"/>
      <c r="F1250" s="158"/>
      <c r="G1250" s="23"/>
      <c r="H1250" s="126"/>
      <c r="I1250" s="38"/>
      <c r="J1250" s="126"/>
      <c r="K1250" s="126"/>
      <c r="L1250" s="38"/>
      <c r="M1250" s="133"/>
      <c r="O1250" s="307"/>
    </row>
    <row r="1251" spans="1:15" s="138" customFormat="1" x14ac:dyDescent="0.2">
      <c r="A1251" s="110"/>
      <c r="C1251" s="150"/>
      <c r="D1251" s="150"/>
      <c r="E1251" s="157"/>
      <c r="F1251" s="158"/>
      <c r="G1251" s="23"/>
      <c r="H1251" s="126"/>
      <c r="I1251" s="38"/>
      <c r="J1251" s="126"/>
      <c r="K1251" s="126"/>
      <c r="L1251" s="38"/>
      <c r="M1251" s="133"/>
      <c r="O1251" s="307"/>
    </row>
    <row r="1252" spans="1:15" s="138" customFormat="1" x14ac:dyDescent="0.2">
      <c r="A1252" s="110"/>
      <c r="C1252" s="150"/>
      <c r="D1252" s="150"/>
      <c r="E1252" s="157"/>
      <c r="F1252" s="158"/>
      <c r="G1252" s="23"/>
      <c r="H1252" s="126"/>
      <c r="I1252" s="38"/>
      <c r="J1252" s="126"/>
      <c r="K1252" s="126"/>
      <c r="L1252" s="38"/>
      <c r="M1252" s="133"/>
      <c r="O1252" s="307"/>
    </row>
    <row r="1253" spans="1:15" s="138" customFormat="1" x14ac:dyDescent="0.2">
      <c r="A1253" s="110"/>
      <c r="C1253" s="150"/>
      <c r="D1253" s="150"/>
      <c r="E1253" s="157"/>
      <c r="F1253" s="158"/>
      <c r="G1253" s="23"/>
      <c r="H1253" s="126"/>
      <c r="I1253" s="38"/>
      <c r="J1253" s="126"/>
      <c r="K1253" s="126"/>
      <c r="L1253" s="38"/>
      <c r="M1253" s="133"/>
      <c r="O1253" s="307"/>
    </row>
    <row r="1254" spans="1:15" s="138" customFormat="1" x14ac:dyDescent="0.2">
      <c r="A1254" s="110"/>
      <c r="C1254" s="150"/>
      <c r="D1254" s="150"/>
      <c r="E1254" s="157"/>
      <c r="F1254" s="158"/>
      <c r="G1254" s="23"/>
      <c r="H1254" s="126"/>
      <c r="I1254" s="38"/>
      <c r="J1254" s="126"/>
      <c r="K1254" s="126"/>
      <c r="L1254" s="38"/>
      <c r="M1254" s="133"/>
      <c r="O1254" s="307"/>
    </row>
    <row r="1255" spans="1:15" s="138" customFormat="1" x14ac:dyDescent="0.2">
      <c r="A1255" s="110"/>
      <c r="C1255" s="150"/>
      <c r="D1255" s="150"/>
      <c r="E1255" s="157"/>
      <c r="F1255" s="158"/>
      <c r="G1255" s="23"/>
      <c r="H1255" s="126"/>
      <c r="I1255" s="38"/>
      <c r="J1255" s="126"/>
      <c r="K1255" s="126"/>
      <c r="L1255" s="38"/>
      <c r="M1255" s="133"/>
      <c r="O1255" s="307"/>
    </row>
    <row r="1256" spans="1:15" s="138" customFormat="1" x14ac:dyDescent="0.2">
      <c r="A1256" s="110"/>
      <c r="C1256" s="150"/>
      <c r="D1256" s="150"/>
      <c r="E1256" s="157"/>
      <c r="F1256" s="158"/>
      <c r="G1256" s="23"/>
      <c r="H1256" s="126"/>
      <c r="I1256" s="38"/>
      <c r="J1256" s="126"/>
      <c r="K1256" s="126"/>
      <c r="L1256" s="38"/>
      <c r="M1256" s="133"/>
      <c r="O1256" s="307"/>
    </row>
    <row r="1257" spans="1:15" s="138" customFormat="1" x14ac:dyDescent="0.2">
      <c r="A1257" s="110"/>
      <c r="C1257" s="150"/>
      <c r="D1257" s="150"/>
      <c r="E1257" s="157"/>
      <c r="F1257" s="158"/>
      <c r="G1257" s="23"/>
      <c r="H1257" s="126"/>
      <c r="I1257" s="38"/>
      <c r="J1257" s="126"/>
      <c r="K1257" s="126"/>
      <c r="L1257" s="38"/>
      <c r="M1257" s="133"/>
      <c r="O1257" s="307"/>
    </row>
    <row r="1258" spans="1:15" s="138" customFormat="1" x14ac:dyDescent="0.2">
      <c r="A1258" s="110"/>
      <c r="C1258" s="150"/>
      <c r="D1258" s="150"/>
      <c r="E1258" s="157"/>
      <c r="F1258" s="158"/>
      <c r="G1258" s="23"/>
      <c r="H1258" s="126"/>
      <c r="I1258" s="38"/>
      <c r="J1258" s="126"/>
      <c r="K1258" s="126"/>
      <c r="L1258" s="38"/>
      <c r="M1258" s="133"/>
      <c r="O1258" s="307"/>
    </row>
    <row r="1259" spans="1:15" s="138" customFormat="1" x14ac:dyDescent="0.2">
      <c r="A1259" s="110"/>
      <c r="C1259" s="150"/>
      <c r="D1259" s="150"/>
      <c r="E1259" s="157"/>
      <c r="F1259" s="158"/>
      <c r="G1259" s="23"/>
      <c r="H1259" s="126"/>
      <c r="I1259" s="38"/>
      <c r="J1259" s="126"/>
      <c r="K1259" s="126"/>
      <c r="L1259" s="38"/>
      <c r="M1259" s="133"/>
      <c r="O1259" s="307"/>
    </row>
    <row r="1260" spans="1:15" s="138" customFormat="1" x14ac:dyDescent="0.2">
      <c r="A1260" s="110"/>
      <c r="C1260" s="150"/>
      <c r="D1260" s="150"/>
      <c r="E1260" s="157"/>
      <c r="F1260" s="158"/>
      <c r="G1260" s="23"/>
      <c r="H1260" s="126"/>
      <c r="I1260" s="38"/>
      <c r="J1260" s="126"/>
      <c r="K1260" s="126"/>
      <c r="L1260" s="38"/>
      <c r="M1260" s="133"/>
      <c r="O1260" s="307"/>
    </row>
    <row r="1261" spans="1:15" s="138" customFormat="1" x14ac:dyDescent="0.2">
      <c r="A1261" s="110"/>
      <c r="C1261" s="150"/>
      <c r="D1261" s="150"/>
      <c r="E1261" s="157"/>
      <c r="F1261" s="158"/>
      <c r="G1261" s="23"/>
      <c r="H1261" s="126"/>
      <c r="I1261" s="38"/>
      <c r="J1261" s="126"/>
      <c r="K1261" s="126"/>
      <c r="L1261" s="38"/>
      <c r="M1261" s="133"/>
      <c r="O1261" s="307"/>
    </row>
    <row r="1262" spans="1:15" s="138" customFormat="1" x14ac:dyDescent="0.2">
      <c r="A1262" s="110"/>
      <c r="C1262" s="150"/>
      <c r="D1262" s="150"/>
      <c r="E1262" s="157"/>
      <c r="F1262" s="158"/>
      <c r="G1262" s="23"/>
      <c r="H1262" s="126"/>
      <c r="I1262" s="38"/>
      <c r="J1262" s="126"/>
      <c r="K1262" s="126"/>
      <c r="L1262" s="38"/>
      <c r="M1262" s="133"/>
      <c r="O1262" s="307"/>
    </row>
    <row r="1263" spans="1:15" s="138" customFormat="1" x14ac:dyDescent="0.2">
      <c r="A1263" s="110"/>
      <c r="C1263" s="150"/>
      <c r="D1263" s="150"/>
      <c r="E1263" s="157"/>
      <c r="F1263" s="158"/>
      <c r="G1263" s="23"/>
      <c r="H1263" s="126"/>
      <c r="I1263" s="38"/>
      <c r="J1263" s="126"/>
      <c r="K1263" s="126"/>
      <c r="L1263" s="38"/>
      <c r="M1263" s="133"/>
      <c r="O1263" s="307"/>
    </row>
    <row r="1264" spans="1:15" s="138" customFormat="1" x14ac:dyDescent="0.2">
      <c r="A1264" s="110"/>
      <c r="C1264" s="150"/>
      <c r="D1264" s="150"/>
      <c r="E1264" s="157"/>
      <c r="F1264" s="158"/>
      <c r="G1264" s="23"/>
      <c r="H1264" s="126"/>
      <c r="I1264" s="38"/>
      <c r="J1264" s="126"/>
      <c r="K1264" s="126"/>
      <c r="L1264" s="38"/>
      <c r="M1264" s="133"/>
      <c r="O1264" s="307"/>
    </row>
    <row r="1265" spans="1:15" s="138" customFormat="1" x14ac:dyDescent="0.2">
      <c r="A1265" s="110"/>
      <c r="C1265" s="150"/>
      <c r="D1265" s="150"/>
      <c r="E1265" s="157"/>
      <c r="F1265" s="158"/>
      <c r="G1265" s="23"/>
      <c r="H1265" s="126"/>
      <c r="I1265" s="38"/>
      <c r="J1265" s="126"/>
      <c r="K1265" s="126"/>
      <c r="L1265" s="38"/>
      <c r="M1265" s="133"/>
      <c r="O1265" s="307"/>
    </row>
    <row r="1266" spans="1:15" s="138" customFormat="1" x14ac:dyDescent="0.2">
      <c r="A1266" s="110"/>
      <c r="C1266" s="150"/>
      <c r="D1266" s="150"/>
      <c r="E1266" s="157"/>
      <c r="F1266" s="158"/>
      <c r="G1266" s="23"/>
      <c r="H1266" s="126"/>
      <c r="I1266" s="38"/>
      <c r="J1266" s="126"/>
      <c r="K1266" s="126"/>
      <c r="L1266" s="38"/>
      <c r="M1266" s="133"/>
      <c r="O1266" s="307"/>
    </row>
    <row r="1267" spans="1:15" s="138" customFormat="1" x14ac:dyDescent="0.2">
      <c r="A1267" s="110"/>
      <c r="C1267" s="150"/>
      <c r="D1267" s="150"/>
      <c r="E1267" s="157"/>
      <c r="F1267" s="158"/>
      <c r="G1267" s="23"/>
      <c r="H1267" s="126"/>
      <c r="I1267" s="38"/>
      <c r="J1267" s="126"/>
      <c r="K1267" s="126"/>
      <c r="L1267" s="38"/>
      <c r="M1267" s="133"/>
      <c r="O1267" s="307"/>
    </row>
    <row r="1268" spans="1:15" s="138" customFormat="1" x14ac:dyDescent="0.2">
      <c r="A1268" s="110"/>
      <c r="C1268" s="150"/>
      <c r="D1268" s="150"/>
      <c r="E1268" s="157"/>
      <c r="F1268" s="158"/>
      <c r="G1268" s="23"/>
      <c r="H1268" s="126"/>
      <c r="I1268" s="38"/>
      <c r="J1268" s="126"/>
      <c r="K1268" s="126"/>
      <c r="L1268" s="38"/>
      <c r="M1268" s="133"/>
      <c r="O1268" s="307"/>
    </row>
    <row r="1269" spans="1:15" s="138" customFormat="1" x14ac:dyDescent="0.2">
      <c r="A1269" s="110"/>
      <c r="C1269" s="150"/>
      <c r="D1269" s="150"/>
      <c r="E1269" s="157"/>
      <c r="F1269" s="158"/>
      <c r="G1269" s="23"/>
      <c r="H1269" s="126"/>
      <c r="I1269" s="38"/>
      <c r="J1269" s="126"/>
      <c r="K1269" s="126"/>
      <c r="L1269" s="38"/>
      <c r="M1269" s="133"/>
      <c r="O1269" s="307"/>
    </row>
    <row r="1270" spans="1:15" s="138" customFormat="1" x14ac:dyDescent="0.2">
      <c r="A1270" s="110"/>
      <c r="C1270" s="150"/>
      <c r="D1270" s="150"/>
      <c r="E1270" s="157"/>
      <c r="F1270" s="158"/>
      <c r="G1270" s="23"/>
      <c r="H1270" s="126"/>
      <c r="I1270" s="38"/>
      <c r="J1270" s="126"/>
      <c r="K1270" s="126"/>
      <c r="L1270" s="38"/>
      <c r="M1270" s="133"/>
      <c r="O1270" s="307"/>
    </row>
    <row r="1271" spans="1:15" s="138" customFormat="1" x14ac:dyDescent="0.2">
      <c r="A1271" s="110"/>
      <c r="C1271" s="150"/>
      <c r="D1271" s="150"/>
      <c r="E1271" s="157"/>
      <c r="F1271" s="158"/>
      <c r="G1271" s="23"/>
      <c r="H1271" s="126"/>
      <c r="I1271" s="38"/>
      <c r="J1271" s="126"/>
      <c r="K1271" s="126"/>
      <c r="L1271" s="38"/>
      <c r="M1271" s="133"/>
      <c r="O1271" s="307"/>
    </row>
    <row r="1272" spans="1:15" s="138" customFormat="1" x14ac:dyDescent="0.2">
      <c r="A1272" s="110"/>
      <c r="C1272" s="150"/>
      <c r="D1272" s="150"/>
      <c r="E1272" s="157"/>
      <c r="F1272" s="158"/>
      <c r="G1272" s="23"/>
      <c r="H1272" s="126"/>
      <c r="I1272" s="38"/>
      <c r="J1272" s="126"/>
      <c r="K1272" s="126"/>
      <c r="L1272" s="38"/>
      <c r="M1272" s="133"/>
      <c r="O1272" s="307"/>
    </row>
    <row r="1273" spans="1:15" s="138" customFormat="1" x14ac:dyDescent="0.2">
      <c r="A1273" s="110"/>
      <c r="C1273" s="150"/>
      <c r="D1273" s="150"/>
      <c r="E1273" s="157"/>
      <c r="F1273" s="158"/>
      <c r="G1273" s="23"/>
      <c r="H1273" s="126"/>
      <c r="I1273" s="38"/>
      <c r="J1273" s="126"/>
      <c r="K1273" s="126"/>
      <c r="L1273" s="38"/>
      <c r="M1273" s="133"/>
      <c r="O1273" s="307"/>
    </row>
    <row r="1274" spans="1:15" s="138" customFormat="1" x14ac:dyDescent="0.2">
      <c r="A1274" s="110"/>
      <c r="C1274" s="150"/>
      <c r="D1274" s="150"/>
      <c r="E1274" s="157"/>
      <c r="F1274" s="158"/>
      <c r="G1274" s="23"/>
      <c r="H1274" s="126"/>
      <c r="I1274" s="38"/>
      <c r="J1274" s="126"/>
      <c r="K1274" s="126"/>
      <c r="L1274" s="38"/>
      <c r="M1274" s="133"/>
      <c r="O1274" s="307"/>
    </row>
    <row r="1275" spans="1:15" s="138" customFormat="1" x14ac:dyDescent="0.2">
      <c r="A1275" s="110"/>
      <c r="C1275" s="150"/>
      <c r="D1275" s="150"/>
      <c r="E1275" s="157"/>
      <c r="F1275" s="158"/>
      <c r="G1275" s="23"/>
      <c r="H1275" s="126"/>
      <c r="I1275" s="38"/>
      <c r="J1275" s="126"/>
      <c r="K1275" s="126"/>
      <c r="L1275" s="38"/>
      <c r="M1275" s="133"/>
      <c r="O1275" s="307"/>
    </row>
    <row r="1276" spans="1:15" s="138" customFormat="1" x14ac:dyDescent="0.2">
      <c r="A1276" s="110"/>
      <c r="C1276" s="150"/>
      <c r="D1276" s="150"/>
      <c r="E1276" s="157"/>
      <c r="F1276" s="158"/>
      <c r="G1276" s="23"/>
      <c r="H1276" s="126"/>
      <c r="I1276" s="38"/>
      <c r="J1276" s="126"/>
      <c r="K1276" s="126"/>
      <c r="L1276" s="38"/>
      <c r="M1276" s="133"/>
      <c r="O1276" s="307"/>
    </row>
    <row r="1277" spans="1:15" s="138" customFormat="1" x14ac:dyDescent="0.2">
      <c r="A1277" s="110"/>
      <c r="C1277" s="150"/>
      <c r="D1277" s="150"/>
      <c r="E1277" s="157"/>
      <c r="F1277" s="158"/>
      <c r="G1277" s="23"/>
      <c r="H1277" s="126"/>
      <c r="I1277" s="38"/>
      <c r="J1277" s="126"/>
      <c r="K1277" s="126"/>
      <c r="L1277" s="38"/>
      <c r="M1277" s="133"/>
      <c r="O1277" s="307"/>
    </row>
    <row r="1278" spans="1:15" s="138" customFormat="1" x14ac:dyDescent="0.2">
      <c r="A1278" s="110"/>
      <c r="C1278" s="150"/>
      <c r="D1278" s="150"/>
      <c r="E1278" s="157"/>
      <c r="F1278" s="158"/>
      <c r="G1278" s="23"/>
      <c r="H1278" s="126"/>
      <c r="I1278" s="38"/>
      <c r="J1278" s="126"/>
      <c r="K1278" s="126"/>
      <c r="L1278" s="38"/>
      <c r="M1278" s="133"/>
      <c r="O1278" s="307"/>
    </row>
    <row r="1279" spans="1:15" s="138" customFormat="1" x14ac:dyDescent="0.2">
      <c r="A1279" s="110"/>
      <c r="C1279" s="150"/>
      <c r="D1279" s="150"/>
      <c r="E1279" s="157"/>
      <c r="F1279" s="158"/>
      <c r="G1279" s="23"/>
      <c r="H1279" s="126"/>
      <c r="I1279" s="38"/>
      <c r="J1279" s="126"/>
      <c r="K1279" s="126"/>
      <c r="L1279" s="38"/>
      <c r="M1279" s="133"/>
      <c r="O1279" s="307"/>
    </row>
    <row r="1280" spans="1:15" s="138" customFormat="1" x14ac:dyDescent="0.2">
      <c r="A1280" s="110"/>
      <c r="C1280" s="150"/>
      <c r="D1280" s="150"/>
      <c r="E1280" s="157"/>
      <c r="F1280" s="158"/>
      <c r="G1280" s="23"/>
      <c r="H1280" s="126"/>
      <c r="I1280" s="38"/>
      <c r="J1280" s="126"/>
      <c r="K1280" s="126"/>
      <c r="L1280" s="38"/>
      <c r="M1280" s="133"/>
      <c r="O1280" s="307"/>
    </row>
    <row r="1281" spans="1:15" s="138" customFormat="1" x14ac:dyDescent="0.2">
      <c r="A1281" s="110"/>
      <c r="C1281" s="150"/>
      <c r="D1281" s="150"/>
      <c r="E1281" s="157"/>
      <c r="F1281" s="158"/>
      <c r="G1281" s="23"/>
      <c r="H1281" s="126"/>
      <c r="I1281" s="38"/>
      <c r="J1281" s="126"/>
      <c r="K1281" s="126"/>
      <c r="L1281" s="38"/>
      <c r="M1281" s="133"/>
      <c r="O1281" s="307"/>
    </row>
    <row r="1282" spans="1:15" s="138" customFormat="1" x14ac:dyDescent="0.2">
      <c r="A1282" s="110"/>
      <c r="C1282" s="150"/>
      <c r="D1282" s="150"/>
      <c r="E1282" s="157"/>
      <c r="F1282" s="158"/>
      <c r="G1282" s="23"/>
      <c r="H1282" s="126"/>
      <c r="I1282" s="38"/>
      <c r="J1282" s="126"/>
      <c r="K1282" s="126"/>
      <c r="L1282" s="38"/>
      <c r="M1282" s="133"/>
      <c r="O1282" s="307"/>
    </row>
    <row r="1283" spans="1:15" s="138" customFormat="1" x14ac:dyDescent="0.2">
      <c r="A1283" s="110"/>
      <c r="C1283" s="150"/>
      <c r="D1283" s="150"/>
      <c r="E1283" s="157"/>
      <c r="F1283" s="158"/>
      <c r="G1283" s="23"/>
      <c r="H1283" s="126"/>
      <c r="I1283" s="38"/>
      <c r="J1283" s="126"/>
      <c r="K1283" s="126"/>
      <c r="L1283" s="38"/>
      <c r="M1283" s="133"/>
      <c r="O1283" s="307"/>
    </row>
    <row r="1284" spans="1:15" s="138" customFormat="1" x14ac:dyDescent="0.2">
      <c r="A1284" s="110"/>
      <c r="C1284" s="150"/>
      <c r="D1284" s="150"/>
      <c r="E1284" s="157"/>
      <c r="F1284" s="158"/>
      <c r="G1284" s="23"/>
      <c r="H1284" s="126"/>
      <c r="I1284" s="38"/>
      <c r="J1284" s="126"/>
      <c r="K1284" s="126"/>
      <c r="L1284" s="38"/>
      <c r="M1284" s="133"/>
      <c r="O1284" s="307"/>
    </row>
    <row r="1285" spans="1:15" s="138" customFormat="1" x14ac:dyDescent="0.2">
      <c r="A1285" s="110"/>
      <c r="C1285" s="150"/>
      <c r="D1285" s="150"/>
      <c r="E1285" s="157"/>
      <c r="F1285" s="158"/>
      <c r="G1285" s="23"/>
      <c r="H1285" s="126"/>
      <c r="I1285" s="38"/>
      <c r="J1285" s="126"/>
      <c r="K1285" s="126"/>
      <c r="L1285" s="38"/>
      <c r="M1285" s="133"/>
      <c r="O1285" s="307"/>
    </row>
    <row r="1286" spans="1:15" s="138" customFormat="1" x14ac:dyDescent="0.2">
      <c r="A1286" s="110"/>
      <c r="C1286" s="150"/>
      <c r="D1286" s="150"/>
      <c r="E1286" s="157"/>
      <c r="F1286" s="158"/>
      <c r="G1286" s="23"/>
      <c r="H1286" s="126"/>
      <c r="I1286" s="38"/>
      <c r="J1286" s="126"/>
      <c r="K1286" s="126"/>
      <c r="L1286" s="38"/>
      <c r="M1286" s="133"/>
      <c r="O1286" s="307"/>
    </row>
    <row r="1287" spans="1:15" s="138" customFormat="1" x14ac:dyDescent="0.2">
      <c r="A1287" s="110"/>
      <c r="C1287" s="150"/>
      <c r="D1287" s="150"/>
      <c r="E1287" s="157"/>
      <c r="F1287" s="158"/>
      <c r="G1287" s="23"/>
      <c r="H1287" s="126"/>
      <c r="I1287" s="38"/>
      <c r="J1287" s="126"/>
      <c r="K1287" s="126"/>
      <c r="L1287" s="38"/>
      <c r="M1287" s="133"/>
      <c r="O1287" s="307"/>
    </row>
    <row r="1288" spans="1:15" s="138" customFormat="1" x14ac:dyDescent="0.2">
      <c r="A1288" s="110"/>
      <c r="C1288" s="150"/>
      <c r="D1288" s="150"/>
      <c r="E1288" s="157"/>
      <c r="F1288" s="158"/>
      <c r="G1288" s="23"/>
      <c r="H1288" s="126"/>
      <c r="I1288" s="38"/>
      <c r="J1288" s="126"/>
      <c r="K1288" s="126"/>
      <c r="L1288" s="38"/>
      <c r="M1288" s="133"/>
      <c r="O1288" s="307"/>
    </row>
    <row r="1289" spans="1:15" s="138" customFormat="1" x14ac:dyDescent="0.2">
      <c r="A1289" s="110"/>
      <c r="C1289" s="150"/>
      <c r="D1289" s="150"/>
      <c r="E1289" s="157"/>
      <c r="F1289" s="158"/>
      <c r="G1289" s="23"/>
      <c r="H1289" s="126"/>
      <c r="I1289" s="38"/>
      <c r="J1289" s="126"/>
      <c r="K1289" s="126"/>
      <c r="L1289" s="38"/>
      <c r="M1289" s="133"/>
      <c r="O1289" s="307"/>
    </row>
    <row r="1290" spans="1:15" s="138" customFormat="1" x14ac:dyDescent="0.2">
      <c r="A1290" s="110"/>
      <c r="C1290" s="150"/>
      <c r="D1290" s="150"/>
      <c r="E1290" s="157"/>
      <c r="F1290" s="158"/>
      <c r="G1290" s="23"/>
      <c r="H1290" s="126"/>
      <c r="I1290" s="38"/>
      <c r="J1290" s="126"/>
      <c r="K1290" s="126"/>
      <c r="L1290" s="38"/>
      <c r="M1290" s="133"/>
      <c r="O1290" s="307"/>
    </row>
    <row r="1291" spans="1:15" s="138" customFormat="1" x14ac:dyDescent="0.2">
      <c r="A1291" s="110"/>
      <c r="C1291" s="150"/>
      <c r="D1291" s="150"/>
      <c r="E1291" s="157"/>
      <c r="F1291" s="158"/>
      <c r="G1291" s="23"/>
      <c r="H1291" s="126"/>
      <c r="I1291" s="38"/>
      <c r="J1291" s="126"/>
      <c r="K1291" s="126"/>
      <c r="L1291" s="38"/>
      <c r="M1291" s="133"/>
      <c r="O1291" s="307"/>
    </row>
    <row r="1292" spans="1:15" s="138" customFormat="1" x14ac:dyDescent="0.2">
      <c r="A1292" s="110"/>
      <c r="C1292" s="150"/>
      <c r="D1292" s="150"/>
      <c r="E1292" s="157"/>
      <c r="F1292" s="158"/>
      <c r="G1292" s="23"/>
      <c r="H1292" s="126"/>
      <c r="I1292" s="38"/>
      <c r="J1292" s="126"/>
      <c r="K1292" s="126"/>
      <c r="L1292" s="38"/>
      <c r="M1292" s="133"/>
      <c r="O1292" s="307"/>
    </row>
    <row r="1293" spans="1:15" s="138" customFormat="1" x14ac:dyDescent="0.2">
      <c r="A1293" s="110"/>
      <c r="C1293" s="150"/>
      <c r="D1293" s="150"/>
      <c r="E1293" s="157"/>
      <c r="F1293" s="158"/>
      <c r="G1293" s="23"/>
      <c r="H1293" s="126"/>
      <c r="I1293" s="38"/>
      <c r="J1293" s="126"/>
      <c r="K1293" s="126"/>
      <c r="L1293" s="38"/>
      <c r="M1293" s="133"/>
      <c r="O1293" s="307"/>
    </row>
    <row r="1294" spans="1:15" s="138" customFormat="1" x14ac:dyDescent="0.2">
      <c r="A1294" s="110"/>
      <c r="C1294" s="150"/>
      <c r="D1294" s="150"/>
      <c r="E1294" s="157"/>
      <c r="F1294" s="158"/>
      <c r="G1294" s="23"/>
      <c r="H1294" s="126"/>
      <c r="I1294" s="38"/>
      <c r="J1294" s="126"/>
      <c r="K1294" s="126"/>
      <c r="L1294" s="38"/>
      <c r="M1294" s="133"/>
      <c r="O1294" s="307"/>
    </row>
    <row r="1295" spans="1:15" s="138" customFormat="1" x14ac:dyDescent="0.2">
      <c r="A1295" s="110"/>
      <c r="C1295" s="150"/>
      <c r="D1295" s="150"/>
      <c r="E1295" s="157"/>
      <c r="F1295" s="158"/>
      <c r="G1295" s="23"/>
      <c r="H1295" s="126"/>
      <c r="I1295" s="38"/>
      <c r="J1295" s="126"/>
      <c r="K1295" s="126"/>
      <c r="L1295" s="38"/>
      <c r="M1295" s="133"/>
      <c r="O1295" s="307"/>
    </row>
    <row r="1296" spans="1:15" s="138" customFormat="1" x14ac:dyDescent="0.2">
      <c r="A1296" s="110"/>
      <c r="C1296" s="150"/>
      <c r="D1296" s="150"/>
      <c r="E1296" s="157"/>
      <c r="F1296" s="158"/>
      <c r="G1296" s="23"/>
      <c r="H1296" s="126"/>
      <c r="I1296" s="38"/>
      <c r="J1296" s="126"/>
      <c r="K1296" s="126"/>
      <c r="L1296" s="38"/>
      <c r="M1296" s="133"/>
      <c r="O1296" s="307"/>
    </row>
    <row r="1297" spans="1:15" s="138" customFormat="1" x14ac:dyDescent="0.2">
      <c r="A1297" s="110"/>
      <c r="C1297" s="150"/>
      <c r="D1297" s="150"/>
      <c r="E1297" s="157"/>
      <c r="F1297" s="158"/>
      <c r="G1297" s="23"/>
      <c r="H1297" s="126"/>
      <c r="I1297" s="38"/>
      <c r="J1297" s="126"/>
      <c r="K1297" s="126"/>
      <c r="L1297" s="38"/>
      <c r="M1297" s="133"/>
      <c r="O1297" s="307"/>
    </row>
    <row r="1298" spans="1:15" s="138" customFormat="1" x14ac:dyDescent="0.2">
      <c r="A1298" s="110"/>
      <c r="C1298" s="150"/>
      <c r="D1298" s="150"/>
      <c r="E1298" s="157"/>
      <c r="F1298" s="158"/>
      <c r="G1298" s="23"/>
      <c r="H1298" s="126"/>
      <c r="I1298" s="38"/>
      <c r="J1298" s="126"/>
      <c r="K1298" s="126"/>
      <c r="L1298" s="38"/>
      <c r="M1298" s="133"/>
      <c r="O1298" s="307"/>
    </row>
    <row r="1299" spans="1:15" s="138" customFormat="1" x14ac:dyDescent="0.2">
      <c r="A1299" s="110"/>
      <c r="C1299" s="150"/>
      <c r="D1299" s="150"/>
      <c r="E1299" s="157"/>
      <c r="F1299" s="158"/>
      <c r="G1299" s="23"/>
      <c r="H1299" s="126"/>
      <c r="I1299" s="38"/>
      <c r="J1299" s="126"/>
      <c r="K1299" s="126"/>
      <c r="L1299" s="38"/>
      <c r="M1299" s="133"/>
      <c r="O1299" s="307"/>
    </row>
    <row r="1300" spans="1:15" s="138" customFormat="1" x14ac:dyDescent="0.2">
      <c r="A1300" s="110"/>
      <c r="C1300" s="150"/>
      <c r="D1300" s="150"/>
      <c r="E1300" s="157"/>
      <c r="F1300" s="158"/>
      <c r="G1300" s="23"/>
      <c r="H1300" s="126"/>
      <c r="I1300" s="38"/>
      <c r="J1300" s="126"/>
      <c r="K1300" s="126"/>
      <c r="L1300" s="38"/>
      <c r="M1300" s="133"/>
      <c r="O1300" s="307"/>
    </row>
    <row r="1301" spans="1:15" s="138" customFormat="1" x14ac:dyDescent="0.2">
      <c r="A1301" s="110"/>
      <c r="C1301" s="150"/>
      <c r="D1301" s="150"/>
      <c r="E1301" s="157"/>
      <c r="F1301" s="158"/>
      <c r="G1301" s="23"/>
      <c r="H1301" s="126"/>
      <c r="I1301" s="38"/>
      <c r="J1301" s="126"/>
      <c r="K1301" s="126"/>
      <c r="L1301" s="38"/>
      <c r="M1301" s="133"/>
      <c r="O1301" s="307"/>
    </row>
    <row r="1302" spans="1:15" s="138" customFormat="1" x14ac:dyDescent="0.2">
      <c r="A1302" s="110"/>
      <c r="C1302" s="150"/>
      <c r="D1302" s="150"/>
      <c r="E1302" s="157"/>
      <c r="F1302" s="158"/>
      <c r="G1302" s="23"/>
      <c r="H1302" s="126"/>
      <c r="I1302" s="38"/>
      <c r="J1302" s="126"/>
      <c r="K1302" s="126"/>
      <c r="L1302" s="38"/>
      <c r="M1302" s="133"/>
      <c r="O1302" s="307"/>
    </row>
    <row r="1303" spans="1:15" s="138" customFormat="1" x14ac:dyDescent="0.2">
      <c r="A1303" s="110"/>
      <c r="C1303" s="150"/>
      <c r="D1303" s="150"/>
      <c r="E1303" s="157"/>
      <c r="F1303" s="158"/>
      <c r="G1303" s="23"/>
      <c r="H1303" s="126"/>
      <c r="I1303" s="38"/>
      <c r="J1303" s="126"/>
      <c r="K1303" s="126"/>
      <c r="L1303" s="38"/>
      <c r="M1303" s="133"/>
      <c r="O1303" s="307"/>
    </row>
    <row r="1304" spans="1:15" s="138" customFormat="1" x14ac:dyDescent="0.2">
      <c r="A1304" s="110"/>
      <c r="C1304" s="150"/>
      <c r="D1304" s="150"/>
      <c r="E1304" s="157"/>
      <c r="F1304" s="158"/>
      <c r="G1304" s="23"/>
      <c r="H1304" s="126"/>
      <c r="I1304" s="38"/>
      <c r="J1304" s="126"/>
      <c r="K1304" s="126"/>
      <c r="L1304" s="38"/>
      <c r="M1304" s="133"/>
      <c r="O1304" s="307"/>
    </row>
    <row r="1305" spans="1:15" s="138" customFormat="1" x14ac:dyDescent="0.2">
      <c r="A1305" s="110"/>
      <c r="C1305" s="150"/>
      <c r="D1305" s="150"/>
      <c r="E1305" s="157"/>
      <c r="F1305" s="158"/>
      <c r="G1305" s="23"/>
      <c r="H1305" s="126"/>
      <c r="I1305" s="38"/>
      <c r="J1305" s="126"/>
      <c r="K1305" s="126"/>
      <c r="L1305" s="38"/>
      <c r="M1305" s="133"/>
      <c r="O1305" s="307"/>
    </row>
    <row r="1306" spans="1:15" s="138" customFormat="1" x14ac:dyDescent="0.2">
      <c r="A1306" s="110"/>
      <c r="C1306" s="150"/>
      <c r="D1306" s="150"/>
      <c r="E1306" s="157"/>
      <c r="F1306" s="158"/>
      <c r="G1306" s="23"/>
      <c r="H1306" s="126"/>
      <c r="I1306" s="38"/>
      <c r="J1306" s="126"/>
      <c r="K1306" s="126"/>
      <c r="L1306" s="38"/>
      <c r="M1306" s="133"/>
      <c r="O1306" s="307"/>
    </row>
    <row r="1307" spans="1:15" s="138" customFormat="1" x14ac:dyDescent="0.2">
      <c r="A1307" s="110"/>
      <c r="C1307" s="150"/>
      <c r="D1307" s="150"/>
      <c r="E1307" s="157"/>
      <c r="F1307" s="158"/>
      <c r="G1307" s="23"/>
      <c r="H1307" s="126"/>
      <c r="I1307" s="38"/>
      <c r="J1307" s="126"/>
      <c r="K1307" s="126"/>
      <c r="L1307" s="38"/>
      <c r="M1307" s="133"/>
      <c r="O1307" s="307"/>
    </row>
    <row r="1308" spans="1:15" s="138" customFormat="1" x14ac:dyDescent="0.2">
      <c r="A1308" s="110"/>
      <c r="C1308" s="150"/>
      <c r="D1308" s="150"/>
      <c r="E1308" s="157"/>
      <c r="F1308" s="158"/>
      <c r="G1308" s="23"/>
      <c r="H1308" s="126"/>
      <c r="I1308" s="38"/>
      <c r="J1308" s="126"/>
      <c r="K1308" s="126"/>
      <c r="L1308" s="38"/>
      <c r="M1308" s="133"/>
      <c r="O1308" s="307"/>
    </row>
    <row r="1309" spans="1:15" s="138" customFormat="1" x14ac:dyDescent="0.2">
      <c r="A1309" s="110"/>
      <c r="C1309" s="150"/>
      <c r="D1309" s="150"/>
      <c r="E1309" s="157"/>
      <c r="F1309" s="158"/>
      <c r="G1309" s="23"/>
      <c r="H1309" s="126"/>
      <c r="I1309" s="38"/>
      <c r="J1309" s="126"/>
      <c r="K1309" s="126"/>
      <c r="L1309" s="38"/>
      <c r="M1309" s="133"/>
      <c r="O1309" s="307"/>
    </row>
    <row r="1310" spans="1:15" s="138" customFormat="1" x14ac:dyDescent="0.2">
      <c r="A1310" s="110"/>
      <c r="C1310" s="150"/>
      <c r="D1310" s="150"/>
      <c r="E1310" s="157"/>
      <c r="F1310" s="158"/>
      <c r="G1310" s="23"/>
      <c r="H1310" s="126"/>
      <c r="I1310" s="38"/>
      <c r="J1310" s="126"/>
      <c r="K1310" s="126"/>
      <c r="L1310" s="38"/>
      <c r="M1310" s="133"/>
      <c r="O1310" s="307"/>
    </row>
    <row r="1311" spans="1:15" s="138" customFormat="1" x14ac:dyDescent="0.2">
      <c r="A1311" s="110"/>
      <c r="C1311" s="150"/>
      <c r="D1311" s="150"/>
      <c r="E1311" s="157"/>
      <c r="F1311" s="158"/>
      <c r="G1311" s="23"/>
      <c r="H1311" s="126"/>
      <c r="I1311" s="38"/>
      <c r="J1311" s="126"/>
      <c r="K1311" s="126"/>
      <c r="L1311" s="38"/>
      <c r="M1311" s="133"/>
      <c r="O1311" s="307"/>
    </row>
    <row r="1312" spans="1:15" s="138" customFormat="1" x14ac:dyDescent="0.2">
      <c r="A1312" s="110"/>
      <c r="C1312" s="150"/>
      <c r="D1312" s="150"/>
      <c r="E1312" s="157"/>
      <c r="F1312" s="158"/>
      <c r="G1312" s="23"/>
      <c r="H1312" s="126"/>
      <c r="I1312" s="38"/>
      <c r="J1312" s="126"/>
      <c r="K1312" s="126"/>
      <c r="L1312" s="38"/>
      <c r="M1312" s="133"/>
      <c r="O1312" s="307"/>
    </row>
    <row r="1313" spans="1:15" s="138" customFormat="1" x14ac:dyDescent="0.2">
      <c r="A1313" s="110"/>
      <c r="C1313" s="150"/>
      <c r="D1313" s="150"/>
      <c r="E1313" s="157"/>
      <c r="F1313" s="158"/>
      <c r="G1313" s="23"/>
      <c r="H1313" s="126"/>
      <c r="I1313" s="38"/>
      <c r="J1313" s="126"/>
      <c r="K1313" s="126"/>
      <c r="L1313" s="38"/>
      <c r="M1313" s="133"/>
      <c r="O1313" s="307"/>
    </row>
    <row r="1314" spans="1:15" s="138" customFormat="1" x14ac:dyDescent="0.2">
      <c r="A1314" s="110"/>
      <c r="C1314" s="150"/>
      <c r="D1314" s="150"/>
      <c r="E1314" s="157"/>
      <c r="F1314" s="158"/>
      <c r="G1314" s="23"/>
      <c r="H1314" s="126"/>
      <c r="I1314" s="38"/>
      <c r="J1314" s="126"/>
      <c r="K1314" s="126"/>
      <c r="L1314" s="38"/>
      <c r="M1314" s="133"/>
      <c r="O1314" s="307"/>
    </row>
    <row r="1315" spans="1:15" s="138" customFormat="1" x14ac:dyDescent="0.2">
      <c r="A1315" s="110"/>
      <c r="C1315" s="150"/>
      <c r="D1315" s="150"/>
      <c r="E1315" s="157"/>
      <c r="F1315" s="158"/>
      <c r="G1315" s="23"/>
      <c r="H1315" s="126"/>
      <c r="I1315" s="38"/>
      <c r="J1315" s="126"/>
      <c r="K1315" s="126"/>
      <c r="L1315" s="38"/>
      <c r="M1315" s="133"/>
      <c r="O1315" s="307"/>
    </row>
    <row r="1316" spans="1:15" s="138" customFormat="1" x14ac:dyDescent="0.2">
      <c r="A1316" s="110"/>
      <c r="C1316" s="150"/>
      <c r="D1316" s="150"/>
      <c r="E1316" s="157"/>
      <c r="F1316" s="158"/>
      <c r="G1316" s="23"/>
      <c r="H1316" s="126"/>
      <c r="I1316" s="38"/>
      <c r="J1316" s="126"/>
      <c r="K1316" s="126"/>
      <c r="L1316" s="38"/>
      <c r="M1316" s="133"/>
      <c r="O1316" s="307"/>
    </row>
    <row r="1317" spans="1:15" s="138" customFormat="1" x14ac:dyDescent="0.2">
      <c r="A1317" s="110"/>
      <c r="C1317" s="150"/>
      <c r="D1317" s="150"/>
      <c r="E1317" s="157"/>
      <c r="F1317" s="158"/>
      <c r="G1317" s="23"/>
      <c r="H1317" s="126"/>
      <c r="I1317" s="38"/>
      <c r="J1317" s="126"/>
      <c r="K1317" s="126"/>
      <c r="L1317" s="38"/>
      <c r="M1317" s="133"/>
      <c r="O1317" s="307"/>
    </row>
    <row r="1318" spans="1:15" s="138" customFormat="1" x14ac:dyDescent="0.2">
      <c r="A1318" s="110"/>
      <c r="C1318" s="150"/>
      <c r="D1318" s="150"/>
      <c r="E1318" s="157"/>
      <c r="F1318" s="158"/>
      <c r="G1318" s="23"/>
      <c r="H1318" s="126"/>
      <c r="I1318" s="38"/>
      <c r="J1318" s="126"/>
      <c r="K1318" s="126"/>
      <c r="L1318" s="38"/>
      <c r="M1318" s="133"/>
      <c r="O1318" s="307"/>
    </row>
    <row r="1319" spans="1:15" s="138" customFormat="1" x14ac:dyDescent="0.2">
      <c r="A1319" s="110"/>
      <c r="C1319" s="150"/>
      <c r="D1319" s="150"/>
      <c r="E1319" s="157"/>
      <c r="F1319" s="158"/>
      <c r="G1319" s="23"/>
      <c r="H1319" s="126"/>
      <c r="I1319" s="38"/>
      <c r="J1319" s="126"/>
      <c r="K1319" s="126"/>
      <c r="L1319" s="38"/>
      <c r="M1319" s="133"/>
      <c r="O1319" s="307"/>
    </row>
    <row r="1320" spans="1:15" s="138" customFormat="1" x14ac:dyDescent="0.2">
      <c r="A1320" s="110"/>
      <c r="C1320" s="150"/>
      <c r="D1320" s="150"/>
      <c r="E1320" s="157"/>
      <c r="F1320" s="158"/>
      <c r="G1320" s="23"/>
      <c r="H1320" s="126"/>
      <c r="I1320" s="38"/>
      <c r="J1320" s="126"/>
      <c r="K1320" s="126"/>
      <c r="L1320" s="38"/>
      <c r="M1320" s="133"/>
      <c r="O1320" s="307"/>
    </row>
    <row r="1321" spans="1:15" s="138" customFormat="1" x14ac:dyDescent="0.2">
      <c r="A1321" s="110"/>
      <c r="C1321" s="150"/>
      <c r="D1321" s="150"/>
      <c r="E1321" s="157"/>
      <c r="F1321" s="158"/>
      <c r="G1321" s="23"/>
      <c r="H1321" s="126"/>
      <c r="I1321" s="38"/>
      <c r="J1321" s="126"/>
      <c r="K1321" s="126"/>
      <c r="L1321" s="38"/>
      <c r="M1321" s="133"/>
      <c r="O1321" s="307"/>
    </row>
    <row r="1322" spans="1:15" s="138" customFormat="1" x14ac:dyDescent="0.2">
      <c r="A1322" s="110"/>
      <c r="C1322" s="150"/>
      <c r="D1322" s="150"/>
      <c r="E1322" s="157"/>
      <c r="F1322" s="158"/>
      <c r="G1322" s="23"/>
      <c r="H1322" s="126"/>
      <c r="I1322" s="38"/>
      <c r="J1322" s="126"/>
      <c r="K1322" s="126"/>
      <c r="L1322" s="38"/>
      <c r="M1322" s="133"/>
      <c r="O1322" s="307"/>
    </row>
    <row r="1323" spans="1:15" s="138" customFormat="1" x14ac:dyDescent="0.2">
      <c r="A1323" s="110"/>
      <c r="C1323" s="150"/>
      <c r="D1323" s="150"/>
      <c r="E1323" s="157"/>
      <c r="F1323" s="158"/>
      <c r="G1323" s="23"/>
      <c r="H1323" s="126"/>
      <c r="I1323" s="38"/>
      <c r="J1323" s="126"/>
      <c r="K1323" s="126"/>
      <c r="L1323" s="38"/>
      <c r="M1323" s="133"/>
      <c r="O1323" s="307"/>
    </row>
    <row r="1324" spans="1:15" s="138" customFormat="1" x14ac:dyDescent="0.2">
      <c r="A1324" s="110"/>
      <c r="C1324" s="150"/>
      <c r="D1324" s="150"/>
      <c r="E1324" s="157"/>
      <c r="F1324" s="158"/>
      <c r="G1324" s="23"/>
      <c r="H1324" s="126"/>
      <c r="I1324" s="38"/>
      <c r="J1324" s="126"/>
      <c r="K1324" s="126"/>
      <c r="L1324" s="38"/>
      <c r="M1324" s="133"/>
      <c r="O1324" s="307"/>
    </row>
    <row r="1325" spans="1:15" s="138" customFormat="1" x14ac:dyDescent="0.2">
      <c r="A1325" s="110"/>
      <c r="C1325" s="150"/>
      <c r="D1325" s="150"/>
      <c r="E1325" s="157"/>
      <c r="F1325" s="158"/>
      <c r="G1325" s="23"/>
      <c r="H1325" s="126"/>
      <c r="I1325" s="38"/>
      <c r="J1325" s="126"/>
      <c r="K1325" s="126"/>
      <c r="L1325" s="38"/>
      <c r="M1325" s="133"/>
      <c r="O1325" s="307"/>
    </row>
    <row r="1326" spans="1:15" s="138" customFormat="1" x14ac:dyDescent="0.2">
      <c r="A1326" s="110"/>
      <c r="C1326" s="150"/>
      <c r="D1326" s="150"/>
      <c r="E1326" s="157"/>
      <c r="F1326" s="158"/>
      <c r="G1326" s="23"/>
      <c r="H1326" s="126"/>
      <c r="I1326" s="38"/>
      <c r="J1326" s="126"/>
      <c r="K1326" s="126"/>
      <c r="L1326" s="38"/>
      <c r="M1326" s="133"/>
      <c r="O1326" s="307"/>
    </row>
    <row r="1327" spans="1:15" s="138" customFormat="1" x14ac:dyDescent="0.2">
      <c r="A1327" s="110"/>
      <c r="C1327" s="150"/>
      <c r="D1327" s="150"/>
      <c r="E1327" s="157"/>
      <c r="F1327" s="158"/>
      <c r="G1327" s="23"/>
      <c r="H1327" s="126"/>
      <c r="I1327" s="38"/>
      <c r="J1327" s="126"/>
      <c r="K1327" s="126"/>
      <c r="L1327" s="38"/>
      <c r="M1327" s="133"/>
      <c r="O1327" s="307"/>
    </row>
    <row r="1328" spans="1:15" s="138" customFormat="1" x14ac:dyDescent="0.2">
      <c r="A1328" s="110"/>
      <c r="C1328" s="150"/>
      <c r="D1328" s="150"/>
      <c r="E1328" s="157"/>
      <c r="F1328" s="158"/>
      <c r="G1328" s="23"/>
      <c r="H1328" s="126"/>
      <c r="I1328" s="38"/>
      <c r="J1328" s="126"/>
      <c r="K1328" s="126"/>
      <c r="L1328" s="38"/>
      <c r="M1328" s="133"/>
      <c r="O1328" s="307"/>
    </row>
    <row r="1329" spans="1:15" s="138" customFormat="1" x14ac:dyDescent="0.2">
      <c r="A1329" s="110"/>
      <c r="C1329" s="150"/>
      <c r="D1329" s="150"/>
      <c r="E1329" s="157"/>
      <c r="F1329" s="158"/>
      <c r="G1329" s="23"/>
      <c r="H1329" s="126"/>
      <c r="I1329" s="38"/>
      <c r="J1329" s="126"/>
      <c r="K1329" s="126"/>
      <c r="L1329" s="38"/>
      <c r="M1329" s="133"/>
      <c r="O1329" s="307"/>
    </row>
    <row r="1330" spans="1:15" s="138" customFormat="1" x14ac:dyDescent="0.2">
      <c r="A1330" s="110"/>
      <c r="C1330" s="150"/>
      <c r="D1330" s="150"/>
      <c r="E1330" s="157"/>
      <c r="F1330" s="158"/>
      <c r="G1330" s="23"/>
      <c r="H1330" s="126"/>
      <c r="I1330" s="38"/>
      <c r="J1330" s="126"/>
      <c r="K1330" s="126"/>
      <c r="L1330" s="38"/>
      <c r="M1330" s="133"/>
      <c r="O1330" s="307"/>
    </row>
    <row r="1331" spans="1:15" s="138" customFormat="1" x14ac:dyDescent="0.2">
      <c r="A1331" s="110"/>
      <c r="C1331" s="150"/>
      <c r="D1331" s="150"/>
      <c r="E1331" s="157"/>
      <c r="F1331" s="158"/>
      <c r="G1331" s="23"/>
      <c r="H1331" s="126"/>
      <c r="I1331" s="38"/>
      <c r="J1331" s="126"/>
      <c r="K1331" s="126"/>
      <c r="L1331" s="38"/>
      <c r="M1331" s="133"/>
      <c r="O1331" s="307"/>
    </row>
    <row r="1332" spans="1:15" s="138" customFormat="1" x14ac:dyDescent="0.2">
      <c r="A1332" s="110"/>
      <c r="C1332" s="150"/>
      <c r="D1332" s="150"/>
      <c r="E1332" s="157"/>
      <c r="F1332" s="158"/>
      <c r="G1332" s="23"/>
      <c r="H1332" s="126"/>
      <c r="I1332" s="38"/>
      <c r="J1332" s="126"/>
      <c r="K1332" s="126"/>
      <c r="L1332" s="38"/>
      <c r="M1332" s="133"/>
      <c r="O1332" s="307"/>
    </row>
    <row r="1333" spans="1:15" s="138" customFormat="1" x14ac:dyDescent="0.2">
      <c r="A1333" s="110"/>
      <c r="C1333" s="150"/>
      <c r="D1333" s="150"/>
      <c r="E1333" s="157"/>
      <c r="F1333" s="158"/>
      <c r="G1333" s="23"/>
      <c r="H1333" s="126"/>
      <c r="I1333" s="38"/>
      <c r="J1333" s="126"/>
      <c r="K1333" s="126"/>
      <c r="L1333" s="38"/>
      <c r="M1333" s="133"/>
      <c r="O1333" s="307"/>
    </row>
    <row r="1334" spans="1:15" s="138" customFormat="1" x14ac:dyDescent="0.2">
      <c r="A1334" s="110"/>
      <c r="C1334" s="150"/>
      <c r="D1334" s="150"/>
      <c r="E1334" s="157"/>
      <c r="F1334" s="158"/>
      <c r="G1334" s="23"/>
      <c r="H1334" s="126"/>
      <c r="I1334" s="38"/>
      <c r="J1334" s="126"/>
      <c r="K1334" s="126"/>
      <c r="L1334" s="38"/>
      <c r="M1334" s="133"/>
      <c r="O1334" s="307"/>
    </row>
    <row r="1335" spans="1:15" s="138" customFormat="1" x14ac:dyDescent="0.2">
      <c r="A1335" s="110"/>
      <c r="C1335" s="150"/>
      <c r="D1335" s="150"/>
      <c r="E1335" s="157"/>
      <c r="F1335" s="158"/>
      <c r="G1335" s="23"/>
      <c r="H1335" s="126"/>
      <c r="I1335" s="38"/>
      <c r="J1335" s="126"/>
      <c r="K1335" s="126"/>
      <c r="L1335" s="38"/>
      <c r="M1335" s="133"/>
      <c r="O1335" s="307"/>
    </row>
    <row r="1336" spans="1:15" s="138" customFormat="1" x14ac:dyDescent="0.2">
      <c r="A1336" s="110"/>
      <c r="C1336" s="150"/>
      <c r="D1336" s="150"/>
      <c r="E1336" s="157"/>
      <c r="F1336" s="158"/>
      <c r="G1336" s="23"/>
      <c r="H1336" s="126"/>
      <c r="I1336" s="38"/>
      <c r="J1336" s="126"/>
      <c r="K1336" s="126"/>
      <c r="L1336" s="38"/>
      <c r="M1336" s="133"/>
      <c r="O1336" s="307"/>
    </row>
    <row r="1337" spans="1:15" s="138" customFormat="1" x14ac:dyDescent="0.2">
      <c r="A1337" s="110"/>
      <c r="C1337" s="150"/>
      <c r="D1337" s="150"/>
      <c r="E1337" s="157"/>
      <c r="F1337" s="158"/>
      <c r="G1337" s="23"/>
      <c r="H1337" s="126"/>
      <c r="I1337" s="38"/>
      <c r="J1337" s="126"/>
      <c r="K1337" s="126"/>
      <c r="L1337" s="38"/>
      <c r="M1337" s="133"/>
      <c r="O1337" s="307"/>
    </row>
    <row r="1338" spans="1:15" s="138" customFormat="1" x14ac:dyDescent="0.2">
      <c r="A1338" s="110"/>
      <c r="C1338" s="150"/>
      <c r="D1338" s="150"/>
      <c r="E1338" s="157"/>
      <c r="F1338" s="158"/>
      <c r="G1338" s="23"/>
      <c r="H1338" s="126"/>
      <c r="I1338" s="38"/>
      <c r="J1338" s="126"/>
      <c r="K1338" s="126"/>
      <c r="L1338" s="38"/>
      <c r="M1338" s="133"/>
      <c r="O1338" s="307"/>
    </row>
    <row r="1339" spans="1:15" s="138" customFormat="1" x14ac:dyDescent="0.2">
      <c r="A1339" s="110"/>
      <c r="C1339" s="150"/>
      <c r="D1339" s="150"/>
      <c r="E1339" s="157"/>
      <c r="F1339" s="158"/>
      <c r="G1339" s="23"/>
      <c r="H1339" s="126"/>
      <c r="I1339" s="38"/>
      <c r="J1339" s="126"/>
      <c r="K1339" s="126"/>
      <c r="L1339" s="38"/>
      <c r="M1339" s="133"/>
      <c r="O1339" s="307"/>
    </row>
    <row r="1340" spans="1:15" s="138" customFormat="1" x14ac:dyDescent="0.2">
      <c r="A1340" s="110"/>
      <c r="C1340" s="150"/>
      <c r="D1340" s="150"/>
      <c r="E1340" s="157"/>
      <c r="F1340" s="158"/>
      <c r="G1340" s="23"/>
      <c r="H1340" s="126"/>
      <c r="I1340" s="38"/>
      <c r="J1340" s="126"/>
      <c r="K1340" s="126"/>
      <c r="L1340" s="38"/>
      <c r="M1340" s="133"/>
      <c r="O1340" s="307"/>
    </row>
    <row r="1341" spans="1:15" s="138" customFormat="1" x14ac:dyDescent="0.2">
      <c r="A1341" s="110"/>
      <c r="C1341" s="150"/>
      <c r="D1341" s="150"/>
      <c r="E1341" s="157"/>
      <c r="F1341" s="158"/>
      <c r="G1341" s="23"/>
      <c r="H1341" s="126"/>
      <c r="I1341" s="38"/>
      <c r="J1341" s="126"/>
      <c r="K1341" s="126"/>
      <c r="L1341" s="38"/>
      <c r="M1341" s="133"/>
      <c r="O1341" s="307"/>
    </row>
    <row r="1342" spans="1:15" s="138" customFormat="1" x14ac:dyDescent="0.2">
      <c r="A1342" s="110"/>
      <c r="C1342" s="150"/>
      <c r="D1342" s="150"/>
      <c r="E1342" s="157"/>
      <c r="F1342" s="158"/>
      <c r="G1342" s="23"/>
      <c r="H1342" s="126"/>
      <c r="I1342" s="38"/>
      <c r="J1342" s="126"/>
      <c r="K1342" s="126"/>
      <c r="L1342" s="38"/>
      <c r="M1342" s="133"/>
      <c r="O1342" s="307"/>
    </row>
    <row r="1343" spans="1:15" s="138" customFormat="1" x14ac:dyDescent="0.2">
      <c r="A1343" s="110"/>
      <c r="C1343" s="150"/>
      <c r="D1343" s="150"/>
      <c r="E1343" s="157"/>
      <c r="F1343" s="158"/>
      <c r="G1343" s="23"/>
      <c r="H1343" s="126"/>
      <c r="I1343" s="38"/>
      <c r="J1343" s="126"/>
      <c r="K1343" s="126"/>
      <c r="L1343" s="38"/>
      <c r="M1343" s="133"/>
      <c r="O1343" s="307"/>
    </row>
    <row r="1344" spans="1:15" s="138" customFormat="1" x14ac:dyDescent="0.2">
      <c r="A1344" s="110"/>
      <c r="C1344" s="150"/>
      <c r="D1344" s="150"/>
      <c r="E1344" s="157"/>
      <c r="F1344" s="158"/>
      <c r="G1344" s="23"/>
      <c r="H1344" s="126"/>
      <c r="I1344" s="38"/>
      <c r="J1344" s="126"/>
      <c r="K1344" s="126"/>
      <c r="L1344" s="38"/>
      <c r="M1344" s="133"/>
      <c r="O1344" s="307"/>
    </row>
    <row r="1345" spans="1:15" s="138" customFormat="1" x14ac:dyDescent="0.2">
      <c r="A1345" s="110"/>
      <c r="C1345" s="150"/>
      <c r="D1345" s="150"/>
      <c r="E1345" s="157"/>
      <c r="F1345" s="158"/>
      <c r="G1345" s="23"/>
      <c r="H1345" s="126"/>
      <c r="I1345" s="38"/>
      <c r="J1345" s="126"/>
      <c r="K1345" s="126"/>
      <c r="L1345" s="38"/>
      <c r="M1345" s="133"/>
      <c r="O1345" s="307"/>
    </row>
    <row r="1346" spans="1:15" s="138" customFormat="1" x14ac:dyDescent="0.2">
      <c r="A1346" s="110"/>
      <c r="C1346" s="150"/>
      <c r="D1346" s="150"/>
      <c r="E1346" s="157"/>
      <c r="F1346" s="158"/>
      <c r="G1346" s="23"/>
      <c r="H1346" s="126"/>
      <c r="I1346" s="38"/>
      <c r="J1346" s="126"/>
      <c r="K1346" s="126"/>
      <c r="L1346" s="38"/>
      <c r="M1346" s="133"/>
      <c r="O1346" s="307"/>
    </row>
    <row r="1347" spans="1:15" s="138" customFormat="1" x14ac:dyDescent="0.2">
      <c r="A1347" s="110"/>
      <c r="C1347" s="150"/>
      <c r="D1347" s="150"/>
      <c r="E1347" s="157"/>
      <c r="F1347" s="158"/>
      <c r="G1347" s="23"/>
      <c r="H1347" s="126"/>
      <c r="I1347" s="38"/>
      <c r="J1347" s="126"/>
      <c r="K1347" s="126"/>
      <c r="L1347" s="38"/>
      <c r="M1347" s="133"/>
      <c r="O1347" s="307"/>
    </row>
    <row r="1348" spans="1:15" s="138" customFormat="1" x14ac:dyDescent="0.2">
      <c r="A1348" s="110"/>
      <c r="C1348" s="150"/>
      <c r="D1348" s="150"/>
      <c r="E1348" s="157"/>
      <c r="F1348" s="158"/>
      <c r="G1348" s="23"/>
      <c r="H1348" s="126"/>
      <c r="I1348" s="38"/>
      <c r="J1348" s="126"/>
      <c r="K1348" s="126"/>
      <c r="L1348" s="38"/>
      <c r="M1348" s="133"/>
      <c r="O1348" s="307"/>
    </row>
    <row r="1349" spans="1:15" s="138" customFormat="1" x14ac:dyDescent="0.2">
      <c r="A1349" s="110"/>
      <c r="C1349" s="150"/>
      <c r="D1349" s="150"/>
      <c r="E1349" s="157"/>
      <c r="F1349" s="158"/>
      <c r="G1349" s="23"/>
      <c r="H1349" s="126"/>
      <c r="I1349" s="38"/>
      <c r="J1349" s="126"/>
      <c r="K1349" s="126"/>
      <c r="L1349" s="38"/>
      <c r="M1349" s="133"/>
      <c r="O1349" s="307"/>
    </row>
    <row r="1350" spans="1:15" s="138" customFormat="1" x14ac:dyDescent="0.2">
      <c r="A1350" s="110"/>
      <c r="C1350" s="150"/>
      <c r="D1350" s="150"/>
      <c r="E1350" s="157"/>
      <c r="F1350" s="158"/>
      <c r="G1350" s="23"/>
      <c r="H1350" s="126"/>
      <c r="I1350" s="38"/>
      <c r="J1350" s="126"/>
      <c r="K1350" s="126"/>
      <c r="L1350" s="38"/>
      <c r="M1350" s="133"/>
      <c r="O1350" s="307"/>
    </row>
    <row r="1351" spans="1:15" s="138" customFormat="1" x14ac:dyDescent="0.2">
      <c r="A1351" s="110"/>
      <c r="C1351" s="150"/>
      <c r="D1351" s="150"/>
      <c r="E1351" s="157"/>
      <c r="F1351" s="158"/>
      <c r="G1351" s="23"/>
      <c r="H1351" s="126"/>
      <c r="I1351" s="38"/>
      <c r="J1351" s="126"/>
      <c r="K1351" s="126"/>
      <c r="L1351" s="38"/>
      <c r="M1351" s="133"/>
      <c r="O1351" s="307"/>
    </row>
    <row r="1352" spans="1:15" s="138" customFormat="1" x14ac:dyDescent="0.2">
      <c r="A1352" s="110"/>
      <c r="C1352" s="150"/>
      <c r="D1352" s="150"/>
      <c r="E1352" s="157"/>
      <c r="F1352" s="158"/>
      <c r="G1352" s="23"/>
      <c r="H1352" s="126"/>
      <c r="I1352" s="38"/>
      <c r="J1352" s="126"/>
      <c r="K1352" s="126"/>
      <c r="L1352" s="38"/>
      <c r="M1352" s="133"/>
      <c r="O1352" s="307"/>
    </row>
    <row r="1353" spans="1:15" s="138" customFormat="1" x14ac:dyDescent="0.2">
      <c r="A1353" s="110"/>
      <c r="C1353" s="150"/>
      <c r="D1353" s="150"/>
      <c r="E1353" s="157"/>
      <c r="F1353" s="158"/>
      <c r="G1353" s="23"/>
      <c r="H1353" s="126"/>
      <c r="I1353" s="38"/>
      <c r="J1353" s="126"/>
      <c r="K1353" s="126"/>
      <c r="L1353" s="38"/>
      <c r="M1353" s="133"/>
      <c r="O1353" s="307"/>
    </row>
    <row r="1354" spans="1:15" s="138" customFormat="1" x14ac:dyDescent="0.2">
      <c r="A1354" s="110"/>
      <c r="C1354" s="150"/>
      <c r="D1354" s="150"/>
      <c r="E1354" s="157"/>
      <c r="F1354" s="158"/>
      <c r="G1354" s="23"/>
      <c r="H1354" s="126"/>
      <c r="I1354" s="38"/>
      <c r="J1354" s="126"/>
      <c r="K1354" s="126"/>
      <c r="L1354" s="38"/>
      <c r="M1354" s="133"/>
      <c r="O1354" s="307"/>
    </row>
    <row r="1355" spans="1:15" s="138" customFormat="1" x14ac:dyDescent="0.2">
      <c r="A1355" s="110"/>
      <c r="C1355" s="150"/>
      <c r="D1355" s="150"/>
      <c r="E1355" s="157"/>
      <c r="F1355" s="158"/>
      <c r="G1355" s="23"/>
      <c r="H1355" s="126"/>
      <c r="I1355" s="38"/>
      <c r="J1355" s="126"/>
      <c r="K1355" s="126"/>
      <c r="L1355" s="38"/>
      <c r="M1355" s="133"/>
      <c r="O1355" s="307"/>
    </row>
    <row r="1356" spans="1:15" s="138" customFormat="1" x14ac:dyDescent="0.2">
      <c r="A1356" s="110"/>
      <c r="C1356" s="150"/>
      <c r="D1356" s="150"/>
      <c r="E1356" s="157"/>
      <c r="F1356" s="158"/>
      <c r="G1356" s="23"/>
      <c r="H1356" s="126"/>
      <c r="I1356" s="38"/>
      <c r="J1356" s="126"/>
      <c r="K1356" s="126"/>
      <c r="L1356" s="38"/>
      <c r="M1356" s="133"/>
      <c r="O1356" s="307"/>
    </row>
    <row r="1357" spans="1:15" s="138" customFormat="1" x14ac:dyDescent="0.2">
      <c r="A1357" s="110"/>
      <c r="C1357" s="150"/>
      <c r="D1357" s="150"/>
      <c r="E1357" s="157"/>
      <c r="F1357" s="158"/>
      <c r="G1357" s="23"/>
      <c r="H1357" s="126"/>
      <c r="I1357" s="38"/>
      <c r="J1357" s="126"/>
      <c r="K1357" s="126"/>
      <c r="L1357" s="38"/>
      <c r="M1357" s="133"/>
      <c r="O1357" s="307"/>
    </row>
    <row r="1358" spans="1:15" s="138" customFormat="1" x14ac:dyDescent="0.2">
      <c r="A1358" s="110"/>
      <c r="C1358" s="150"/>
      <c r="D1358" s="150"/>
      <c r="E1358" s="157"/>
      <c r="F1358" s="158"/>
      <c r="G1358" s="23"/>
      <c r="H1358" s="126"/>
      <c r="I1358" s="38"/>
      <c r="J1358" s="126"/>
      <c r="K1358" s="126"/>
      <c r="L1358" s="38"/>
      <c r="M1358" s="133"/>
      <c r="O1358" s="307"/>
    </row>
    <row r="1359" spans="1:15" s="138" customFormat="1" x14ac:dyDescent="0.2">
      <c r="A1359" s="110"/>
      <c r="C1359" s="150"/>
      <c r="D1359" s="150"/>
      <c r="E1359" s="157"/>
      <c r="F1359" s="158"/>
      <c r="G1359" s="23"/>
      <c r="H1359" s="126"/>
      <c r="I1359" s="38"/>
      <c r="J1359" s="126"/>
      <c r="K1359" s="126"/>
      <c r="L1359" s="38"/>
      <c r="M1359" s="133"/>
      <c r="O1359" s="307"/>
    </row>
    <row r="1360" spans="1:15" s="138" customFormat="1" x14ac:dyDescent="0.2">
      <c r="A1360" s="110"/>
      <c r="C1360" s="150"/>
      <c r="D1360" s="150"/>
      <c r="E1360" s="157"/>
      <c r="F1360" s="158"/>
      <c r="G1360" s="23"/>
      <c r="H1360" s="126"/>
      <c r="I1360" s="38"/>
      <c r="J1360" s="126"/>
      <c r="K1360" s="126"/>
      <c r="L1360" s="38"/>
      <c r="M1360" s="133"/>
      <c r="O1360" s="307"/>
    </row>
    <row r="1361" spans="1:15" s="138" customFormat="1" x14ac:dyDescent="0.2">
      <c r="A1361" s="110"/>
      <c r="C1361" s="150"/>
      <c r="D1361" s="150"/>
      <c r="E1361" s="157"/>
      <c r="F1361" s="158"/>
      <c r="G1361" s="23"/>
      <c r="H1361" s="126"/>
      <c r="I1361" s="38"/>
      <c r="J1361" s="126"/>
      <c r="K1361" s="126"/>
      <c r="L1361" s="38"/>
      <c r="M1361" s="133"/>
      <c r="O1361" s="307"/>
    </row>
    <row r="1362" spans="1:15" s="138" customFormat="1" x14ac:dyDescent="0.2">
      <c r="A1362" s="110"/>
      <c r="C1362" s="150"/>
      <c r="D1362" s="150"/>
      <c r="E1362" s="157"/>
      <c r="F1362" s="158"/>
      <c r="G1362" s="23"/>
      <c r="H1362" s="126"/>
      <c r="I1362" s="38"/>
      <c r="J1362" s="126"/>
      <c r="K1362" s="126"/>
      <c r="L1362" s="38"/>
      <c r="M1362" s="133"/>
      <c r="O1362" s="307"/>
    </row>
    <row r="1363" spans="1:15" s="138" customFormat="1" x14ac:dyDescent="0.2">
      <c r="A1363" s="110"/>
      <c r="C1363" s="150"/>
      <c r="D1363" s="150"/>
      <c r="E1363" s="157"/>
      <c r="F1363" s="158"/>
      <c r="G1363" s="23"/>
      <c r="H1363" s="126"/>
      <c r="I1363" s="38"/>
      <c r="J1363" s="126"/>
      <c r="K1363" s="126"/>
      <c r="L1363" s="38"/>
      <c r="M1363" s="133"/>
      <c r="O1363" s="307"/>
    </row>
    <row r="1364" spans="1:15" s="138" customFormat="1" x14ac:dyDescent="0.2">
      <c r="A1364" s="110"/>
      <c r="C1364" s="150"/>
      <c r="D1364" s="150"/>
      <c r="E1364" s="157"/>
      <c r="F1364" s="158"/>
      <c r="G1364" s="23"/>
      <c r="H1364" s="126"/>
      <c r="I1364" s="38"/>
      <c r="J1364" s="126"/>
      <c r="K1364" s="126"/>
      <c r="L1364" s="38"/>
      <c r="M1364" s="133"/>
      <c r="O1364" s="307"/>
    </row>
    <row r="1365" spans="1:15" s="138" customFormat="1" x14ac:dyDescent="0.2">
      <c r="A1365" s="110"/>
      <c r="C1365" s="150"/>
      <c r="D1365" s="150"/>
      <c r="E1365" s="157"/>
      <c r="F1365" s="158"/>
      <c r="G1365" s="23"/>
      <c r="H1365" s="126"/>
      <c r="I1365" s="38"/>
      <c r="J1365" s="126"/>
      <c r="K1365" s="126"/>
      <c r="L1365" s="38"/>
      <c r="M1365" s="133"/>
      <c r="O1365" s="307"/>
    </row>
    <row r="1366" spans="1:15" s="138" customFormat="1" x14ac:dyDescent="0.2">
      <c r="A1366" s="110"/>
      <c r="C1366" s="150"/>
      <c r="D1366" s="150"/>
      <c r="E1366" s="157"/>
      <c r="F1366" s="158"/>
      <c r="G1366" s="23"/>
      <c r="H1366" s="126"/>
      <c r="I1366" s="38"/>
      <c r="J1366" s="126"/>
      <c r="K1366" s="126"/>
      <c r="L1366" s="38"/>
      <c r="M1366" s="133"/>
      <c r="O1366" s="307"/>
    </row>
    <row r="1367" spans="1:15" s="138" customFormat="1" x14ac:dyDescent="0.2">
      <c r="A1367" s="110"/>
      <c r="C1367" s="150"/>
      <c r="D1367" s="150"/>
      <c r="E1367" s="157"/>
      <c r="F1367" s="158"/>
      <c r="G1367" s="23"/>
      <c r="H1367" s="126"/>
      <c r="I1367" s="38"/>
      <c r="J1367" s="126"/>
      <c r="K1367" s="126"/>
      <c r="L1367" s="38"/>
      <c r="M1367" s="133"/>
      <c r="O1367" s="307"/>
    </row>
    <row r="1368" spans="1:15" s="138" customFormat="1" x14ac:dyDescent="0.2">
      <c r="A1368" s="110"/>
      <c r="C1368" s="150"/>
      <c r="D1368" s="150"/>
      <c r="E1368" s="157"/>
      <c r="F1368" s="158"/>
      <c r="G1368" s="23"/>
      <c r="H1368" s="126"/>
      <c r="I1368" s="38"/>
      <c r="J1368" s="126"/>
      <c r="K1368" s="126"/>
      <c r="L1368" s="38"/>
      <c r="M1368" s="133"/>
      <c r="O1368" s="307"/>
    </row>
    <row r="1369" spans="1:15" s="138" customFormat="1" x14ac:dyDescent="0.2">
      <c r="A1369" s="110"/>
      <c r="C1369" s="150"/>
      <c r="D1369" s="150"/>
      <c r="E1369" s="157"/>
      <c r="F1369" s="158"/>
      <c r="G1369" s="23"/>
      <c r="H1369" s="126"/>
      <c r="I1369" s="38"/>
      <c r="J1369" s="126"/>
      <c r="K1369" s="126"/>
      <c r="L1369" s="38"/>
      <c r="M1369" s="133"/>
      <c r="O1369" s="307"/>
    </row>
    <row r="1370" spans="1:15" s="138" customFormat="1" x14ac:dyDescent="0.2">
      <c r="A1370" s="110"/>
      <c r="C1370" s="150"/>
      <c r="D1370" s="150"/>
      <c r="E1370" s="157"/>
      <c r="F1370" s="158"/>
      <c r="G1370" s="23"/>
      <c r="H1370" s="126"/>
      <c r="I1370" s="38"/>
      <c r="J1370" s="126"/>
      <c r="K1370" s="126"/>
      <c r="L1370" s="38"/>
      <c r="M1370" s="133"/>
      <c r="O1370" s="307"/>
    </row>
    <row r="1371" spans="1:15" s="138" customFormat="1" x14ac:dyDescent="0.2">
      <c r="A1371" s="110"/>
      <c r="C1371" s="150"/>
      <c r="D1371" s="150"/>
      <c r="E1371" s="157"/>
      <c r="F1371" s="158"/>
      <c r="G1371" s="23"/>
      <c r="H1371" s="126"/>
      <c r="I1371" s="38"/>
      <c r="J1371" s="126"/>
      <c r="K1371" s="126"/>
      <c r="L1371" s="38"/>
      <c r="M1371" s="133"/>
      <c r="O1371" s="307"/>
    </row>
    <row r="1372" spans="1:15" s="138" customFormat="1" x14ac:dyDescent="0.2">
      <c r="A1372" s="110"/>
      <c r="C1372" s="150"/>
      <c r="D1372" s="150"/>
      <c r="E1372" s="157"/>
      <c r="F1372" s="158"/>
      <c r="G1372" s="23"/>
      <c r="H1372" s="126"/>
      <c r="I1372" s="38"/>
      <c r="J1372" s="126"/>
      <c r="K1372" s="126"/>
      <c r="L1372" s="38"/>
      <c r="M1372" s="133"/>
      <c r="O1372" s="307"/>
    </row>
    <row r="1373" spans="1:15" s="138" customFormat="1" x14ac:dyDescent="0.2">
      <c r="A1373" s="110"/>
      <c r="C1373" s="150"/>
      <c r="D1373" s="150"/>
      <c r="E1373" s="157"/>
      <c r="F1373" s="158"/>
      <c r="G1373" s="23"/>
      <c r="H1373" s="126"/>
      <c r="I1373" s="38"/>
      <c r="J1373" s="126"/>
      <c r="K1373" s="126"/>
      <c r="L1373" s="38"/>
      <c r="M1373" s="133"/>
      <c r="O1373" s="307"/>
    </row>
    <row r="1374" spans="1:15" s="138" customFormat="1" x14ac:dyDescent="0.2">
      <c r="A1374" s="110"/>
      <c r="C1374" s="150"/>
      <c r="D1374" s="150"/>
      <c r="E1374" s="157"/>
      <c r="F1374" s="158"/>
      <c r="G1374" s="23"/>
      <c r="H1374" s="126"/>
      <c r="I1374" s="38"/>
      <c r="J1374" s="126"/>
      <c r="K1374" s="126"/>
      <c r="L1374" s="38"/>
      <c r="M1374" s="133"/>
      <c r="O1374" s="307"/>
    </row>
    <row r="1375" spans="1:15" s="138" customFormat="1" x14ac:dyDescent="0.2">
      <c r="A1375" s="110"/>
      <c r="C1375" s="150"/>
      <c r="D1375" s="150"/>
      <c r="E1375" s="157"/>
      <c r="F1375" s="158"/>
      <c r="G1375" s="23"/>
      <c r="H1375" s="126"/>
      <c r="I1375" s="38"/>
      <c r="J1375" s="126"/>
      <c r="K1375" s="126"/>
      <c r="L1375" s="38"/>
      <c r="M1375" s="133"/>
      <c r="O1375" s="307"/>
    </row>
    <row r="1376" spans="1:15" s="138" customFormat="1" x14ac:dyDescent="0.2">
      <c r="A1376" s="110"/>
      <c r="C1376" s="150"/>
      <c r="D1376" s="150"/>
      <c r="E1376" s="157"/>
      <c r="F1376" s="158"/>
      <c r="G1376" s="23"/>
      <c r="H1376" s="126"/>
      <c r="I1376" s="38"/>
      <c r="J1376" s="126"/>
      <c r="K1376" s="126"/>
      <c r="L1376" s="38"/>
      <c r="M1376" s="133"/>
      <c r="O1376" s="307"/>
    </row>
    <row r="1377" spans="1:15" s="138" customFormat="1" x14ac:dyDescent="0.2">
      <c r="A1377" s="110"/>
      <c r="C1377" s="150"/>
      <c r="D1377" s="150"/>
      <c r="E1377" s="157"/>
      <c r="F1377" s="158"/>
      <c r="G1377" s="23"/>
      <c r="H1377" s="126"/>
      <c r="I1377" s="38"/>
      <c r="J1377" s="126"/>
      <c r="K1377" s="126"/>
      <c r="L1377" s="38"/>
      <c r="M1377" s="133"/>
      <c r="O1377" s="307"/>
    </row>
    <row r="1378" spans="1:15" s="138" customFormat="1" x14ac:dyDescent="0.2">
      <c r="A1378" s="110"/>
      <c r="C1378" s="150"/>
      <c r="D1378" s="150"/>
      <c r="E1378" s="157"/>
      <c r="F1378" s="158"/>
      <c r="G1378" s="23"/>
      <c r="H1378" s="126"/>
      <c r="I1378" s="38"/>
      <c r="J1378" s="126"/>
      <c r="K1378" s="126"/>
      <c r="L1378" s="38"/>
      <c r="M1378" s="133"/>
      <c r="O1378" s="307"/>
    </row>
    <row r="1379" spans="1:15" s="138" customFormat="1" x14ac:dyDescent="0.2">
      <c r="A1379" s="110"/>
      <c r="C1379" s="150"/>
      <c r="D1379" s="150"/>
      <c r="E1379" s="157"/>
      <c r="F1379" s="158"/>
      <c r="G1379" s="23"/>
      <c r="H1379" s="126"/>
      <c r="I1379" s="38"/>
      <c r="J1379" s="126"/>
      <c r="K1379" s="126"/>
      <c r="L1379" s="38"/>
      <c r="M1379" s="133"/>
      <c r="O1379" s="307"/>
    </row>
    <row r="1380" spans="1:15" s="138" customFormat="1" x14ac:dyDescent="0.2">
      <c r="A1380" s="110"/>
      <c r="C1380" s="150"/>
      <c r="D1380" s="150"/>
      <c r="E1380" s="157"/>
      <c r="F1380" s="158"/>
      <c r="G1380" s="23"/>
      <c r="H1380" s="126"/>
      <c r="I1380" s="38"/>
      <c r="J1380" s="126"/>
      <c r="K1380" s="126"/>
      <c r="L1380" s="38"/>
      <c r="M1380" s="133"/>
      <c r="O1380" s="307"/>
    </row>
    <row r="1381" spans="1:15" s="138" customFormat="1" x14ac:dyDescent="0.2">
      <c r="A1381" s="110"/>
      <c r="C1381" s="150"/>
      <c r="D1381" s="150"/>
      <c r="E1381" s="157"/>
      <c r="F1381" s="158"/>
      <c r="G1381" s="23"/>
      <c r="H1381" s="126"/>
      <c r="I1381" s="38"/>
      <c r="J1381" s="126"/>
      <c r="K1381" s="126"/>
      <c r="L1381" s="38"/>
      <c r="M1381" s="133"/>
      <c r="O1381" s="307"/>
    </row>
    <row r="1382" spans="1:15" s="138" customFormat="1" x14ac:dyDescent="0.2">
      <c r="A1382" s="110"/>
      <c r="C1382" s="150"/>
      <c r="D1382" s="150"/>
      <c r="E1382" s="157"/>
      <c r="F1382" s="158"/>
      <c r="G1382" s="23"/>
      <c r="H1382" s="126"/>
      <c r="I1382" s="38"/>
      <c r="J1382" s="126"/>
      <c r="K1382" s="126"/>
      <c r="L1382" s="38"/>
      <c r="M1382" s="133"/>
      <c r="O1382" s="307"/>
    </row>
    <row r="1383" spans="1:15" s="138" customFormat="1" x14ac:dyDescent="0.2">
      <c r="A1383" s="110"/>
      <c r="C1383" s="150"/>
      <c r="D1383" s="150"/>
      <c r="E1383" s="157"/>
      <c r="F1383" s="158"/>
      <c r="G1383" s="23"/>
      <c r="H1383" s="126"/>
      <c r="I1383" s="38"/>
      <c r="J1383" s="126"/>
      <c r="K1383" s="126"/>
      <c r="L1383" s="38"/>
      <c r="M1383" s="133"/>
      <c r="O1383" s="307"/>
    </row>
    <row r="1384" spans="1:15" s="138" customFormat="1" x14ac:dyDescent="0.2">
      <c r="A1384" s="110"/>
      <c r="C1384" s="150"/>
      <c r="D1384" s="150"/>
      <c r="E1384" s="157"/>
      <c r="F1384" s="158"/>
      <c r="G1384" s="23"/>
      <c r="H1384" s="126"/>
      <c r="I1384" s="38"/>
      <c r="J1384" s="126"/>
      <c r="K1384" s="126"/>
      <c r="L1384" s="38"/>
      <c r="M1384" s="133"/>
      <c r="O1384" s="307"/>
    </row>
    <row r="1385" spans="1:15" s="138" customFormat="1" x14ac:dyDescent="0.2">
      <c r="A1385" s="110"/>
      <c r="C1385" s="150"/>
      <c r="D1385" s="150"/>
      <c r="E1385" s="157"/>
      <c r="F1385" s="158"/>
      <c r="G1385" s="23"/>
      <c r="H1385" s="126"/>
      <c r="I1385" s="38"/>
      <c r="J1385" s="126"/>
      <c r="K1385" s="126"/>
      <c r="L1385" s="38"/>
      <c r="M1385" s="133"/>
      <c r="O1385" s="307"/>
    </row>
    <row r="1386" spans="1:15" s="138" customFormat="1" x14ac:dyDescent="0.2">
      <c r="A1386" s="110"/>
      <c r="C1386" s="150"/>
      <c r="D1386" s="150"/>
      <c r="E1386" s="157"/>
      <c r="F1386" s="158"/>
      <c r="G1386" s="23"/>
      <c r="H1386" s="126"/>
      <c r="I1386" s="38"/>
      <c r="J1386" s="126"/>
      <c r="K1386" s="126"/>
      <c r="L1386" s="38"/>
      <c r="M1386" s="133"/>
      <c r="O1386" s="307"/>
    </row>
    <row r="1387" spans="1:15" s="138" customFormat="1" x14ac:dyDescent="0.2">
      <c r="A1387" s="110"/>
      <c r="C1387" s="150"/>
      <c r="D1387" s="150"/>
      <c r="E1387" s="157"/>
      <c r="F1387" s="158"/>
      <c r="G1387" s="23"/>
      <c r="H1387" s="126"/>
      <c r="I1387" s="38"/>
      <c r="J1387" s="126"/>
      <c r="K1387" s="126"/>
      <c r="L1387" s="38"/>
      <c r="M1387" s="133"/>
      <c r="O1387" s="307"/>
    </row>
    <row r="1388" spans="1:15" s="138" customFormat="1" x14ac:dyDescent="0.2">
      <c r="A1388" s="110"/>
      <c r="C1388" s="150"/>
      <c r="D1388" s="150"/>
      <c r="E1388" s="157"/>
      <c r="F1388" s="158"/>
      <c r="G1388" s="23"/>
      <c r="H1388" s="126"/>
      <c r="I1388" s="38"/>
      <c r="J1388" s="126"/>
      <c r="K1388" s="126"/>
      <c r="L1388" s="38"/>
      <c r="M1388" s="133"/>
      <c r="O1388" s="307"/>
    </row>
    <row r="1389" spans="1:15" s="138" customFormat="1" x14ac:dyDescent="0.2">
      <c r="A1389" s="110"/>
      <c r="C1389" s="150"/>
      <c r="D1389" s="150"/>
      <c r="E1389" s="157"/>
      <c r="F1389" s="158"/>
      <c r="G1389" s="23"/>
      <c r="H1389" s="126"/>
      <c r="I1389" s="38"/>
      <c r="J1389" s="126"/>
      <c r="K1389" s="126"/>
      <c r="L1389" s="38"/>
      <c r="M1389" s="133"/>
      <c r="O1389" s="307"/>
    </row>
    <row r="1390" spans="1:15" s="138" customFormat="1" x14ac:dyDescent="0.2">
      <c r="A1390" s="110"/>
      <c r="C1390" s="150"/>
      <c r="D1390" s="150"/>
      <c r="E1390" s="157"/>
      <c r="F1390" s="158"/>
      <c r="G1390" s="23"/>
      <c r="H1390" s="126"/>
      <c r="I1390" s="38"/>
      <c r="J1390" s="126"/>
      <c r="K1390" s="126"/>
      <c r="L1390" s="38"/>
      <c r="M1390" s="133"/>
      <c r="O1390" s="307"/>
    </row>
    <row r="1391" spans="1:15" s="138" customFormat="1" x14ac:dyDescent="0.2">
      <c r="A1391" s="110"/>
      <c r="C1391" s="150"/>
      <c r="D1391" s="150"/>
      <c r="E1391" s="157"/>
      <c r="F1391" s="158"/>
      <c r="G1391" s="23"/>
      <c r="H1391" s="126"/>
      <c r="I1391" s="38"/>
      <c r="J1391" s="126"/>
      <c r="K1391" s="126"/>
      <c r="L1391" s="38"/>
      <c r="M1391" s="133"/>
      <c r="O1391" s="307"/>
    </row>
    <row r="1392" spans="1:15" s="138" customFormat="1" x14ac:dyDescent="0.2">
      <c r="A1392" s="110"/>
      <c r="C1392" s="150"/>
      <c r="D1392" s="150"/>
      <c r="E1392" s="157"/>
      <c r="F1392" s="158"/>
      <c r="G1392" s="23"/>
      <c r="H1392" s="126"/>
      <c r="I1392" s="38"/>
      <c r="J1392" s="126"/>
      <c r="K1392" s="126"/>
      <c r="L1392" s="38"/>
      <c r="M1392" s="133"/>
      <c r="O1392" s="307"/>
    </row>
    <row r="1393" spans="1:15" s="138" customFormat="1" x14ac:dyDescent="0.2">
      <c r="A1393" s="110"/>
      <c r="C1393" s="150"/>
      <c r="D1393" s="150"/>
      <c r="E1393" s="157"/>
      <c r="F1393" s="158"/>
      <c r="G1393" s="23"/>
      <c r="H1393" s="126"/>
      <c r="I1393" s="38"/>
      <c r="J1393" s="126"/>
      <c r="K1393" s="126"/>
      <c r="L1393" s="38"/>
      <c r="M1393" s="133"/>
      <c r="O1393" s="307"/>
    </row>
    <row r="1394" spans="1:15" s="138" customFormat="1" x14ac:dyDescent="0.2">
      <c r="A1394" s="110"/>
      <c r="C1394" s="150"/>
      <c r="D1394" s="150"/>
      <c r="E1394" s="157"/>
      <c r="F1394" s="158"/>
      <c r="G1394" s="23"/>
      <c r="H1394" s="126"/>
      <c r="I1394" s="38"/>
      <c r="J1394" s="126"/>
      <c r="K1394" s="126"/>
      <c r="L1394" s="38"/>
      <c r="M1394" s="133"/>
      <c r="O1394" s="307"/>
    </row>
    <row r="1395" spans="1:15" s="138" customFormat="1" x14ac:dyDescent="0.2">
      <c r="A1395" s="110"/>
      <c r="C1395" s="150"/>
      <c r="D1395" s="150"/>
      <c r="E1395" s="157"/>
      <c r="F1395" s="158"/>
      <c r="G1395" s="23"/>
      <c r="H1395" s="126"/>
      <c r="I1395" s="38"/>
      <c r="J1395" s="126"/>
      <c r="K1395" s="126"/>
      <c r="L1395" s="38"/>
      <c r="M1395" s="133"/>
      <c r="O1395" s="307"/>
    </row>
    <row r="1396" spans="1:15" s="138" customFormat="1" x14ac:dyDescent="0.2">
      <c r="A1396" s="110"/>
      <c r="C1396" s="150"/>
      <c r="D1396" s="150"/>
      <c r="E1396" s="157"/>
      <c r="F1396" s="158"/>
      <c r="G1396" s="23"/>
      <c r="H1396" s="126"/>
      <c r="I1396" s="38"/>
      <c r="J1396" s="126"/>
      <c r="K1396" s="126"/>
      <c r="L1396" s="38"/>
      <c r="M1396" s="133"/>
      <c r="O1396" s="307"/>
    </row>
    <row r="1397" spans="1:15" s="138" customFormat="1" x14ac:dyDescent="0.2">
      <c r="A1397" s="110"/>
      <c r="C1397" s="150"/>
      <c r="D1397" s="150"/>
      <c r="E1397" s="157"/>
      <c r="F1397" s="158"/>
      <c r="G1397" s="23"/>
      <c r="H1397" s="126"/>
      <c r="I1397" s="38"/>
      <c r="J1397" s="126"/>
      <c r="K1397" s="126"/>
      <c r="L1397" s="38"/>
      <c r="M1397" s="133"/>
      <c r="O1397" s="307"/>
    </row>
    <row r="1398" spans="1:15" s="138" customFormat="1" x14ac:dyDescent="0.2">
      <c r="A1398" s="110"/>
      <c r="C1398" s="150"/>
      <c r="D1398" s="150"/>
      <c r="E1398" s="157"/>
      <c r="F1398" s="158"/>
      <c r="G1398" s="23"/>
      <c r="H1398" s="126"/>
      <c r="I1398" s="38"/>
      <c r="J1398" s="126"/>
      <c r="K1398" s="126"/>
      <c r="L1398" s="38"/>
      <c r="M1398" s="133"/>
      <c r="O1398" s="307"/>
    </row>
    <row r="1399" spans="1:15" s="138" customFormat="1" x14ac:dyDescent="0.2">
      <c r="A1399" s="110"/>
      <c r="C1399" s="150"/>
      <c r="D1399" s="150"/>
      <c r="E1399" s="157"/>
      <c r="F1399" s="158"/>
      <c r="G1399" s="23"/>
      <c r="H1399" s="126"/>
      <c r="I1399" s="38"/>
      <c r="J1399" s="126"/>
      <c r="K1399" s="126"/>
      <c r="L1399" s="38"/>
      <c r="M1399" s="133"/>
      <c r="O1399" s="307"/>
    </row>
    <row r="1400" spans="1:15" s="138" customFormat="1" x14ac:dyDescent="0.2">
      <c r="A1400" s="110"/>
      <c r="C1400" s="150"/>
      <c r="D1400" s="150"/>
      <c r="E1400" s="157"/>
      <c r="F1400" s="158"/>
      <c r="G1400" s="23"/>
      <c r="H1400" s="126"/>
      <c r="I1400" s="38"/>
      <c r="J1400" s="126"/>
      <c r="K1400" s="126"/>
      <c r="L1400" s="38"/>
      <c r="M1400" s="133"/>
      <c r="O1400" s="307"/>
    </row>
    <row r="1401" spans="1:15" s="138" customFormat="1" x14ac:dyDescent="0.2">
      <c r="A1401" s="110"/>
      <c r="C1401" s="150"/>
      <c r="D1401" s="150"/>
      <c r="E1401" s="157"/>
      <c r="F1401" s="158"/>
      <c r="G1401" s="23"/>
      <c r="H1401" s="126"/>
      <c r="I1401" s="38"/>
      <c r="J1401" s="126"/>
      <c r="K1401" s="126"/>
      <c r="L1401" s="38"/>
      <c r="M1401" s="133"/>
      <c r="O1401" s="307"/>
    </row>
    <row r="1402" spans="1:15" s="138" customFormat="1" x14ac:dyDescent="0.2">
      <c r="A1402" s="110"/>
      <c r="C1402" s="150"/>
      <c r="D1402" s="150"/>
      <c r="E1402" s="157"/>
      <c r="F1402" s="158"/>
      <c r="G1402" s="23"/>
      <c r="H1402" s="126"/>
      <c r="I1402" s="38"/>
      <c r="J1402" s="126"/>
      <c r="K1402" s="126"/>
      <c r="L1402" s="38"/>
      <c r="M1402" s="133"/>
      <c r="O1402" s="307"/>
    </row>
    <row r="1403" spans="1:15" s="138" customFormat="1" x14ac:dyDescent="0.2">
      <c r="A1403" s="110"/>
      <c r="C1403" s="150"/>
      <c r="D1403" s="150"/>
      <c r="E1403" s="157"/>
      <c r="F1403" s="158"/>
      <c r="G1403" s="23"/>
      <c r="H1403" s="126"/>
      <c r="I1403" s="38"/>
      <c r="J1403" s="126"/>
      <c r="K1403" s="126"/>
      <c r="L1403" s="38"/>
      <c r="M1403" s="133"/>
      <c r="O1403" s="307"/>
    </row>
    <row r="1404" spans="1:15" s="138" customFormat="1" x14ac:dyDescent="0.2">
      <c r="A1404" s="110"/>
      <c r="C1404" s="150"/>
      <c r="D1404" s="150"/>
      <c r="E1404" s="157"/>
      <c r="F1404" s="158"/>
      <c r="G1404" s="23"/>
      <c r="H1404" s="126"/>
      <c r="I1404" s="38"/>
      <c r="J1404" s="126"/>
      <c r="K1404" s="126"/>
      <c r="L1404" s="38"/>
      <c r="M1404" s="133"/>
      <c r="O1404" s="307"/>
    </row>
    <row r="1405" spans="1:15" s="138" customFormat="1" x14ac:dyDescent="0.2">
      <c r="A1405" s="110"/>
      <c r="C1405" s="150"/>
      <c r="D1405" s="150"/>
      <c r="E1405" s="157"/>
      <c r="F1405" s="158"/>
      <c r="G1405" s="23"/>
      <c r="H1405" s="126"/>
      <c r="I1405" s="38"/>
      <c r="J1405" s="126"/>
      <c r="K1405" s="126"/>
      <c r="L1405" s="38"/>
      <c r="M1405" s="133"/>
      <c r="O1405" s="307"/>
    </row>
    <row r="1406" spans="1:15" s="138" customFormat="1" x14ac:dyDescent="0.2">
      <c r="A1406" s="110"/>
      <c r="C1406" s="150"/>
      <c r="D1406" s="150"/>
      <c r="E1406" s="157"/>
      <c r="F1406" s="158"/>
      <c r="G1406" s="23"/>
      <c r="H1406" s="126"/>
      <c r="I1406" s="38"/>
      <c r="J1406" s="126"/>
      <c r="K1406" s="126"/>
      <c r="L1406" s="38"/>
      <c r="M1406" s="133"/>
      <c r="O1406" s="307"/>
    </row>
    <row r="1407" spans="1:15" s="138" customFormat="1" x14ac:dyDescent="0.2">
      <c r="A1407" s="110"/>
      <c r="C1407" s="150"/>
      <c r="D1407" s="150"/>
      <c r="E1407" s="157"/>
      <c r="F1407" s="158"/>
      <c r="G1407" s="23"/>
      <c r="H1407" s="126"/>
      <c r="I1407" s="38"/>
      <c r="J1407" s="126"/>
      <c r="K1407" s="126"/>
      <c r="L1407" s="38"/>
      <c r="M1407" s="133"/>
      <c r="O1407" s="307"/>
    </row>
    <row r="1408" spans="1:15" s="138" customFormat="1" x14ac:dyDescent="0.2">
      <c r="A1408" s="110"/>
      <c r="C1408" s="150"/>
      <c r="D1408" s="150"/>
      <c r="E1408" s="157"/>
      <c r="F1408" s="158"/>
      <c r="G1408" s="23"/>
      <c r="H1408" s="126"/>
      <c r="I1408" s="38"/>
      <c r="J1408" s="126"/>
      <c r="K1408" s="126"/>
      <c r="L1408" s="38"/>
      <c r="M1408" s="133"/>
      <c r="O1408" s="307"/>
    </row>
    <row r="1409" spans="1:15" s="138" customFormat="1" x14ac:dyDescent="0.2">
      <c r="A1409" s="110"/>
      <c r="C1409" s="150"/>
      <c r="D1409" s="150"/>
      <c r="E1409" s="157"/>
      <c r="F1409" s="158"/>
      <c r="G1409" s="23"/>
      <c r="H1409" s="126"/>
      <c r="I1409" s="38"/>
      <c r="J1409" s="126"/>
      <c r="K1409" s="126"/>
      <c r="L1409" s="38"/>
      <c r="M1409" s="133"/>
      <c r="O1409" s="307"/>
    </row>
    <row r="1410" spans="1:15" s="138" customFormat="1" x14ac:dyDescent="0.2">
      <c r="A1410" s="110"/>
      <c r="C1410" s="150"/>
      <c r="D1410" s="150"/>
      <c r="E1410" s="157"/>
      <c r="F1410" s="158"/>
      <c r="G1410" s="23"/>
      <c r="H1410" s="126"/>
      <c r="I1410" s="38"/>
      <c r="J1410" s="126"/>
      <c r="K1410" s="126"/>
      <c r="L1410" s="38"/>
      <c r="M1410" s="133"/>
      <c r="O1410" s="307"/>
    </row>
    <row r="1411" spans="1:15" s="138" customFormat="1" x14ac:dyDescent="0.2">
      <c r="A1411" s="110"/>
      <c r="C1411" s="150"/>
      <c r="D1411" s="150"/>
      <c r="E1411" s="157"/>
      <c r="F1411" s="158"/>
      <c r="G1411" s="23"/>
      <c r="H1411" s="126"/>
      <c r="I1411" s="38"/>
      <c r="J1411" s="126"/>
      <c r="K1411" s="126"/>
      <c r="L1411" s="38"/>
      <c r="M1411" s="133"/>
      <c r="O1411" s="307"/>
    </row>
    <row r="1412" spans="1:15" s="138" customFormat="1" x14ac:dyDescent="0.2">
      <c r="A1412" s="110"/>
      <c r="C1412" s="150"/>
      <c r="D1412" s="150"/>
      <c r="E1412" s="157"/>
      <c r="F1412" s="158"/>
      <c r="G1412" s="23"/>
      <c r="H1412" s="126"/>
      <c r="I1412" s="38"/>
      <c r="J1412" s="126"/>
      <c r="K1412" s="126"/>
      <c r="L1412" s="38"/>
      <c r="M1412" s="133"/>
      <c r="O1412" s="307"/>
    </row>
    <row r="1413" spans="1:15" s="138" customFormat="1" x14ac:dyDescent="0.2">
      <c r="A1413" s="110"/>
      <c r="C1413" s="150"/>
      <c r="D1413" s="150"/>
      <c r="E1413" s="157"/>
      <c r="F1413" s="158"/>
      <c r="G1413" s="23"/>
      <c r="H1413" s="126"/>
      <c r="I1413" s="38"/>
      <c r="J1413" s="126"/>
      <c r="K1413" s="126"/>
      <c r="L1413" s="38"/>
      <c r="M1413" s="133"/>
      <c r="O1413" s="307"/>
    </row>
    <row r="1414" spans="1:15" s="138" customFormat="1" x14ac:dyDescent="0.2">
      <c r="A1414" s="110"/>
      <c r="C1414" s="150"/>
      <c r="D1414" s="150"/>
      <c r="E1414" s="157"/>
      <c r="F1414" s="158"/>
      <c r="G1414" s="23"/>
      <c r="H1414" s="126"/>
      <c r="I1414" s="38"/>
      <c r="J1414" s="126"/>
      <c r="K1414" s="126"/>
      <c r="L1414" s="38"/>
      <c r="M1414" s="133"/>
      <c r="O1414" s="307"/>
    </row>
    <row r="1415" spans="1:15" s="138" customFormat="1" x14ac:dyDescent="0.2">
      <c r="A1415" s="110"/>
      <c r="C1415" s="150"/>
      <c r="D1415" s="150"/>
      <c r="E1415" s="157"/>
      <c r="F1415" s="158"/>
      <c r="G1415" s="23"/>
      <c r="H1415" s="126"/>
      <c r="I1415" s="38"/>
      <c r="J1415" s="126"/>
      <c r="K1415" s="126"/>
      <c r="L1415" s="38"/>
      <c r="M1415" s="133"/>
      <c r="O1415" s="307"/>
    </row>
    <row r="1416" spans="1:15" s="138" customFormat="1" x14ac:dyDescent="0.2">
      <c r="A1416" s="110"/>
      <c r="C1416" s="150"/>
      <c r="D1416" s="150"/>
      <c r="E1416" s="157"/>
      <c r="F1416" s="158"/>
      <c r="G1416" s="23"/>
      <c r="H1416" s="126"/>
      <c r="I1416" s="38"/>
      <c r="J1416" s="126"/>
      <c r="K1416" s="126"/>
      <c r="L1416" s="38"/>
      <c r="M1416" s="133"/>
      <c r="O1416" s="307"/>
    </row>
    <row r="1417" spans="1:15" s="138" customFormat="1" x14ac:dyDescent="0.2">
      <c r="A1417" s="110"/>
      <c r="C1417" s="150"/>
      <c r="D1417" s="150"/>
      <c r="E1417" s="157"/>
      <c r="F1417" s="158"/>
      <c r="G1417" s="23"/>
      <c r="H1417" s="126"/>
      <c r="I1417" s="38"/>
      <c r="J1417" s="126"/>
      <c r="K1417" s="126"/>
      <c r="L1417" s="38"/>
      <c r="M1417" s="133"/>
      <c r="O1417" s="307"/>
    </row>
    <row r="1418" spans="1:15" s="138" customFormat="1" x14ac:dyDescent="0.2">
      <c r="A1418" s="110"/>
      <c r="C1418" s="150"/>
      <c r="D1418" s="150"/>
      <c r="E1418" s="157"/>
      <c r="F1418" s="158"/>
      <c r="G1418" s="23"/>
      <c r="H1418" s="126"/>
      <c r="I1418" s="38"/>
      <c r="J1418" s="126"/>
      <c r="K1418" s="126"/>
      <c r="L1418" s="38"/>
      <c r="M1418" s="133"/>
      <c r="O1418" s="307"/>
    </row>
    <row r="1419" spans="1:15" s="138" customFormat="1" x14ac:dyDescent="0.2">
      <c r="A1419" s="110"/>
      <c r="C1419" s="150"/>
      <c r="D1419" s="150"/>
      <c r="E1419" s="157"/>
      <c r="F1419" s="158"/>
      <c r="G1419" s="23"/>
      <c r="H1419" s="126"/>
      <c r="I1419" s="38"/>
      <c r="J1419" s="126"/>
      <c r="K1419" s="126"/>
      <c r="L1419" s="38"/>
      <c r="M1419" s="133"/>
      <c r="O1419" s="307"/>
    </row>
    <row r="1420" spans="1:15" s="138" customFormat="1" x14ac:dyDescent="0.2">
      <c r="A1420" s="110"/>
      <c r="C1420" s="150"/>
      <c r="D1420" s="150"/>
      <c r="E1420" s="157"/>
      <c r="F1420" s="158"/>
      <c r="G1420" s="23"/>
      <c r="H1420" s="126"/>
      <c r="I1420" s="38"/>
      <c r="J1420" s="126"/>
      <c r="K1420" s="126"/>
      <c r="L1420" s="38"/>
      <c r="M1420" s="133"/>
      <c r="O1420" s="307"/>
    </row>
    <row r="1421" spans="1:15" s="138" customFormat="1" x14ac:dyDescent="0.2">
      <c r="A1421" s="110"/>
      <c r="C1421" s="150"/>
      <c r="D1421" s="150"/>
      <c r="E1421" s="157"/>
      <c r="F1421" s="158"/>
      <c r="G1421" s="23"/>
      <c r="H1421" s="126"/>
      <c r="I1421" s="38"/>
      <c r="J1421" s="126"/>
      <c r="K1421" s="126"/>
      <c r="L1421" s="38"/>
      <c r="M1421" s="133"/>
      <c r="O1421" s="307"/>
    </row>
    <row r="1422" spans="1:15" s="138" customFormat="1" x14ac:dyDescent="0.2">
      <c r="A1422" s="110"/>
      <c r="C1422" s="150"/>
      <c r="D1422" s="150"/>
      <c r="E1422" s="157"/>
      <c r="F1422" s="158"/>
      <c r="G1422" s="23"/>
      <c r="H1422" s="126"/>
      <c r="I1422" s="38"/>
      <c r="J1422" s="126"/>
      <c r="K1422" s="126"/>
      <c r="L1422" s="38"/>
      <c r="M1422" s="133"/>
      <c r="O1422" s="307"/>
    </row>
    <row r="1423" spans="1:15" s="138" customFormat="1" x14ac:dyDescent="0.2">
      <c r="A1423" s="110"/>
      <c r="C1423" s="150"/>
      <c r="D1423" s="150"/>
      <c r="E1423" s="157"/>
      <c r="F1423" s="158"/>
      <c r="G1423" s="23"/>
      <c r="H1423" s="126"/>
      <c r="I1423" s="38"/>
      <c r="J1423" s="126"/>
      <c r="K1423" s="126"/>
      <c r="L1423" s="38"/>
      <c r="M1423" s="133"/>
      <c r="O1423" s="307"/>
    </row>
    <row r="1424" spans="1:15" s="138" customFormat="1" x14ac:dyDescent="0.2">
      <c r="A1424" s="110"/>
      <c r="C1424" s="150"/>
      <c r="D1424" s="150"/>
      <c r="E1424" s="157"/>
      <c r="F1424" s="158"/>
      <c r="G1424" s="23"/>
      <c r="H1424" s="126"/>
      <c r="I1424" s="38"/>
      <c r="J1424" s="126"/>
      <c r="K1424" s="126"/>
      <c r="L1424" s="38"/>
      <c r="M1424" s="133"/>
      <c r="O1424" s="307"/>
    </row>
    <row r="1425" spans="1:15" s="138" customFormat="1" x14ac:dyDescent="0.2">
      <c r="A1425" s="110"/>
      <c r="C1425" s="150"/>
      <c r="D1425" s="150"/>
      <c r="E1425" s="157"/>
      <c r="F1425" s="158"/>
      <c r="G1425" s="23"/>
      <c r="H1425" s="126"/>
      <c r="I1425" s="38"/>
      <c r="J1425" s="126"/>
      <c r="K1425" s="126"/>
      <c r="L1425" s="38"/>
      <c r="M1425" s="133"/>
      <c r="O1425" s="307"/>
    </row>
    <row r="1426" spans="1:15" s="138" customFormat="1" x14ac:dyDescent="0.2">
      <c r="A1426" s="110"/>
      <c r="C1426" s="150"/>
      <c r="D1426" s="150"/>
      <c r="E1426" s="157"/>
      <c r="F1426" s="158"/>
      <c r="G1426" s="23"/>
      <c r="H1426" s="126"/>
      <c r="I1426" s="38"/>
      <c r="J1426" s="126"/>
      <c r="K1426" s="126"/>
      <c r="L1426" s="38"/>
      <c r="M1426" s="133"/>
      <c r="O1426" s="307"/>
    </row>
    <row r="1427" spans="1:15" s="138" customFormat="1" x14ac:dyDescent="0.2">
      <c r="A1427" s="110"/>
      <c r="C1427" s="150"/>
      <c r="D1427" s="150"/>
      <c r="E1427" s="157"/>
      <c r="F1427" s="158"/>
      <c r="G1427" s="23"/>
      <c r="H1427" s="126"/>
      <c r="I1427" s="38"/>
      <c r="J1427" s="126"/>
      <c r="K1427" s="126"/>
      <c r="L1427" s="38"/>
      <c r="M1427" s="133"/>
      <c r="O1427" s="307"/>
    </row>
    <row r="1428" spans="1:15" s="138" customFormat="1" x14ac:dyDescent="0.2">
      <c r="A1428" s="110"/>
      <c r="C1428" s="150"/>
      <c r="D1428" s="150"/>
      <c r="E1428" s="157"/>
      <c r="F1428" s="158"/>
      <c r="G1428" s="23"/>
      <c r="H1428" s="126"/>
      <c r="I1428" s="38"/>
      <c r="J1428" s="126"/>
      <c r="K1428" s="126"/>
      <c r="L1428" s="38"/>
      <c r="M1428" s="133"/>
      <c r="O1428" s="307"/>
    </row>
    <row r="1429" spans="1:15" s="138" customFormat="1" x14ac:dyDescent="0.2">
      <c r="A1429" s="110"/>
      <c r="C1429" s="150"/>
      <c r="D1429" s="150"/>
      <c r="E1429" s="157"/>
      <c r="F1429" s="158"/>
      <c r="G1429" s="23"/>
      <c r="H1429" s="126"/>
      <c r="I1429" s="38"/>
      <c r="J1429" s="126"/>
      <c r="K1429" s="126"/>
      <c r="L1429" s="38"/>
      <c r="M1429" s="133"/>
      <c r="O1429" s="307"/>
    </row>
    <row r="1430" spans="1:15" s="138" customFormat="1" x14ac:dyDescent="0.2">
      <c r="A1430" s="110"/>
      <c r="C1430" s="150"/>
      <c r="D1430" s="150"/>
      <c r="E1430" s="157"/>
      <c r="F1430" s="158"/>
      <c r="G1430" s="23"/>
      <c r="H1430" s="126"/>
      <c r="I1430" s="38"/>
      <c r="J1430" s="126"/>
      <c r="K1430" s="126"/>
      <c r="L1430" s="38"/>
      <c r="M1430" s="133"/>
      <c r="O1430" s="307"/>
    </row>
    <row r="1431" spans="1:15" s="138" customFormat="1" x14ac:dyDescent="0.2">
      <c r="A1431" s="110"/>
      <c r="C1431" s="150"/>
      <c r="D1431" s="150"/>
      <c r="E1431" s="157"/>
      <c r="F1431" s="158"/>
      <c r="G1431" s="23"/>
      <c r="H1431" s="126"/>
      <c r="I1431" s="38"/>
      <c r="J1431" s="126"/>
      <c r="K1431" s="126"/>
      <c r="L1431" s="38"/>
      <c r="M1431" s="133"/>
      <c r="O1431" s="307"/>
    </row>
    <row r="1432" spans="1:15" s="138" customFormat="1" x14ac:dyDescent="0.2">
      <c r="A1432" s="110"/>
      <c r="C1432" s="150"/>
      <c r="D1432" s="150"/>
      <c r="E1432" s="157"/>
      <c r="F1432" s="158"/>
      <c r="G1432" s="23"/>
      <c r="H1432" s="126"/>
      <c r="I1432" s="38"/>
      <c r="J1432" s="126"/>
      <c r="K1432" s="126"/>
      <c r="L1432" s="38"/>
      <c r="M1432" s="133"/>
      <c r="O1432" s="307"/>
    </row>
    <row r="1433" spans="1:15" s="138" customFormat="1" x14ac:dyDescent="0.2">
      <c r="A1433" s="110"/>
      <c r="C1433" s="150"/>
      <c r="D1433" s="150"/>
      <c r="E1433" s="157"/>
      <c r="F1433" s="158"/>
      <c r="G1433" s="23"/>
      <c r="H1433" s="126"/>
      <c r="I1433" s="38"/>
      <c r="J1433" s="126"/>
      <c r="K1433" s="126"/>
      <c r="L1433" s="38"/>
      <c r="M1433" s="133"/>
      <c r="O1433" s="307"/>
    </row>
    <row r="1434" spans="1:15" s="138" customFormat="1" x14ac:dyDescent="0.2">
      <c r="A1434" s="110"/>
      <c r="C1434" s="150"/>
      <c r="D1434" s="150"/>
      <c r="E1434" s="157"/>
      <c r="F1434" s="158"/>
      <c r="G1434" s="23"/>
      <c r="H1434" s="126"/>
      <c r="I1434" s="38"/>
      <c r="J1434" s="126"/>
      <c r="K1434" s="126"/>
      <c r="L1434" s="38"/>
      <c r="M1434" s="133"/>
      <c r="O1434" s="307"/>
    </row>
    <row r="1435" spans="1:15" s="138" customFormat="1" x14ac:dyDescent="0.2">
      <c r="A1435" s="110"/>
      <c r="C1435" s="150"/>
      <c r="D1435" s="150"/>
      <c r="E1435" s="157"/>
      <c r="F1435" s="158"/>
      <c r="G1435" s="23"/>
      <c r="H1435" s="126"/>
      <c r="I1435" s="38"/>
      <c r="J1435" s="126"/>
      <c r="K1435" s="126"/>
      <c r="L1435" s="38"/>
      <c r="M1435" s="133"/>
      <c r="O1435" s="307"/>
    </row>
    <row r="1436" spans="1:15" s="138" customFormat="1" x14ac:dyDescent="0.2">
      <c r="A1436" s="110"/>
      <c r="C1436" s="150"/>
      <c r="D1436" s="150"/>
      <c r="E1436" s="157"/>
      <c r="F1436" s="158"/>
      <c r="G1436" s="23"/>
      <c r="H1436" s="126"/>
      <c r="I1436" s="38"/>
      <c r="J1436" s="126"/>
      <c r="K1436" s="126"/>
      <c r="L1436" s="38"/>
      <c r="M1436" s="133"/>
      <c r="O1436" s="307"/>
    </row>
    <row r="1437" spans="1:15" s="138" customFormat="1" x14ac:dyDescent="0.2">
      <c r="A1437" s="110"/>
      <c r="C1437" s="150"/>
      <c r="D1437" s="150"/>
      <c r="E1437" s="157"/>
      <c r="F1437" s="158"/>
      <c r="G1437" s="23"/>
      <c r="H1437" s="126"/>
      <c r="I1437" s="38"/>
      <c r="J1437" s="126"/>
      <c r="K1437" s="126"/>
      <c r="L1437" s="38"/>
      <c r="M1437" s="133"/>
      <c r="O1437" s="307"/>
    </row>
    <row r="1438" spans="1:15" s="138" customFormat="1" x14ac:dyDescent="0.2">
      <c r="A1438" s="110"/>
      <c r="C1438" s="150"/>
      <c r="D1438" s="150"/>
      <c r="E1438" s="157"/>
      <c r="F1438" s="158"/>
      <c r="G1438" s="23"/>
      <c r="H1438" s="126"/>
      <c r="I1438" s="38"/>
      <c r="J1438" s="126"/>
      <c r="K1438" s="126"/>
      <c r="L1438" s="38"/>
      <c r="M1438" s="133"/>
      <c r="O1438" s="307"/>
    </row>
    <row r="1439" spans="1:15" s="138" customFormat="1" x14ac:dyDescent="0.2">
      <c r="A1439" s="110"/>
      <c r="C1439" s="150"/>
      <c r="D1439" s="150"/>
      <c r="E1439" s="157"/>
      <c r="F1439" s="158"/>
      <c r="G1439" s="23"/>
      <c r="H1439" s="126"/>
      <c r="I1439" s="38"/>
      <c r="J1439" s="126"/>
      <c r="K1439" s="126"/>
      <c r="L1439" s="38"/>
      <c r="M1439" s="133"/>
      <c r="O1439" s="307"/>
    </row>
    <row r="1440" spans="1:15" s="138" customFormat="1" x14ac:dyDescent="0.2">
      <c r="A1440" s="110"/>
      <c r="C1440" s="150"/>
      <c r="D1440" s="150"/>
      <c r="E1440" s="157"/>
      <c r="F1440" s="158"/>
      <c r="G1440" s="23"/>
      <c r="H1440" s="126"/>
      <c r="I1440" s="38"/>
      <c r="J1440" s="126"/>
      <c r="K1440" s="126"/>
      <c r="L1440" s="38"/>
      <c r="M1440" s="133"/>
      <c r="O1440" s="307"/>
    </row>
    <row r="1441" spans="1:15" s="138" customFormat="1" x14ac:dyDescent="0.2">
      <c r="A1441" s="110"/>
      <c r="C1441" s="150"/>
      <c r="D1441" s="150"/>
      <c r="E1441" s="157"/>
      <c r="F1441" s="158"/>
      <c r="G1441" s="23"/>
      <c r="H1441" s="126"/>
      <c r="I1441" s="38"/>
      <c r="J1441" s="126"/>
      <c r="K1441" s="126"/>
      <c r="L1441" s="38"/>
      <c r="M1441" s="133"/>
      <c r="O1441" s="307"/>
    </row>
    <row r="1442" spans="1:15" s="138" customFormat="1" x14ac:dyDescent="0.2">
      <c r="A1442" s="110"/>
      <c r="C1442" s="150"/>
      <c r="D1442" s="150"/>
      <c r="E1442" s="157"/>
      <c r="F1442" s="158"/>
      <c r="G1442" s="23"/>
      <c r="H1442" s="126"/>
      <c r="I1442" s="38"/>
      <c r="J1442" s="126"/>
      <c r="K1442" s="126"/>
      <c r="L1442" s="38"/>
      <c r="M1442" s="133"/>
      <c r="O1442" s="307"/>
    </row>
    <row r="1443" spans="1:15" s="138" customFormat="1" x14ac:dyDescent="0.2">
      <c r="A1443" s="110"/>
      <c r="C1443" s="150"/>
      <c r="D1443" s="150"/>
      <c r="E1443" s="157"/>
      <c r="F1443" s="158"/>
      <c r="G1443" s="23"/>
      <c r="H1443" s="126"/>
      <c r="I1443" s="38"/>
      <c r="J1443" s="126"/>
      <c r="K1443" s="126"/>
      <c r="L1443" s="38"/>
      <c r="M1443" s="133"/>
      <c r="O1443" s="307"/>
    </row>
    <row r="1444" spans="1:15" s="138" customFormat="1" x14ac:dyDescent="0.2">
      <c r="A1444" s="110"/>
      <c r="C1444" s="150"/>
      <c r="D1444" s="150"/>
      <c r="E1444" s="157"/>
      <c r="F1444" s="158"/>
      <c r="G1444" s="23"/>
      <c r="H1444" s="126"/>
      <c r="I1444" s="38"/>
      <c r="J1444" s="126"/>
      <c r="K1444" s="126"/>
      <c r="L1444" s="38"/>
      <c r="M1444" s="133"/>
      <c r="O1444" s="307"/>
    </row>
    <row r="1445" spans="1:15" s="138" customFormat="1" x14ac:dyDescent="0.2">
      <c r="A1445" s="110"/>
      <c r="C1445" s="150"/>
      <c r="D1445" s="150"/>
      <c r="E1445" s="157"/>
      <c r="F1445" s="158"/>
      <c r="G1445" s="23"/>
      <c r="H1445" s="126"/>
      <c r="I1445" s="38"/>
      <c r="J1445" s="126"/>
      <c r="K1445" s="126"/>
      <c r="L1445" s="38"/>
      <c r="M1445" s="133"/>
      <c r="O1445" s="307"/>
    </row>
    <row r="1446" spans="1:15" s="138" customFormat="1" x14ac:dyDescent="0.2">
      <c r="A1446" s="110"/>
      <c r="C1446" s="150"/>
      <c r="D1446" s="150"/>
      <c r="E1446" s="157"/>
      <c r="F1446" s="158"/>
      <c r="G1446" s="23"/>
      <c r="H1446" s="126"/>
      <c r="I1446" s="38"/>
      <c r="J1446" s="126"/>
      <c r="K1446" s="126"/>
      <c r="L1446" s="38"/>
      <c r="M1446" s="133"/>
      <c r="O1446" s="307"/>
    </row>
    <row r="1447" spans="1:15" s="138" customFormat="1" x14ac:dyDescent="0.2">
      <c r="A1447" s="110"/>
      <c r="C1447" s="150"/>
      <c r="D1447" s="150"/>
      <c r="E1447" s="157"/>
      <c r="F1447" s="158"/>
      <c r="G1447" s="23"/>
      <c r="H1447" s="126"/>
      <c r="I1447" s="38"/>
      <c r="J1447" s="126"/>
      <c r="K1447" s="126"/>
      <c r="L1447" s="38"/>
      <c r="M1447" s="133"/>
      <c r="O1447" s="307"/>
    </row>
    <row r="1448" spans="1:15" s="138" customFormat="1" x14ac:dyDescent="0.2">
      <c r="A1448" s="110"/>
      <c r="C1448" s="150"/>
      <c r="D1448" s="150"/>
      <c r="E1448" s="157"/>
      <c r="F1448" s="158"/>
      <c r="G1448" s="23"/>
      <c r="H1448" s="126"/>
      <c r="I1448" s="38"/>
      <c r="J1448" s="126"/>
      <c r="K1448" s="126"/>
      <c r="L1448" s="38"/>
      <c r="M1448" s="133"/>
      <c r="O1448" s="307"/>
    </row>
    <row r="1449" spans="1:15" s="138" customFormat="1" x14ac:dyDescent="0.2">
      <c r="A1449" s="110"/>
      <c r="C1449" s="150"/>
      <c r="D1449" s="150"/>
      <c r="E1449" s="157"/>
      <c r="F1449" s="158"/>
      <c r="G1449" s="23"/>
      <c r="H1449" s="126"/>
      <c r="I1449" s="38"/>
      <c r="J1449" s="126"/>
      <c r="K1449" s="126"/>
      <c r="L1449" s="38"/>
      <c r="M1449" s="133"/>
      <c r="O1449" s="307"/>
    </row>
    <row r="1450" spans="1:15" s="138" customFormat="1" x14ac:dyDescent="0.2">
      <c r="A1450" s="110"/>
      <c r="C1450" s="150"/>
      <c r="D1450" s="150"/>
      <c r="E1450" s="157"/>
      <c r="F1450" s="158"/>
      <c r="G1450" s="23"/>
      <c r="H1450" s="126"/>
      <c r="I1450" s="38"/>
      <c r="J1450" s="126"/>
      <c r="K1450" s="126"/>
      <c r="L1450" s="38"/>
      <c r="M1450" s="133"/>
      <c r="O1450" s="307"/>
    </row>
    <row r="1451" spans="1:15" s="138" customFormat="1" x14ac:dyDescent="0.2">
      <c r="A1451" s="110"/>
      <c r="C1451" s="150"/>
      <c r="D1451" s="150"/>
      <c r="E1451" s="157"/>
      <c r="F1451" s="158"/>
      <c r="G1451" s="23"/>
      <c r="H1451" s="126"/>
      <c r="I1451" s="38"/>
      <c r="J1451" s="126"/>
      <c r="K1451" s="126"/>
      <c r="L1451" s="38"/>
      <c r="M1451" s="133"/>
      <c r="O1451" s="307"/>
    </row>
    <row r="1452" spans="1:15" s="138" customFormat="1" x14ac:dyDescent="0.2">
      <c r="A1452" s="110"/>
      <c r="C1452" s="150"/>
      <c r="D1452" s="150"/>
      <c r="E1452" s="157"/>
      <c r="F1452" s="158"/>
      <c r="G1452" s="23"/>
      <c r="H1452" s="126"/>
      <c r="I1452" s="38"/>
      <c r="J1452" s="126"/>
      <c r="K1452" s="126"/>
      <c r="L1452" s="38"/>
      <c r="M1452" s="133"/>
      <c r="O1452" s="307"/>
    </row>
    <row r="1453" spans="1:15" s="138" customFormat="1" x14ac:dyDescent="0.2">
      <c r="A1453" s="110"/>
      <c r="C1453" s="150"/>
      <c r="D1453" s="150"/>
      <c r="E1453" s="157"/>
      <c r="F1453" s="158"/>
      <c r="G1453" s="23"/>
      <c r="H1453" s="126"/>
      <c r="I1453" s="38"/>
      <c r="J1453" s="126"/>
      <c r="K1453" s="126"/>
      <c r="L1453" s="38"/>
      <c r="M1453" s="133"/>
      <c r="O1453" s="307"/>
    </row>
    <row r="1454" spans="1:15" s="138" customFormat="1" x14ac:dyDescent="0.2">
      <c r="A1454" s="110"/>
      <c r="C1454" s="150"/>
      <c r="D1454" s="150"/>
      <c r="E1454" s="157"/>
      <c r="F1454" s="158"/>
      <c r="G1454" s="23"/>
      <c r="H1454" s="126"/>
      <c r="I1454" s="38"/>
      <c r="J1454" s="126"/>
      <c r="K1454" s="126"/>
      <c r="L1454" s="38"/>
      <c r="M1454" s="133"/>
      <c r="O1454" s="307"/>
    </row>
    <row r="1455" spans="1:15" s="138" customFormat="1" x14ac:dyDescent="0.2">
      <c r="A1455" s="110"/>
      <c r="C1455" s="150"/>
      <c r="D1455" s="150"/>
      <c r="E1455" s="157"/>
      <c r="F1455" s="158"/>
      <c r="G1455" s="23"/>
      <c r="H1455" s="126"/>
      <c r="I1455" s="38"/>
      <c r="J1455" s="126"/>
      <c r="K1455" s="126"/>
      <c r="L1455" s="38"/>
      <c r="M1455" s="133"/>
      <c r="O1455" s="307"/>
    </row>
    <row r="1456" spans="1:15" s="138" customFormat="1" x14ac:dyDescent="0.2">
      <c r="A1456" s="110"/>
      <c r="C1456" s="150"/>
      <c r="D1456" s="150"/>
      <c r="E1456" s="157"/>
      <c r="F1456" s="158"/>
      <c r="G1456" s="23"/>
      <c r="H1456" s="126"/>
      <c r="I1456" s="38"/>
      <c r="J1456" s="126"/>
      <c r="K1456" s="126"/>
      <c r="L1456" s="38"/>
      <c r="M1456" s="133"/>
      <c r="O1456" s="307"/>
    </row>
    <row r="1457" spans="1:15" s="138" customFormat="1" x14ac:dyDescent="0.2">
      <c r="A1457" s="110"/>
      <c r="C1457" s="150"/>
      <c r="D1457" s="150"/>
      <c r="E1457" s="157"/>
      <c r="F1457" s="158"/>
      <c r="G1457" s="23"/>
      <c r="H1457" s="126"/>
      <c r="I1457" s="38"/>
      <c r="J1457" s="126"/>
      <c r="K1457" s="126"/>
      <c r="L1457" s="38"/>
      <c r="M1457" s="133"/>
      <c r="O1457" s="307"/>
    </row>
    <row r="1458" spans="1:15" s="138" customFormat="1" x14ac:dyDescent="0.2">
      <c r="A1458" s="110"/>
      <c r="C1458" s="150"/>
      <c r="D1458" s="150"/>
      <c r="E1458" s="157"/>
      <c r="F1458" s="158"/>
      <c r="G1458" s="23"/>
      <c r="H1458" s="126"/>
      <c r="I1458" s="38"/>
      <c r="J1458" s="126"/>
      <c r="K1458" s="126"/>
      <c r="L1458" s="38"/>
      <c r="M1458" s="133"/>
      <c r="O1458" s="307"/>
    </row>
    <row r="1459" spans="1:15" s="138" customFormat="1" x14ac:dyDescent="0.2">
      <c r="A1459" s="110"/>
      <c r="C1459" s="150"/>
      <c r="D1459" s="150"/>
      <c r="E1459" s="157"/>
      <c r="F1459" s="158"/>
      <c r="G1459" s="23"/>
      <c r="H1459" s="126"/>
      <c r="I1459" s="38"/>
      <c r="J1459" s="126"/>
      <c r="K1459" s="126"/>
      <c r="L1459" s="38"/>
      <c r="M1459" s="133"/>
      <c r="O1459" s="307"/>
    </row>
    <row r="1460" spans="1:15" s="138" customFormat="1" x14ac:dyDescent="0.2">
      <c r="A1460" s="110"/>
      <c r="C1460" s="150"/>
      <c r="D1460" s="150"/>
      <c r="E1460" s="157"/>
      <c r="F1460" s="158"/>
      <c r="G1460" s="23"/>
      <c r="H1460" s="126"/>
      <c r="I1460" s="38"/>
      <c r="J1460" s="126"/>
      <c r="K1460" s="126"/>
      <c r="L1460" s="38"/>
      <c r="M1460" s="133"/>
      <c r="O1460" s="307"/>
    </row>
    <row r="1461" spans="1:15" s="138" customFormat="1" x14ac:dyDescent="0.2">
      <c r="A1461" s="110"/>
      <c r="C1461" s="150"/>
      <c r="D1461" s="150"/>
      <c r="E1461" s="157"/>
      <c r="F1461" s="158"/>
      <c r="G1461" s="23"/>
      <c r="H1461" s="126"/>
      <c r="I1461" s="38"/>
      <c r="J1461" s="126"/>
      <c r="K1461" s="126"/>
      <c r="L1461" s="38"/>
      <c r="M1461" s="133"/>
      <c r="O1461" s="307"/>
    </row>
    <row r="1462" spans="1:15" s="138" customFormat="1" x14ac:dyDescent="0.2">
      <c r="A1462" s="110"/>
      <c r="C1462" s="150"/>
      <c r="D1462" s="150"/>
      <c r="E1462" s="157"/>
      <c r="F1462" s="158"/>
      <c r="G1462" s="23"/>
      <c r="H1462" s="126"/>
      <c r="I1462" s="38"/>
      <c r="J1462" s="126"/>
      <c r="K1462" s="126"/>
      <c r="L1462" s="38"/>
      <c r="M1462" s="133"/>
      <c r="O1462" s="307"/>
    </row>
    <row r="1463" spans="1:15" s="138" customFormat="1" x14ac:dyDescent="0.2">
      <c r="A1463" s="110"/>
      <c r="C1463" s="150"/>
      <c r="D1463" s="150"/>
      <c r="E1463" s="157"/>
      <c r="F1463" s="158"/>
      <c r="G1463" s="23"/>
      <c r="H1463" s="126"/>
      <c r="I1463" s="38"/>
      <c r="J1463" s="126"/>
      <c r="K1463" s="126"/>
      <c r="L1463" s="38"/>
      <c r="M1463" s="133"/>
      <c r="O1463" s="307"/>
    </row>
    <row r="1464" spans="1:15" s="138" customFormat="1" x14ac:dyDescent="0.2">
      <c r="A1464" s="110"/>
      <c r="C1464" s="150"/>
      <c r="D1464" s="150"/>
      <c r="E1464" s="157"/>
      <c r="F1464" s="158"/>
      <c r="G1464" s="23"/>
      <c r="H1464" s="126"/>
      <c r="I1464" s="38"/>
      <c r="J1464" s="126"/>
      <c r="K1464" s="126"/>
      <c r="L1464" s="38"/>
      <c r="M1464" s="133"/>
      <c r="O1464" s="307"/>
    </row>
    <row r="1465" spans="1:15" s="138" customFormat="1" x14ac:dyDescent="0.2">
      <c r="A1465" s="110"/>
      <c r="C1465" s="150"/>
      <c r="D1465" s="150"/>
      <c r="E1465" s="157"/>
      <c r="F1465" s="158"/>
      <c r="G1465" s="23"/>
      <c r="H1465" s="126"/>
      <c r="I1465" s="38"/>
      <c r="J1465" s="126"/>
      <c r="K1465" s="126"/>
      <c r="L1465" s="38"/>
      <c r="M1465" s="133"/>
      <c r="O1465" s="307"/>
    </row>
    <row r="1466" spans="1:15" s="138" customFormat="1" x14ac:dyDescent="0.2">
      <c r="A1466" s="110"/>
      <c r="C1466" s="150"/>
      <c r="D1466" s="150"/>
      <c r="E1466" s="157"/>
      <c r="F1466" s="158"/>
      <c r="G1466" s="23"/>
      <c r="H1466" s="126"/>
      <c r="I1466" s="38"/>
      <c r="J1466" s="126"/>
      <c r="K1466" s="126"/>
      <c r="L1466" s="38"/>
      <c r="M1466" s="133"/>
      <c r="O1466" s="307"/>
    </row>
    <row r="1467" spans="1:15" s="138" customFormat="1" x14ac:dyDescent="0.2">
      <c r="A1467" s="110"/>
      <c r="C1467" s="150"/>
      <c r="D1467" s="150"/>
      <c r="E1467" s="157"/>
      <c r="F1467" s="158"/>
      <c r="G1467" s="23"/>
      <c r="H1467" s="126"/>
      <c r="I1467" s="38"/>
      <c r="J1467" s="126"/>
      <c r="K1467" s="126"/>
      <c r="L1467" s="38"/>
      <c r="M1467" s="133"/>
      <c r="O1467" s="307"/>
    </row>
    <row r="1468" spans="1:15" s="138" customFormat="1" x14ac:dyDescent="0.2">
      <c r="A1468" s="110"/>
      <c r="C1468" s="150"/>
      <c r="D1468" s="150"/>
      <c r="E1468" s="157"/>
      <c r="F1468" s="158"/>
      <c r="G1468" s="23"/>
      <c r="H1468" s="126"/>
      <c r="I1468" s="38"/>
      <c r="J1468" s="126"/>
      <c r="K1468" s="126"/>
      <c r="L1468" s="38"/>
      <c r="M1468" s="133"/>
      <c r="O1468" s="307"/>
    </row>
    <row r="1469" spans="1:15" s="138" customFormat="1" x14ac:dyDescent="0.2">
      <c r="A1469" s="110"/>
      <c r="C1469" s="150"/>
      <c r="D1469" s="150"/>
      <c r="E1469" s="157"/>
      <c r="F1469" s="158"/>
      <c r="G1469" s="23"/>
      <c r="H1469" s="126"/>
      <c r="I1469" s="38"/>
      <c r="J1469" s="126"/>
      <c r="K1469" s="126"/>
      <c r="L1469" s="38"/>
      <c r="M1469" s="133"/>
      <c r="O1469" s="307"/>
    </row>
    <row r="1470" spans="1:15" s="138" customFormat="1" x14ac:dyDescent="0.2">
      <c r="A1470" s="110"/>
      <c r="C1470" s="150"/>
      <c r="D1470" s="150"/>
      <c r="E1470" s="157"/>
      <c r="F1470" s="158"/>
      <c r="G1470" s="23"/>
      <c r="H1470" s="126"/>
      <c r="I1470" s="38"/>
      <c r="J1470" s="126"/>
      <c r="K1470" s="126"/>
      <c r="L1470" s="38"/>
      <c r="M1470" s="133"/>
      <c r="O1470" s="307"/>
    </row>
    <row r="1471" spans="1:15" s="138" customFormat="1" x14ac:dyDescent="0.2">
      <c r="A1471" s="110"/>
      <c r="C1471" s="150"/>
      <c r="D1471" s="150"/>
      <c r="E1471" s="157"/>
      <c r="F1471" s="158"/>
      <c r="G1471" s="23"/>
      <c r="H1471" s="126"/>
      <c r="I1471" s="38"/>
      <c r="J1471" s="126"/>
      <c r="K1471" s="126"/>
      <c r="L1471" s="38"/>
      <c r="M1471" s="133"/>
      <c r="O1471" s="307"/>
    </row>
    <row r="1472" spans="1:15" s="138" customFormat="1" x14ac:dyDescent="0.2">
      <c r="A1472" s="110"/>
      <c r="C1472" s="150"/>
      <c r="D1472" s="150"/>
      <c r="E1472" s="157"/>
      <c r="F1472" s="158"/>
      <c r="G1472" s="23"/>
      <c r="H1472" s="126"/>
      <c r="I1472" s="38"/>
      <c r="J1472" s="126"/>
      <c r="K1472" s="126"/>
      <c r="L1472" s="38"/>
      <c r="M1472" s="133"/>
      <c r="O1472" s="307"/>
    </row>
    <row r="1473" spans="1:15" s="138" customFormat="1" x14ac:dyDescent="0.2">
      <c r="A1473" s="110"/>
      <c r="C1473" s="150"/>
      <c r="D1473" s="150"/>
      <c r="E1473" s="157"/>
      <c r="F1473" s="158"/>
      <c r="G1473" s="23"/>
      <c r="H1473" s="126"/>
      <c r="I1473" s="38"/>
      <c r="J1473" s="126"/>
      <c r="K1473" s="126"/>
      <c r="L1473" s="38"/>
      <c r="M1473" s="133"/>
      <c r="O1473" s="307"/>
    </row>
    <row r="1474" spans="1:15" s="138" customFormat="1" x14ac:dyDescent="0.2">
      <c r="A1474" s="110"/>
      <c r="C1474" s="150"/>
      <c r="D1474" s="150"/>
      <c r="E1474" s="157"/>
      <c r="F1474" s="158"/>
      <c r="G1474" s="23"/>
      <c r="H1474" s="126"/>
      <c r="I1474" s="38"/>
      <c r="J1474" s="126"/>
      <c r="K1474" s="126"/>
      <c r="L1474" s="38"/>
      <c r="M1474" s="133"/>
      <c r="O1474" s="307"/>
    </row>
    <row r="1475" spans="1:15" s="138" customFormat="1" x14ac:dyDescent="0.2">
      <c r="A1475" s="110"/>
      <c r="C1475" s="150"/>
      <c r="D1475" s="150"/>
      <c r="E1475" s="157"/>
      <c r="F1475" s="158"/>
      <c r="G1475" s="23"/>
      <c r="H1475" s="126"/>
      <c r="I1475" s="38"/>
      <c r="J1475" s="126"/>
      <c r="K1475" s="126"/>
      <c r="L1475" s="38"/>
      <c r="M1475" s="133"/>
      <c r="O1475" s="307"/>
    </row>
    <row r="1476" spans="1:15" s="138" customFormat="1" x14ac:dyDescent="0.2">
      <c r="A1476" s="110"/>
      <c r="C1476" s="150"/>
      <c r="D1476" s="150"/>
      <c r="E1476" s="157"/>
      <c r="F1476" s="158"/>
      <c r="G1476" s="23"/>
      <c r="H1476" s="126"/>
      <c r="I1476" s="38"/>
      <c r="J1476" s="126"/>
      <c r="K1476" s="126"/>
      <c r="L1476" s="38"/>
      <c r="M1476" s="133"/>
      <c r="O1476" s="307"/>
    </row>
    <row r="1477" spans="1:15" s="138" customFormat="1" x14ac:dyDescent="0.2">
      <c r="A1477" s="110"/>
      <c r="C1477" s="150"/>
      <c r="D1477" s="150"/>
      <c r="E1477" s="157"/>
      <c r="F1477" s="158"/>
      <c r="G1477" s="23"/>
      <c r="H1477" s="126"/>
      <c r="I1477" s="38"/>
      <c r="J1477" s="126"/>
      <c r="K1477" s="126"/>
      <c r="L1477" s="38"/>
      <c r="M1477" s="133"/>
      <c r="O1477" s="307"/>
    </row>
    <row r="1478" spans="1:15" s="138" customFormat="1" x14ac:dyDescent="0.2">
      <c r="A1478" s="110"/>
      <c r="C1478" s="150"/>
      <c r="D1478" s="150"/>
      <c r="E1478" s="157"/>
      <c r="F1478" s="158"/>
      <c r="G1478" s="23"/>
      <c r="H1478" s="126"/>
      <c r="I1478" s="38"/>
      <c r="J1478" s="126"/>
      <c r="K1478" s="126"/>
      <c r="L1478" s="38"/>
      <c r="M1478" s="133"/>
      <c r="O1478" s="307"/>
    </row>
    <row r="1479" spans="1:15" s="138" customFormat="1" x14ac:dyDescent="0.2">
      <c r="A1479" s="110"/>
      <c r="C1479" s="150"/>
      <c r="D1479" s="150"/>
      <c r="E1479" s="157"/>
      <c r="F1479" s="158"/>
      <c r="G1479" s="23"/>
      <c r="H1479" s="126"/>
      <c r="I1479" s="38"/>
      <c r="J1479" s="126"/>
      <c r="K1479" s="126"/>
      <c r="L1479" s="38"/>
      <c r="M1479" s="133"/>
      <c r="O1479" s="307"/>
    </row>
    <row r="1480" spans="1:15" s="138" customFormat="1" x14ac:dyDescent="0.2">
      <c r="A1480" s="110"/>
      <c r="C1480" s="150"/>
      <c r="D1480" s="150"/>
      <c r="E1480" s="157"/>
      <c r="F1480" s="158"/>
      <c r="G1480" s="23"/>
      <c r="H1480" s="126"/>
      <c r="I1480" s="38"/>
      <c r="J1480" s="126"/>
      <c r="K1480" s="126"/>
      <c r="L1480" s="38"/>
      <c r="M1480" s="133"/>
      <c r="O1480" s="307"/>
    </row>
    <row r="1481" spans="1:15" s="138" customFormat="1" x14ac:dyDescent="0.2">
      <c r="A1481" s="110"/>
      <c r="C1481" s="150"/>
      <c r="D1481" s="150"/>
      <c r="E1481" s="157"/>
      <c r="F1481" s="158"/>
      <c r="G1481" s="23"/>
      <c r="H1481" s="126"/>
      <c r="I1481" s="38"/>
      <c r="J1481" s="126"/>
      <c r="K1481" s="126"/>
      <c r="L1481" s="38"/>
      <c r="M1481" s="133"/>
      <c r="O1481" s="307"/>
    </row>
    <row r="1482" spans="1:15" s="138" customFormat="1" x14ac:dyDescent="0.2">
      <c r="A1482" s="110"/>
      <c r="C1482" s="150"/>
      <c r="D1482" s="150"/>
      <c r="E1482" s="157"/>
      <c r="F1482" s="158"/>
      <c r="G1482" s="23"/>
      <c r="H1482" s="126"/>
      <c r="I1482" s="38"/>
      <c r="J1482" s="126"/>
      <c r="K1482" s="126"/>
      <c r="L1482" s="38"/>
      <c r="M1482" s="133"/>
      <c r="O1482" s="307"/>
    </row>
    <row r="1483" spans="1:15" s="138" customFormat="1" x14ac:dyDescent="0.2">
      <c r="A1483" s="110"/>
      <c r="C1483" s="150"/>
      <c r="D1483" s="150"/>
      <c r="E1483" s="157"/>
      <c r="F1483" s="158"/>
      <c r="G1483" s="23"/>
      <c r="H1483" s="126"/>
      <c r="I1483" s="38"/>
      <c r="J1483" s="126"/>
      <c r="K1483" s="126"/>
      <c r="L1483" s="38"/>
      <c r="M1483" s="133"/>
      <c r="O1483" s="307"/>
    </row>
    <row r="1484" spans="1:15" s="138" customFormat="1" x14ac:dyDescent="0.2">
      <c r="A1484" s="110"/>
      <c r="C1484" s="150"/>
      <c r="D1484" s="150"/>
      <c r="E1484" s="157"/>
      <c r="F1484" s="158"/>
      <c r="G1484" s="23"/>
      <c r="H1484" s="126"/>
      <c r="I1484" s="38"/>
      <c r="J1484" s="126"/>
      <c r="K1484" s="126"/>
      <c r="L1484" s="38"/>
      <c r="M1484" s="133"/>
      <c r="O1484" s="307"/>
    </row>
    <row r="1485" spans="1:15" s="138" customFormat="1" x14ac:dyDescent="0.2">
      <c r="A1485" s="110"/>
      <c r="C1485" s="150"/>
      <c r="D1485" s="150"/>
      <c r="E1485" s="157"/>
      <c r="F1485" s="158"/>
      <c r="G1485" s="23"/>
      <c r="H1485" s="126"/>
      <c r="I1485" s="38"/>
      <c r="J1485" s="126"/>
      <c r="K1485" s="126"/>
      <c r="L1485" s="38"/>
      <c r="M1485" s="133"/>
      <c r="O1485" s="307"/>
    </row>
    <row r="1486" spans="1:15" s="138" customFormat="1" x14ac:dyDescent="0.2">
      <c r="A1486" s="110"/>
      <c r="C1486" s="150"/>
      <c r="D1486" s="150"/>
      <c r="E1486" s="157"/>
      <c r="F1486" s="158"/>
      <c r="G1486" s="23"/>
      <c r="H1486" s="126"/>
      <c r="I1486" s="38"/>
      <c r="J1486" s="126"/>
      <c r="K1486" s="126"/>
      <c r="L1486" s="38"/>
      <c r="M1486" s="133"/>
      <c r="O1486" s="307"/>
    </row>
    <row r="1487" spans="1:15" s="138" customFormat="1" x14ac:dyDescent="0.2">
      <c r="A1487" s="110"/>
      <c r="C1487" s="150"/>
      <c r="D1487" s="150"/>
      <c r="E1487" s="157"/>
      <c r="F1487" s="158"/>
      <c r="G1487" s="23"/>
      <c r="H1487" s="126"/>
      <c r="I1487" s="38"/>
      <c r="J1487" s="126"/>
      <c r="K1487" s="126"/>
      <c r="L1487" s="38"/>
      <c r="M1487" s="133"/>
      <c r="O1487" s="307"/>
    </row>
    <row r="1488" spans="1:15" s="138" customFormat="1" x14ac:dyDescent="0.2">
      <c r="A1488" s="110"/>
      <c r="C1488" s="150"/>
      <c r="D1488" s="150"/>
      <c r="E1488" s="157"/>
      <c r="F1488" s="158"/>
      <c r="G1488" s="23"/>
      <c r="H1488" s="126"/>
      <c r="I1488" s="38"/>
      <c r="J1488" s="126"/>
      <c r="K1488" s="126"/>
      <c r="L1488" s="38"/>
      <c r="M1488" s="133"/>
      <c r="O1488" s="307"/>
    </row>
    <row r="1489" spans="1:15" s="138" customFormat="1" x14ac:dyDescent="0.2">
      <c r="A1489" s="110"/>
      <c r="C1489" s="150"/>
      <c r="D1489" s="150"/>
      <c r="E1489" s="157"/>
      <c r="F1489" s="158"/>
      <c r="G1489" s="23"/>
      <c r="H1489" s="126"/>
      <c r="I1489" s="38"/>
      <c r="J1489" s="126"/>
      <c r="K1489" s="126"/>
      <c r="L1489" s="38"/>
      <c r="M1489" s="133"/>
      <c r="O1489" s="307"/>
    </row>
    <row r="1490" spans="1:15" s="138" customFormat="1" x14ac:dyDescent="0.2">
      <c r="A1490" s="110"/>
      <c r="C1490" s="150"/>
      <c r="D1490" s="150"/>
      <c r="E1490" s="157"/>
      <c r="F1490" s="158"/>
      <c r="G1490" s="23"/>
      <c r="H1490" s="126"/>
      <c r="I1490" s="38"/>
      <c r="J1490" s="126"/>
      <c r="K1490" s="126"/>
      <c r="L1490" s="38"/>
      <c r="M1490" s="133"/>
      <c r="O1490" s="307"/>
    </row>
    <row r="1491" spans="1:15" s="138" customFormat="1" x14ac:dyDescent="0.2">
      <c r="A1491" s="110"/>
      <c r="C1491" s="150"/>
      <c r="D1491" s="150"/>
      <c r="E1491" s="157"/>
      <c r="F1491" s="158"/>
      <c r="G1491" s="23"/>
      <c r="H1491" s="126"/>
      <c r="I1491" s="38"/>
      <c r="J1491" s="126"/>
      <c r="K1491" s="126"/>
      <c r="L1491" s="38"/>
      <c r="M1491" s="133"/>
      <c r="O1491" s="307"/>
    </row>
    <row r="1492" spans="1:15" s="138" customFormat="1" x14ac:dyDescent="0.2">
      <c r="A1492" s="110"/>
      <c r="C1492" s="150"/>
      <c r="D1492" s="150"/>
      <c r="E1492" s="157"/>
      <c r="F1492" s="158"/>
      <c r="G1492" s="23"/>
      <c r="H1492" s="126"/>
      <c r="I1492" s="38"/>
      <c r="J1492" s="126"/>
      <c r="K1492" s="126"/>
      <c r="L1492" s="38"/>
      <c r="M1492" s="133"/>
      <c r="O1492" s="307"/>
    </row>
    <row r="1493" spans="1:15" s="138" customFormat="1" x14ac:dyDescent="0.2">
      <c r="A1493" s="110"/>
      <c r="C1493" s="150"/>
      <c r="D1493" s="150"/>
      <c r="E1493" s="157"/>
      <c r="F1493" s="158"/>
      <c r="G1493" s="23"/>
      <c r="H1493" s="126"/>
      <c r="I1493" s="38"/>
      <c r="J1493" s="126"/>
      <c r="K1493" s="126"/>
      <c r="L1493" s="38"/>
      <c r="M1493" s="133"/>
      <c r="O1493" s="307"/>
    </row>
    <row r="1494" spans="1:15" s="138" customFormat="1" x14ac:dyDescent="0.2">
      <c r="A1494" s="110"/>
      <c r="C1494" s="150"/>
      <c r="D1494" s="150"/>
      <c r="E1494" s="157"/>
      <c r="F1494" s="158"/>
      <c r="G1494" s="23"/>
      <c r="H1494" s="126"/>
      <c r="I1494" s="38"/>
      <c r="J1494" s="126"/>
      <c r="K1494" s="126"/>
      <c r="L1494" s="38"/>
      <c r="M1494" s="133"/>
      <c r="O1494" s="307"/>
    </row>
    <row r="1495" spans="1:15" s="138" customFormat="1" x14ac:dyDescent="0.2">
      <c r="A1495" s="110"/>
      <c r="C1495" s="150"/>
      <c r="D1495" s="150"/>
      <c r="E1495" s="157"/>
      <c r="F1495" s="158"/>
      <c r="G1495" s="23"/>
      <c r="H1495" s="126"/>
      <c r="I1495" s="38"/>
      <c r="J1495" s="126"/>
      <c r="K1495" s="126"/>
      <c r="L1495" s="38"/>
      <c r="M1495" s="133"/>
      <c r="O1495" s="307"/>
    </row>
    <row r="1496" spans="1:15" s="138" customFormat="1" x14ac:dyDescent="0.2">
      <c r="A1496" s="110"/>
      <c r="C1496" s="150"/>
      <c r="D1496" s="150"/>
      <c r="E1496" s="157"/>
      <c r="F1496" s="158"/>
      <c r="G1496" s="23"/>
      <c r="H1496" s="126"/>
      <c r="I1496" s="38"/>
      <c r="J1496" s="126"/>
      <c r="K1496" s="126"/>
      <c r="L1496" s="38"/>
      <c r="M1496" s="133"/>
      <c r="O1496" s="307"/>
    </row>
    <row r="1497" spans="1:15" s="138" customFormat="1" x14ac:dyDescent="0.2">
      <c r="A1497" s="110"/>
      <c r="C1497" s="150"/>
      <c r="D1497" s="150"/>
      <c r="E1497" s="157"/>
      <c r="F1497" s="158"/>
      <c r="G1497" s="23"/>
      <c r="H1497" s="126"/>
      <c r="I1497" s="38"/>
      <c r="J1497" s="126"/>
      <c r="K1497" s="126"/>
      <c r="L1497" s="38"/>
      <c r="M1497" s="133"/>
      <c r="O1497" s="307"/>
    </row>
    <row r="1498" spans="1:15" s="138" customFormat="1" x14ac:dyDescent="0.2">
      <c r="A1498" s="110"/>
      <c r="C1498" s="150"/>
      <c r="D1498" s="150"/>
      <c r="E1498" s="157"/>
      <c r="F1498" s="158"/>
      <c r="G1498" s="23"/>
      <c r="H1498" s="126"/>
      <c r="I1498" s="38"/>
      <c r="J1498" s="126"/>
      <c r="K1498" s="126"/>
      <c r="L1498" s="38"/>
      <c r="M1498" s="133"/>
      <c r="O1498" s="307"/>
    </row>
    <row r="1499" spans="1:15" s="138" customFormat="1" x14ac:dyDescent="0.2">
      <c r="A1499" s="110"/>
      <c r="C1499" s="150"/>
      <c r="D1499" s="150"/>
      <c r="E1499" s="157"/>
      <c r="F1499" s="158"/>
      <c r="G1499" s="23"/>
      <c r="H1499" s="126"/>
      <c r="I1499" s="38"/>
      <c r="J1499" s="126"/>
      <c r="K1499" s="126"/>
      <c r="L1499" s="38"/>
      <c r="M1499" s="133"/>
      <c r="O1499" s="307"/>
    </row>
    <row r="1500" spans="1:15" s="138" customFormat="1" x14ac:dyDescent="0.2">
      <c r="A1500" s="110"/>
      <c r="C1500" s="150"/>
      <c r="D1500" s="150"/>
      <c r="E1500" s="157"/>
      <c r="F1500" s="158"/>
      <c r="G1500" s="23"/>
      <c r="H1500" s="126"/>
      <c r="I1500" s="38"/>
      <c r="J1500" s="126"/>
      <c r="K1500" s="126"/>
      <c r="L1500" s="38"/>
      <c r="M1500" s="133"/>
      <c r="O1500" s="307"/>
    </row>
    <row r="1501" spans="1:15" s="138" customFormat="1" x14ac:dyDescent="0.2">
      <c r="A1501" s="110"/>
      <c r="C1501" s="150"/>
      <c r="D1501" s="150"/>
      <c r="E1501" s="157"/>
      <c r="F1501" s="158"/>
      <c r="G1501" s="23"/>
      <c r="H1501" s="126"/>
      <c r="I1501" s="38"/>
      <c r="J1501" s="126"/>
      <c r="K1501" s="126"/>
      <c r="L1501" s="38"/>
      <c r="M1501" s="133"/>
      <c r="O1501" s="307"/>
    </row>
    <row r="1502" spans="1:15" s="138" customFormat="1" x14ac:dyDescent="0.2">
      <c r="A1502" s="110"/>
      <c r="C1502" s="150"/>
      <c r="D1502" s="150"/>
      <c r="E1502" s="157"/>
      <c r="F1502" s="158"/>
      <c r="G1502" s="23"/>
      <c r="H1502" s="126"/>
      <c r="I1502" s="38"/>
      <c r="J1502" s="126"/>
      <c r="K1502" s="126"/>
      <c r="L1502" s="38"/>
      <c r="M1502" s="133"/>
      <c r="O1502" s="307"/>
    </row>
    <row r="1503" spans="1:15" s="138" customFormat="1" x14ac:dyDescent="0.2">
      <c r="A1503" s="110"/>
      <c r="C1503" s="150"/>
      <c r="D1503" s="150"/>
      <c r="E1503" s="157"/>
      <c r="F1503" s="158"/>
      <c r="G1503" s="23"/>
      <c r="H1503" s="126"/>
      <c r="I1503" s="38"/>
      <c r="J1503" s="126"/>
      <c r="K1503" s="126"/>
      <c r="L1503" s="38"/>
      <c r="M1503" s="133"/>
      <c r="O1503" s="307"/>
    </row>
    <row r="1504" spans="1:15" s="138" customFormat="1" x14ac:dyDescent="0.2">
      <c r="A1504" s="110"/>
      <c r="C1504" s="150"/>
      <c r="D1504" s="150"/>
      <c r="E1504" s="157"/>
      <c r="F1504" s="158"/>
      <c r="G1504" s="23"/>
      <c r="H1504" s="126"/>
      <c r="I1504" s="38"/>
      <c r="J1504" s="126"/>
      <c r="K1504" s="126"/>
      <c r="L1504" s="38"/>
      <c r="M1504" s="133"/>
      <c r="O1504" s="307"/>
    </row>
    <row r="1505" spans="1:15" s="138" customFormat="1" x14ac:dyDescent="0.2">
      <c r="A1505" s="110"/>
      <c r="C1505" s="150"/>
      <c r="D1505" s="150"/>
      <c r="E1505" s="157"/>
      <c r="F1505" s="158"/>
      <c r="G1505" s="23"/>
      <c r="H1505" s="126"/>
      <c r="I1505" s="38"/>
      <c r="J1505" s="126"/>
      <c r="K1505" s="126"/>
      <c r="L1505" s="38"/>
      <c r="M1505" s="133"/>
      <c r="O1505" s="307"/>
    </row>
    <row r="1506" spans="1:15" s="138" customFormat="1" x14ac:dyDescent="0.2">
      <c r="A1506" s="110"/>
      <c r="C1506" s="150"/>
      <c r="D1506" s="150"/>
      <c r="E1506" s="157"/>
      <c r="F1506" s="158"/>
      <c r="G1506" s="23"/>
      <c r="H1506" s="126"/>
      <c r="I1506" s="38"/>
      <c r="J1506" s="126"/>
      <c r="K1506" s="126"/>
      <c r="L1506" s="38"/>
      <c r="M1506" s="133"/>
      <c r="O1506" s="307"/>
    </row>
    <row r="1507" spans="1:15" s="138" customFormat="1" x14ac:dyDescent="0.2">
      <c r="A1507" s="110"/>
      <c r="C1507" s="150"/>
      <c r="D1507" s="150"/>
      <c r="E1507" s="157"/>
      <c r="F1507" s="158"/>
      <c r="G1507" s="23"/>
      <c r="H1507" s="126"/>
      <c r="I1507" s="38"/>
      <c r="J1507" s="126"/>
      <c r="K1507" s="126"/>
      <c r="L1507" s="38"/>
      <c r="M1507" s="133"/>
      <c r="O1507" s="307"/>
    </row>
    <row r="1508" spans="1:15" s="138" customFormat="1" x14ac:dyDescent="0.2">
      <c r="A1508" s="110"/>
      <c r="C1508" s="150"/>
      <c r="D1508" s="150"/>
      <c r="E1508" s="157"/>
      <c r="F1508" s="158"/>
      <c r="G1508" s="23"/>
      <c r="H1508" s="126"/>
      <c r="I1508" s="38"/>
      <c r="J1508" s="126"/>
      <c r="K1508" s="126"/>
      <c r="L1508" s="38"/>
      <c r="M1508" s="133"/>
      <c r="O1508" s="307"/>
    </row>
    <row r="1509" spans="1:15" s="138" customFormat="1" x14ac:dyDescent="0.2">
      <c r="A1509" s="110"/>
      <c r="C1509" s="150"/>
      <c r="D1509" s="150"/>
      <c r="E1509" s="157"/>
      <c r="F1509" s="158"/>
      <c r="G1509" s="23"/>
      <c r="H1509" s="126"/>
      <c r="I1509" s="38"/>
      <c r="J1509" s="126"/>
      <c r="K1509" s="126"/>
      <c r="L1509" s="38"/>
      <c r="M1509" s="133"/>
      <c r="O1509" s="307"/>
    </row>
    <row r="1510" spans="1:15" s="138" customFormat="1" x14ac:dyDescent="0.2">
      <c r="A1510" s="110"/>
      <c r="C1510" s="150"/>
      <c r="D1510" s="150"/>
      <c r="E1510" s="157"/>
      <c r="F1510" s="158"/>
      <c r="G1510" s="23"/>
      <c r="H1510" s="126"/>
      <c r="I1510" s="38"/>
      <c r="J1510" s="126"/>
      <c r="K1510" s="126"/>
      <c r="L1510" s="38"/>
      <c r="M1510" s="133"/>
      <c r="O1510" s="307"/>
    </row>
    <row r="1511" spans="1:15" s="138" customFormat="1" x14ac:dyDescent="0.2">
      <c r="A1511" s="110"/>
      <c r="C1511" s="150"/>
      <c r="D1511" s="150"/>
      <c r="E1511" s="157"/>
      <c r="F1511" s="158"/>
      <c r="G1511" s="23"/>
      <c r="H1511" s="126"/>
      <c r="I1511" s="38"/>
      <c r="J1511" s="126"/>
      <c r="K1511" s="126"/>
      <c r="L1511" s="38"/>
      <c r="M1511" s="133"/>
      <c r="O1511" s="307"/>
    </row>
    <row r="1512" spans="1:15" s="138" customFormat="1" x14ac:dyDescent="0.2">
      <c r="A1512" s="110"/>
      <c r="C1512" s="150"/>
      <c r="D1512" s="150"/>
      <c r="E1512" s="157"/>
      <c r="F1512" s="158"/>
      <c r="G1512" s="23"/>
      <c r="H1512" s="126"/>
      <c r="I1512" s="38"/>
      <c r="J1512" s="126"/>
      <c r="K1512" s="126"/>
      <c r="L1512" s="38"/>
      <c r="M1512" s="133"/>
      <c r="O1512" s="307"/>
    </row>
    <row r="1513" spans="1:15" s="138" customFormat="1" x14ac:dyDescent="0.2">
      <c r="A1513" s="110"/>
      <c r="C1513" s="150"/>
      <c r="D1513" s="150"/>
      <c r="E1513" s="157"/>
      <c r="F1513" s="158"/>
      <c r="G1513" s="23"/>
      <c r="H1513" s="126"/>
      <c r="I1513" s="38"/>
      <c r="J1513" s="126"/>
      <c r="K1513" s="126"/>
      <c r="L1513" s="38"/>
      <c r="M1513" s="133"/>
      <c r="O1513" s="307"/>
    </row>
    <row r="1514" spans="1:15" s="138" customFormat="1" x14ac:dyDescent="0.2">
      <c r="A1514" s="110"/>
      <c r="C1514" s="150"/>
      <c r="D1514" s="150"/>
      <c r="E1514" s="157"/>
      <c r="F1514" s="158"/>
      <c r="G1514" s="23"/>
      <c r="H1514" s="126"/>
      <c r="I1514" s="38"/>
      <c r="J1514" s="126"/>
      <c r="K1514" s="126"/>
      <c r="L1514" s="38"/>
      <c r="M1514" s="133"/>
      <c r="O1514" s="307"/>
    </row>
    <row r="1515" spans="1:15" s="138" customFormat="1" x14ac:dyDescent="0.2">
      <c r="A1515" s="110"/>
      <c r="C1515" s="150"/>
      <c r="D1515" s="150"/>
      <c r="E1515" s="157"/>
      <c r="F1515" s="158"/>
      <c r="G1515" s="23"/>
      <c r="H1515" s="126"/>
      <c r="I1515" s="38"/>
      <c r="J1515" s="126"/>
      <c r="K1515" s="126"/>
      <c r="L1515" s="38"/>
      <c r="M1515" s="133"/>
      <c r="O1515" s="307"/>
    </row>
    <row r="1516" spans="1:15" s="138" customFormat="1" x14ac:dyDescent="0.2">
      <c r="A1516" s="110"/>
      <c r="C1516" s="150"/>
      <c r="D1516" s="150"/>
      <c r="E1516" s="157"/>
      <c r="F1516" s="158"/>
      <c r="G1516" s="23"/>
      <c r="H1516" s="126"/>
      <c r="I1516" s="38"/>
      <c r="J1516" s="126"/>
      <c r="K1516" s="126"/>
      <c r="L1516" s="38"/>
      <c r="M1516" s="133"/>
      <c r="O1516" s="307"/>
    </row>
    <row r="1517" spans="1:15" s="138" customFormat="1" x14ac:dyDescent="0.2">
      <c r="A1517" s="110"/>
      <c r="C1517" s="150"/>
      <c r="D1517" s="150"/>
      <c r="E1517" s="157"/>
      <c r="F1517" s="158"/>
      <c r="G1517" s="23"/>
      <c r="H1517" s="126"/>
      <c r="I1517" s="38"/>
      <c r="J1517" s="126"/>
      <c r="K1517" s="126"/>
      <c r="L1517" s="38"/>
      <c r="M1517" s="133"/>
      <c r="O1517" s="307"/>
    </row>
    <row r="1518" spans="1:15" s="138" customFormat="1" x14ac:dyDescent="0.2">
      <c r="A1518" s="110"/>
      <c r="C1518" s="150"/>
      <c r="D1518" s="150"/>
      <c r="E1518" s="157"/>
      <c r="F1518" s="158"/>
      <c r="G1518" s="23"/>
      <c r="H1518" s="126"/>
      <c r="I1518" s="38"/>
      <c r="J1518" s="126"/>
      <c r="K1518" s="126"/>
      <c r="L1518" s="38"/>
      <c r="M1518" s="133"/>
      <c r="O1518" s="307"/>
    </row>
    <row r="1519" spans="1:15" s="138" customFormat="1" x14ac:dyDescent="0.2">
      <c r="A1519" s="110"/>
      <c r="C1519" s="150"/>
      <c r="D1519" s="150"/>
      <c r="E1519" s="157"/>
      <c r="F1519" s="158"/>
      <c r="G1519" s="23"/>
      <c r="H1519" s="126"/>
      <c r="I1519" s="38"/>
      <c r="J1519" s="126"/>
      <c r="K1519" s="126"/>
      <c r="L1519" s="38"/>
      <c r="M1519" s="133"/>
      <c r="O1519" s="307"/>
    </row>
    <row r="1520" spans="1:15" s="138" customFormat="1" x14ac:dyDescent="0.2">
      <c r="A1520" s="110"/>
      <c r="C1520" s="150"/>
      <c r="D1520" s="150"/>
      <c r="E1520" s="157"/>
      <c r="F1520" s="158"/>
      <c r="G1520" s="23"/>
      <c r="H1520" s="126"/>
      <c r="I1520" s="38"/>
      <c r="J1520" s="126"/>
      <c r="K1520" s="126"/>
      <c r="L1520" s="38"/>
      <c r="M1520" s="133"/>
      <c r="O1520" s="307"/>
    </row>
    <row r="1521" spans="1:15" s="138" customFormat="1" x14ac:dyDescent="0.2">
      <c r="A1521" s="110"/>
      <c r="C1521" s="150"/>
      <c r="D1521" s="150"/>
      <c r="E1521" s="157"/>
      <c r="F1521" s="158"/>
      <c r="G1521" s="23"/>
      <c r="H1521" s="126"/>
      <c r="I1521" s="38"/>
      <c r="J1521" s="126"/>
      <c r="K1521" s="126"/>
      <c r="L1521" s="38"/>
      <c r="M1521" s="133"/>
      <c r="O1521" s="307"/>
    </row>
    <row r="1522" spans="1:15" s="138" customFormat="1" x14ac:dyDescent="0.2">
      <c r="A1522" s="110"/>
      <c r="C1522" s="150"/>
      <c r="D1522" s="150"/>
      <c r="E1522" s="157"/>
      <c r="F1522" s="158"/>
      <c r="G1522" s="23"/>
      <c r="H1522" s="126"/>
      <c r="I1522" s="38"/>
      <c r="J1522" s="126"/>
      <c r="K1522" s="126"/>
      <c r="L1522" s="38"/>
      <c r="M1522" s="133"/>
      <c r="O1522" s="307"/>
    </row>
    <row r="1523" spans="1:15" s="138" customFormat="1" x14ac:dyDescent="0.2">
      <c r="A1523" s="110"/>
      <c r="C1523" s="150"/>
      <c r="D1523" s="150"/>
      <c r="E1523" s="157"/>
      <c r="F1523" s="158"/>
      <c r="G1523" s="23"/>
      <c r="H1523" s="126"/>
      <c r="I1523" s="38"/>
      <c r="J1523" s="126"/>
      <c r="K1523" s="126"/>
      <c r="L1523" s="38"/>
      <c r="M1523" s="133"/>
      <c r="O1523" s="307"/>
    </row>
    <row r="1524" spans="1:15" s="138" customFormat="1" x14ac:dyDescent="0.2">
      <c r="A1524" s="110"/>
      <c r="C1524" s="150"/>
      <c r="D1524" s="150"/>
      <c r="E1524" s="157"/>
      <c r="F1524" s="158"/>
      <c r="G1524" s="23"/>
      <c r="H1524" s="126"/>
      <c r="I1524" s="38"/>
      <c r="J1524" s="126"/>
      <c r="K1524" s="126"/>
      <c r="L1524" s="38"/>
      <c r="M1524" s="133"/>
      <c r="O1524" s="307"/>
    </row>
    <row r="1525" spans="1:15" s="138" customFormat="1" x14ac:dyDescent="0.2">
      <c r="A1525" s="110"/>
      <c r="C1525" s="150"/>
      <c r="D1525" s="150"/>
      <c r="E1525" s="157"/>
      <c r="F1525" s="158"/>
      <c r="G1525" s="23"/>
      <c r="H1525" s="126"/>
      <c r="I1525" s="38"/>
      <c r="J1525" s="126"/>
      <c r="K1525" s="126"/>
      <c r="L1525" s="38"/>
      <c r="M1525" s="133"/>
      <c r="O1525" s="307"/>
    </row>
    <row r="1526" spans="1:15" s="138" customFormat="1" x14ac:dyDescent="0.2">
      <c r="A1526" s="110"/>
      <c r="C1526" s="150"/>
      <c r="D1526" s="150"/>
      <c r="E1526" s="157"/>
      <c r="F1526" s="158"/>
      <c r="G1526" s="23"/>
      <c r="H1526" s="126"/>
      <c r="I1526" s="38"/>
      <c r="J1526" s="126"/>
      <c r="K1526" s="126"/>
      <c r="L1526" s="38"/>
      <c r="M1526" s="133"/>
      <c r="O1526" s="307"/>
    </row>
    <row r="1527" spans="1:15" s="138" customFormat="1" x14ac:dyDescent="0.2">
      <c r="A1527" s="110"/>
      <c r="C1527" s="150"/>
      <c r="D1527" s="150"/>
      <c r="E1527" s="157"/>
      <c r="F1527" s="158"/>
      <c r="G1527" s="23"/>
      <c r="H1527" s="126"/>
      <c r="I1527" s="38"/>
      <c r="J1527" s="126"/>
      <c r="K1527" s="126"/>
      <c r="L1527" s="38"/>
      <c r="M1527" s="133"/>
      <c r="O1527" s="307"/>
    </row>
    <row r="1528" spans="1:15" s="138" customFormat="1" x14ac:dyDescent="0.2">
      <c r="A1528" s="110"/>
      <c r="C1528" s="150"/>
      <c r="D1528" s="150"/>
      <c r="E1528" s="157"/>
      <c r="F1528" s="158"/>
      <c r="G1528" s="23"/>
      <c r="H1528" s="126"/>
      <c r="I1528" s="38"/>
      <c r="J1528" s="126"/>
      <c r="K1528" s="126"/>
      <c r="L1528" s="38"/>
      <c r="M1528" s="133"/>
      <c r="O1528" s="307"/>
    </row>
    <row r="1529" spans="1:15" s="138" customFormat="1" x14ac:dyDescent="0.2">
      <c r="A1529" s="110"/>
      <c r="C1529" s="150"/>
      <c r="D1529" s="150"/>
      <c r="E1529" s="157"/>
      <c r="F1529" s="158"/>
      <c r="G1529" s="23"/>
      <c r="H1529" s="126"/>
      <c r="I1529" s="38"/>
      <c r="J1529" s="126"/>
      <c r="K1529" s="126"/>
      <c r="L1529" s="38"/>
      <c r="M1529" s="133"/>
      <c r="O1529" s="307"/>
    </row>
    <row r="1530" spans="1:15" s="138" customFormat="1" x14ac:dyDescent="0.2">
      <c r="A1530" s="110"/>
      <c r="C1530" s="150"/>
      <c r="D1530" s="150"/>
      <c r="E1530" s="157"/>
      <c r="F1530" s="158"/>
      <c r="G1530" s="23"/>
      <c r="H1530" s="126"/>
      <c r="I1530" s="38"/>
      <c r="J1530" s="126"/>
      <c r="K1530" s="126"/>
      <c r="L1530" s="38"/>
      <c r="M1530" s="133"/>
      <c r="O1530" s="307"/>
    </row>
    <row r="1531" spans="1:15" s="138" customFormat="1" x14ac:dyDescent="0.2">
      <c r="A1531" s="110"/>
      <c r="C1531" s="150"/>
      <c r="D1531" s="150"/>
      <c r="E1531" s="157"/>
      <c r="F1531" s="158"/>
      <c r="G1531" s="23"/>
      <c r="H1531" s="126"/>
      <c r="I1531" s="38"/>
      <c r="J1531" s="126"/>
      <c r="K1531" s="126"/>
      <c r="L1531" s="38"/>
      <c r="M1531" s="133"/>
      <c r="O1531" s="307"/>
    </row>
    <row r="1532" spans="1:15" s="138" customFormat="1" x14ac:dyDescent="0.2">
      <c r="A1532" s="110"/>
      <c r="C1532" s="150"/>
      <c r="D1532" s="150"/>
      <c r="E1532" s="157"/>
      <c r="F1532" s="158"/>
      <c r="G1532" s="23"/>
      <c r="H1532" s="126"/>
      <c r="I1532" s="38"/>
      <c r="J1532" s="126"/>
      <c r="K1532" s="126"/>
      <c r="L1532" s="38"/>
      <c r="M1532" s="133"/>
      <c r="O1532" s="307"/>
    </row>
    <row r="1533" spans="1:15" s="138" customFormat="1" x14ac:dyDescent="0.2">
      <c r="A1533" s="110"/>
      <c r="C1533" s="150"/>
      <c r="D1533" s="150"/>
      <c r="E1533" s="157"/>
      <c r="F1533" s="158"/>
      <c r="G1533" s="23"/>
      <c r="H1533" s="126"/>
      <c r="I1533" s="38"/>
      <c r="J1533" s="126"/>
      <c r="K1533" s="126"/>
      <c r="L1533" s="38"/>
      <c r="M1533" s="133"/>
      <c r="O1533" s="307"/>
    </row>
    <row r="1534" spans="1:15" s="138" customFormat="1" x14ac:dyDescent="0.2">
      <c r="A1534" s="110"/>
      <c r="C1534" s="150"/>
      <c r="D1534" s="150"/>
      <c r="E1534" s="157"/>
      <c r="F1534" s="158"/>
      <c r="G1534" s="23"/>
      <c r="H1534" s="126"/>
      <c r="I1534" s="38"/>
      <c r="J1534" s="126"/>
      <c r="K1534" s="126"/>
      <c r="L1534" s="38"/>
      <c r="M1534" s="133"/>
      <c r="O1534" s="307"/>
    </row>
    <row r="1535" spans="1:15" s="138" customFormat="1" x14ac:dyDescent="0.2">
      <c r="A1535" s="110"/>
      <c r="C1535" s="150"/>
      <c r="D1535" s="150"/>
      <c r="E1535" s="157"/>
      <c r="F1535" s="158"/>
      <c r="G1535" s="23"/>
      <c r="H1535" s="126"/>
      <c r="I1535" s="38"/>
      <c r="J1535" s="126"/>
      <c r="K1535" s="126"/>
      <c r="L1535" s="38"/>
      <c r="M1535" s="133"/>
      <c r="O1535" s="307"/>
    </row>
    <row r="1536" spans="1:15" s="138" customFormat="1" x14ac:dyDescent="0.2">
      <c r="A1536" s="110"/>
      <c r="C1536" s="150"/>
      <c r="D1536" s="150"/>
      <c r="E1536" s="157"/>
      <c r="F1536" s="158"/>
      <c r="G1536" s="23"/>
      <c r="H1536" s="126"/>
      <c r="I1536" s="38"/>
      <c r="J1536" s="126"/>
      <c r="K1536" s="126"/>
      <c r="L1536" s="38"/>
      <c r="M1536" s="133"/>
      <c r="O1536" s="307"/>
    </row>
    <row r="1537" spans="1:15" s="138" customFormat="1" x14ac:dyDescent="0.2">
      <c r="A1537" s="110"/>
      <c r="C1537" s="150"/>
      <c r="D1537" s="150"/>
      <c r="E1537" s="157"/>
      <c r="F1537" s="158"/>
      <c r="G1537" s="23"/>
      <c r="H1537" s="126"/>
      <c r="I1537" s="38"/>
      <c r="J1537" s="126"/>
      <c r="K1537" s="126"/>
      <c r="L1537" s="38"/>
      <c r="M1537" s="133"/>
      <c r="O1537" s="307"/>
    </row>
    <row r="1538" spans="1:15" s="138" customFormat="1" x14ac:dyDescent="0.2">
      <c r="A1538" s="110"/>
      <c r="C1538" s="150"/>
      <c r="D1538" s="150"/>
      <c r="E1538" s="157"/>
      <c r="F1538" s="158"/>
      <c r="G1538" s="23"/>
      <c r="H1538" s="126"/>
      <c r="I1538" s="38"/>
      <c r="J1538" s="126"/>
      <c r="K1538" s="126"/>
      <c r="L1538" s="38"/>
      <c r="M1538" s="133"/>
      <c r="O1538" s="307"/>
    </row>
    <row r="1539" spans="1:15" s="138" customFormat="1" x14ac:dyDescent="0.2">
      <c r="A1539" s="110"/>
      <c r="C1539" s="150"/>
      <c r="D1539" s="150"/>
      <c r="E1539" s="157"/>
      <c r="F1539" s="158"/>
      <c r="G1539" s="23"/>
      <c r="H1539" s="126"/>
      <c r="I1539" s="38"/>
      <c r="J1539" s="126"/>
      <c r="K1539" s="126"/>
      <c r="L1539" s="38"/>
      <c r="M1539" s="133"/>
      <c r="O1539" s="307"/>
    </row>
    <row r="1540" spans="1:15" s="138" customFormat="1" x14ac:dyDescent="0.2">
      <c r="A1540" s="110"/>
      <c r="C1540" s="150"/>
      <c r="D1540" s="150"/>
      <c r="E1540" s="157"/>
      <c r="F1540" s="158"/>
      <c r="G1540" s="23"/>
      <c r="H1540" s="126"/>
      <c r="I1540" s="38"/>
      <c r="J1540" s="126"/>
      <c r="K1540" s="126"/>
      <c r="L1540" s="38"/>
      <c r="M1540" s="133"/>
      <c r="O1540" s="307"/>
    </row>
    <row r="1541" spans="1:15" s="138" customFormat="1" x14ac:dyDescent="0.2">
      <c r="A1541" s="110"/>
      <c r="C1541" s="150"/>
      <c r="D1541" s="150"/>
      <c r="E1541" s="157"/>
      <c r="F1541" s="158"/>
      <c r="G1541" s="23"/>
      <c r="H1541" s="126"/>
      <c r="I1541" s="38"/>
      <c r="J1541" s="126"/>
      <c r="K1541" s="126"/>
      <c r="L1541" s="38"/>
      <c r="M1541" s="133"/>
      <c r="O1541" s="307"/>
    </row>
    <row r="1542" spans="1:15" s="138" customFormat="1" x14ac:dyDescent="0.2">
      <c r="A1542" s="110"/>
      <c r="C1542" s="150"/>
      <c r="D1542" s="150"/>
      <c r="E1542" s="157"/>
      <c r="F1542" s="158"/>
      <c r="G1542" s="23"/>
      <c r="H1542" s="126"/>
      <c r="I1542" s="38"/>
      <c r="J1542" s="126"/>
      <c r="K1542" s="126"/>
      <c r="L1542" s="38"/>
      <c r="M1542" s="133"/>
      <c r="O1542" s="307"/>
    </row>
    <row r="1543" spans="1:15" s="138" customFormat="1" x14ac:dyDescent="0.2">
      <c r="A1543" s="110"/>
      <c r="C1543" s="150"/>
      <c r="D1543" s="150"/>
      <c r="E1543" s="157"/>
      <c r="F1543" s="158"/>
      <c r="G1543" s="23"/>
      <c r="H1543" s="126"/>
      <c r="I1543" s="38"/>
      <c r="J1543" s="126"/>
      <c r="K1543" s="126"/>
      <c r="L1543" s="38"/>
      <c r="M1543" s="133"/>
      <c r="O1543" s="307"/>
    </row>
    <row r="1544" spans="1:15" s="138" customFormat="1" x14ac:dyDescent="0.2">
      <c r="A1544" s="110"/>
      <c r="C1544" s="150"/>
      <c r="D1544" s="150"/>
      <c r="E1544" s="157"/>
      <c r="F1544" s="158"/>
      <c r="G1544" s="23"/>
      <c r="H1544" s="126"/>
      <c r="I1544" s="38"/>
      <c r="J1544" s="126"/>
      <c r="K1544" s="126"/>
      <c r="L1544" s="38"/>
      <c r="M1544" s="133"/>
      <c r="O1544" s="307"/>
    </row>
    <row r="1545" spans="1:15" s="138" customFormat="1" x14ac:dyDescent="0.2">
      <c r="A1545" s="110"/>
      <c r="C1545" s="150"/>
      <c r="D1545" s="150"/>
      <c r="E1545" s="157"/>
      <c r="F1545" s="158"/>
      <c r="G1545" s="23"/>
      <c r="H1545" s="126"/>
      <c r="I1545" s="38"/>
      <c r="J1545" s="126"/>
      <c r="K1545" s="126"/>
      <c r="L1545" s="38"/>
      <c r="M1545" s="133"/>
      <c r="O1545" s="307"/>
    </row>
    <row r="1546" spans="1:15" s="138" customFormat="1" x14ac:dyDescent="0.2">
      <c r="A1546" s="110"/>
      <c r="C1546" s="150"/>
      <c r="D1546" s="150"/>
      <c r="E1546" s="157"/>
      <c r="F1546" s="158"/>
      <c r="G1546" s="23"/>
      <c r="H1546" s="126"/>
      <c r="I1546" s="38"/>
      <c r="J1546" s="126"/>
      <c r="K1546" s="126"/>
      <c r="L1546" s="38"/>
      <c r="M1546" s="133"/>
      <c r="O1546" s="307"/>
    </row>
    <row r="1547" spans="1:15" s="138" customFormat="1" x14ac:dyDescent="0.2">
      <c r="A1547" s="110"/>
      <c r="C1547" s="150"/>
      <c r="D1547" s="150"/>
      <c r="E1547" s="157"/>
      <c r="F1547" s="158"/>
      <c r="G1547" s="23"/>
      <c r="H1547" s="126"/>
      <c r="I1547" s="38"/>
      <c r="J1547" s="126"/>
      <c r="K1547" s="126"/>
      <c r="L1547" s="38"/>
      <c r="M1547" s="133"/>
      <c r="O1547" s="307"/>
    </row>
    <row r="1548" spans="1:15" s="138" customFormat="1" x14ac:dyDescent="0.2">
      <c r="A1548" s="110"/>
      <c r="C1548" s="150"/>
      <c r="D1548" s="150"/>
      <c r="E1548" s="157"/>
      <c r="F1548" s="158"/>
      <c r="G1548" s="23"/>
      <c r="H1548" s="126"/>
      <c r="I1548" s="38"/>
      <c r="J1548" s="126"/>
      <c r="K1548" s="126"/>
      <c r="L1548" s="38"/>
      <c r="M1548" s="133"/>
      <c r="O1548" s="307"/>
    </row>
    <row r="1549" spans="1:15" s="138" customFormat="1" x14ac:dyDescent="0.2">
      <c r="A1549" s="110"/>
      <c r="C1549" s="150"/>
      <c r="D1549" s="150"/>
      <c r="E1549" s="157"/>
      <c r="F1549" s="158"/>
      <c r="G1549" s="23"/>
      <c r="H1549" s="126"/>
      <c r="I1549" s="38"/>
      <c r="J1549" s="126"/>
      <c r="K1549" s="126"/>
      <c r="L1549" s="38"/>
      <c r="M1549" s="133"/>
      <c r="O1549" s="307"/>
    </row>
    <row r="1550" spans="1:15" s="138" customFormat="1" x14ac:dyDescent="0.2">
      <c r="A1550" s="110"/>
      <c r="C1550" s="150"/>
      <c r="D1550" s="150"/>
      <c r="E1550" s="157"/>
      <c r="F1550" s="158"/>
      <c r="G1550" s="23"/>
      <c r="H1550" s="126"/>
      <c r="I1550" s="38"/>
      <c r="J1550" s="126"/>
      <c r="K1550" s="126"/>
      <c r="L1550" s="38"/>
      <c r="M1550" s="133"/>
      <c r="O1550" s="307"/>
    </row>
    <row r="1551" spans="1:15" s="138" customFormat="1" x14ac:dyDescent="0.2">
      <c r="A1551" s="110"/>
      <c r="C1551" s="150"/>
      <c r="D1551" s="150"/>
      <c r="E1551" s="157"/>
      <c r="F1551" s="158"/>
      <c r="G1551" s="23"/>
      <c r="H1551" s="126"/>
      <c r="I1551" s="38"/>
      <c r="J1551" s="126"/>
      <c r="K1551" s="126"/>
      <c r="L1551" s="38"/>
      <c r="M1551" s="133"/>
      <c r="O1551" s="307"/>
    </row>
    <row r="1552" spans="1:15" s="138" customFormat="1" x14ac:dyDescent="0.2">
      <c r="A1552" s="110"/>
      <c r="C1552" s="150"/>
      <c r="D1552" s="150"/>
      <c r="E1552" s="157"/>
      <c r="F1552" s="158"/>
      <c r="G1552" s="23"/>
      <c r="H1552" s="126"/>
      <c r="I1552" s="38"/>
      <c r="J1552" s="126"/>
      <c r="K1552" s="126"/>
      <c r="L1552" s="38"/>
      <c r="M1552" s="133"/>
      <c r="O1552" s="307"/>
    </row>
    <row r="1553" spans="1:15" s="138" customFormat="1" x14ac:dyDescent="0.2">
      <c r="A1553" s="110"/>
      <c r="C1553" s="150"/>
      <c r="D1553" s="150"/>
      <c r="E1553" s="157"/>
      <c r="F1553" s="158"/>
      <c r="G1553" s="23"/>
      <c r="H1553" s="126"/>
      <c r="I1553" s="38"/>
      <c r="J1553" s="126"/>
      <c r="K1553" s="126"/>
      <c r="L1553" s="38"/>
      <c r="M1553" s="133"/>
      <c r="O1553" s="307"/>
    </row>
    <row r="1554" spans="1:15" s="138" customFormat="1" x14ac:dyDescent="0.2">
      <c r="A1554" s="110"/>
      <c r="C1554" s="150"/>
      <c r="D1554" s="150"/>
      <c r="E1554" s="157"/>
      <c r="F1554" s="158"/>
      <c r="G1554" s="23"/>
      <c r="H1554" s="126"/>
      <c r="I1554" s="38"/>
      <c r="J1554" s="126"/>
      <c r="K1554" s="126"/>
      <c r="L1554" s="38"/>
      <c r="M1554" s="133"/>
      <c r="O1554" s="307"/>
    </row>
    <row r="1555" spans="1:15" s="138" customFormat="1" x14ac:dyDescent="0.2">
      <c r="A1555" s="110"/>
      <c r="C1555" s="150"/>
      <c r="D1555" s="150"/>
      <c r="E1555" s="157"/>
      <c r="F1555" s="158"/>
      <c r="G1555" s="23"/>
      <c r="H1555" s="126"/>
      <c r="I1555" s="38"/>
      <c r="J1555" s="126"/>
      <c r="K1555" s="126"/>
      <c r="L1555" s="38"/>
      <c r="M1555" s="133"/>
      <c r="O1555" s="307"/>
    </row>
    <row r="1556" spans="1:15" s="138" customFormat="1" x14ac:dyDescent="0.2">
      <c r="A1556" s="110"/>
      <c r="C1556" s="150"/>
      <c r="D1556" s="150"/>
      <c r="E1556" s="157"/>
      <c r="F1556" s="158"/>
      <c r="G1556" s="23"/>
      <c r="H1556" s="126"/>
      <c r="I1556" s="38"/>
      <c r="J1556" s="126"/>
      <c r="K1556" s="126"/>
      <c r="L1556" s="38"/>
      <c r="M1556" s="133"/>
      <c r="O1556" s="307"/>
    </row>
    <row r="1557" spans="1:15" s="138" customFormat="1" x14ac:dyDescent="0.2">
      <c r="A1557" s="110"/>
      <c r="C1557" s="150"/>
      <c r="D1557" s="150"/>
      <c r="E1557" s="157"/>
      <c r="F1557" s="158"/>
      <c r="G1557" s="23"/>
      <c r="H1557" s="126"/>
      <c r="I1557" s="38"/>
      <c r="J1557" s="126"/>
      <c r="K1557" s="126"/>
      <c r="L1557" s="38"/>
      <c r="M1557" s="133"/>
      <c r="O1557" s="307"/>
    </row>
    <row r="1558" spans="1:15" s="138" customFormat="1" x14ac:dyDescent="0.2">
      <c r="A1558" s="110"/>
      <c r="C1558" s="150"/>
      <c r="D1558" s="150"/>
      <c r="E1558" s="157"/>
      <c r="F1558" s="158"/>
      <c r="G1558" s="23"/>
      <c r="H1558" s="126"/>
      <c r="I1558" s="38"/>
      <c r="J1558" s="126"/>
      <c r="K1558" s="126"/>
      <c r="L1558" s="38"/>
      <c r="M1558" s="133"/>
      <c r="O1558" s="307"/>
    </row>
    <row r="1559" spans="1:15" s="138" customFormat="1" x14ac:dyDescent="0.2">
      <c r="A1559" s="110"/>
      <c r="C1559" s="150"/>
      <c r="D1559" s="150"/>
      <c r="E1559" s="157"/>
      <c r="F1559" s="158"/>
      <c r="G1559" s="23"/>
      <c r="H1559" s="126"/>
      <c r="I1559" s="38"/>
      <c r="J1559" s="126"/>
      <c r="K1559" s="126"/>
      <c r="L1559" s="38"/>
      <c r="M1559" s="133"/>
      <c r="O1559" s="307"/>
    </row>
    <row r="1560" spans="1:15" s="138" customFormat="1" x14ac:dyDescent="0.2">
      <c r="A1560" s="110"/>
      <c r="C1560" s="150"/>
      <c r="D1560" s="150"/>
      <c r="E1560" s="157"/>
      <c r="F1560" s="158"/>
      <c r="G1560" s="23"/>
      <c r="H1560" s="126"/>
      <c r="I1560" s="38"/>
      <c r="J1560" s="126"/>
      <c r="K1560" s="126"/>
      <c r="L1560" s="38"/>
      <c r="M1560" s="133"/>
      <c r="O1560" s="307"/>
    </row>
    <row r="1561" spans="1:15" s="138" customFormat="1" x14ac:dyDescent="0.2">
      <c r="A1561" s="110"/>
      <c r="C1561" s="150"/>
      <c r="D1561" s="150"/>
      <c r="E1561" s="157"/>
      <c r="F1561" s="158"/>
      <c r="G1561" s="23"/>
      <c r="H1561" s="126"/>
      <c r="I1561" s="38"/>
      <c r="J1561" s="126"/>
      <c r="K1561" s="126"/>
      <c r="L1561" s="38"/>
      <c r="M1561" s="133"/>
      <c r="O1561" s="307"/>
    </row>
    <row r="1562" spans="1:15" s="138" customFormat="1" x14ac:dyDescent="0.2">
      <c r="A1562" s="110"/>
      <c r="C1562" s="150"/>
      <c r="D1562" s="150"/>
      <c r="E1562" s="157"/>
      <c r="F1562" s="158"/>
      <c r="G1562" s="23"/>
      <c r="H1562" s="126"/>
      <c r="I1562" s="38"/>
      <c r="J1562" s="126"/>
      <c r="K1562" s="126"/>
      <c r="L1562" s="38"/>
      <c r="M1562" s="133"/>
      <c r="O1562" s="307"/>
    </row>
    <row r="1563" spans="1:15" s="138" customFormat="1" x14ac:dyDescent="0.2">
      <c r="A1563" s="110"/>
      <c r="C1563" s="150"/>
      <c r="D1563" s="150"/>
      <c r="E1563" s="157"/>
      <c r="F1563" s="158"/>
      <c r="G1563" s="23"/>
      <c r="H1563" s="126"/>
      <c r="I1563" s="38"/>
      <c r="J1563" s="126"/>
      <c r="K1563" s="126"/>
      <c r="L1563" s="38"/>
      <c r="M1563" s="133"/>
      <c r="O1563" s="307"/>
    </row>
    <row r="1564" spans="1:15" s="138" customFormat="1" x14ac:dyDescent="0.2">
      <c r="A1564" s="110"/>
      <c r="C1564" s="150"/>
      <c r="D1564" s="150"/>
      <c r="E1564" s="157"/>
      <c r="F1564" s="158"/>
      <c r="G1564" s="23"/>
      <c r="H1564" s="126"/>
      <c r="I1564" s="38"/>
      <c r="J1564" s="126"/>
      <c r="K1564" s="126"/>
      <c r="L1564" s="38"/>
      <c r="M1564" s="133"/>
      <c r="O1564" s="307"/>
    </row>
    <row r="1565" spans="1:15" s="138" customFormat="1" x14ac:dyDescent="0.2">
      <c r="A1565" s="110"/>
      <c r="C1565" s="150"/>
      <c r="D1565" s="150"/>
      <c r="E1565" s="157"/>
      <c r="F1565" s="158"/>
      <c r="G1565" s="23"/>
      <c r="H1565" s="126"/>
      <c r="I1565" s="38"/>
      <c r="J1565" s="126"/>
      <c r="K1565" s="126"/>
      <c r="L1565" s="38"/>
      <c r="M1565" s="133"/>
      <c r="O1565" s="307"/>
    </row>
    <row r="1566" spans="1:15" s="138" customFormat="1" x14ac:dyDescent="0.2">
      <c r="A1566" s="110"/>
      <c r="C1566" s="150"/>
      <c r="D1566" s="150"/>
      <c r="E1566" s="157"/>
      <c r="F1566" s="158"/>
      <c r="G1566" s="23"/>
      <c r="H1566" s="126"/>
      <c r="I1566" s="38"/>
      <c r="J1566" s="126"/>
      <c r="K1566" s="126"/>
      <c r="L1566" s="38"/>
      <c r="M1566" s="133"/>
      <c r="O1566" s="307"/>
    </row>
    <row r="1567" spans="1:15" s="138" customFormat="1" x14ac:dyDescent="0.2">
      <c r="A1567" s="110"/>
      <c r="C1567" s="150"/>
      <c r="D1567" s="150"/>
      <c r="E1567" s="157"/>
      <c r="F1567" s="158"/>
      <c r="G1567" s="23"/>
      <c r="H1567" s="126"/>
      <c r="I1567" s="38"/>
      <c r="J1567" s="126"/>
      <c r="K1567" s="126"/>
      <c r="L1567" s="38"/>
      <c r="M1567" s="133"/>
      <c r="O1567" s="307"/>
    </row>
    <row r="1568" spans="1:15" s="138" customFormat="1" x14ac:dyDescent="0.2">
      <c r="A1568" s="110"/>
      <c r="C1568" s="150"/>
      <c r="D1568" s="150"/>
      <c r="E1568" s="157"/>
      <c r="F1568" s="158"/>
      <c r="G1568" s="23"/>
      <c r="H1568" s="126"/>
      <c r="I1568" s="38"/>
      <c r="J1568" s="126"/>
      <c r="K1568" s="126"/>
      <c r="L1568" s="38"/>
      <c r="M1568" s="133"/>
      <c r="O1568" s="307"/>
    </row>
    <row r="1569" spans="1:15" s="138" customFormat="1" x14ac:dyDescent="0.2">
      <c r="A1569" s="110"/>
      <c r="C1569" s="150"/>
      <c r="D1569" s="150"/>
      <c r="E1569" s="157"/>
      <c r="F1569" s="158"/>
      <c r="G1569" s="23"/>
      <c r="H1569" s="126"/>
      <c r="I1569" s="38"/>
      <c r="J1569" s="126"/>
      <c r="K1569" s="126"/>
      <c r="L1569" s="38"/>
      <c r="M1569" s="133"/>
      <c r="O1569" s="307"/>
    </row>
    <row r="1570" spans="1:15" s="138" customFormat="1" x14ac:dyDescent="0.2">
      <c r="A1570" s="110"/>
      <c r="C1570" s="150"/>
      <c r="D1570" s="150"/>
      <c r="E1570" s="157"/>
      <c r="F1570" s="158"/>
      <c r="G1570" s="23"/>
      <c r="H1570" s="126"/>
      <c r="I1570" s="38"/>
      <c r="J1570" s="126"/>
      <c r="K1570" s="126"/>
      <c r="L1570" s="38"/>
      <c r="M1570" s="133"/>
      <c r="O1570" s="307"/>
    </row>
    <row r="1571" spans="1:15" s="138" customFormat="1" x14ac:dyDescent="0.2">
      <c r="A1571" s="110"/>
      <c r="C1571" s="150"/>
      <c r="D1571" s="150"/>
      <c r="E1571" s="157"/>
      <c r="F1571" s="158"/>
      <c r="G1571" s="23"/>
      <c r="H1571" s="126"/>
      <c r="I1571" s="38"/>
      <c r="J1571" s="126"/>
      <c r="K1571" s="126"/>
      <c r="L1571" s="38"/>
      <c r="M1571" s="133"/>
      <c r="O1571" s="307"/>
    </row>
    <row r="1572" spans="1:15" s="138" customFormat="1" x14ac:dyDescent="0.2">
      <c r="A1572" s="110"/>
      <c r="C1572" s="150"/>
      <c r="D1572" s="150"/>
      <c r="E1572" s="157"/>
      <c r="F1572" s="158"/>
      <c r="G1572" s="23"/>
      <c r="H1572" s="126"/>
      <c r="I1572" s="38"/>
      <c r="J1572" s="126"/>
      <c r="K1572" s="126"/>
      <c r="L1572" s="38"/>
      <c r="M1572" s="133"/>
      <c r="O1572" s="307"/>
    </row>
    <row r="1573" spans="1:15" s="138" customFormat="1" x14ac:dyDescent="0.2">
      <c r="A1573" s="110"/>
      <c r="C1573" s="150"/>
      <c r="D1573" s="150"/>
      <c r="E1573" s="157"/>
      <c r="F1573" s="158"/>
      <c r="G1573" s="23"/>
      <c r="H1573" s="126"/>
      <c r="I1573" s="38"/>
      <c r="J1573" s="126"/>
      <c r="K1573" s="126"/>
      <c r="L1573" s="38"/>
      <c r="M1573" s="133"/>
      <c r="O1573" s="307"/>
    </row>
    <row r="1574" spans="1:15" s="138" customFormat="1" x14ac:dyDescent="0.2">
      <c r="A1574" s="110"/>
      <c r="C1574" s="150"/>
      <c r="D1574" s="150"/>
      <c r="E1574" s="157"/>
      <c r="F1574" s="158"/>
      <c r="G1574" s="23"/>
      <c r="H1574" s="126"/>
      <c r="I1574" s="38"/>
      <c r="J1574" s="126"/>
      <c r="K1574" s="126"/>
      <c r="L1574" s="38"/>
      <c r="M1574" s="133"/>
      <c r="O1574" s="307"/>
    </row>
    <row r="1575" spans="1:15" s="138" customFormat="1" x14ac:dyDescent="0.2">
      <c r="A1575" s="110"/>
      <c r="C1575" s="150"/>
      <c r="D1575" s="150"/>
      <c r="E1575" s="157"/>
      <c r="F1575" s="158"/>
      <c r="G1575" s="23"/>
      <c r="H1575" s="126"/>
      <c r="I1575" s="38"/>
      <c r="J1575" s="126"/>
      <c r="K1575" s="126"/>
      <c r="L1575" s="38"/>
      <c r="M1575" s="133"/>
      <c r="O1575" s="307"/>
    </row>
    <row r="1576" spans="1:15" s="138" customFormat="1" x14ac:dyDescent="0.2">
      <c r="A1576" s="110"/>
      <c r="C1576" s="150"/>
      <c r="D1576" s="150"/>
      <c r="E1576" s="157"/>
      <c r="F1576" s="158"/>
      <c r="G1576" s="23"/>
      <c r="H1576" s="126"/>
      <c r="I1576" s="38"/>
      <c r="J1576" s="126"/>
      <c r="K1576" s="126"/>
      <c r="L1576" s="38"/>
      <c r="M1576" s="133"/>
      <c r="O1576" s="307"/>
    </row>
    <row r="1577" spans="1:15" s="138" customFormat="1" x14ac:dyDescent="0.2">
      <c r="A1577" s="110"/>
      <c r="C1577" s="150"/>
      <c r="D1577" s="150"/>
      <c r="E1577" s="157"/>
      <c r="F1577" s="158"/>
      <c r="G1577" s="23"/>
      <c r="H1577" s="126"/>
      <c r="I1577" s="38"/>
      <c r="J1577" s="126"/>
      <c r="K1577" s="126"/>
      <c r="L1577" s="38"/>
      <c r="M1577" s="133"/>
      <c r="O1577" s="307"/>
    </row>
    <row r="1578" spans="1:15" s="138" customFormat="1" x14ac:dyDescent="0.2">
      <c r="A1578" s="110"/>
      <c r="C1578" s="150"/>
      <c r="D1578" s="150"/>
      <c r="E1578" s="157"/>
      <c r="F1578" s="158"/>
      <c r="G1578" s="23"/>
      <c r="H1578" s="126"/>
      <c r="I1578" s="38"/>
      <c r="J1578" s="126"/>
      <c r="K1578" s="126"/>
      <c r="L1578" s="38"/>
      <c r="M1578" s="133"/>
      <c r="O1578" s="307"/>
    </row>
    <row r="1579" spans="1:15" s="138" customFormat="1" x14ac:dyDescent="0.2">
      <c r="A1579" s="110"/>
      <c r="C1579" s="150"/>
      <c r="D1579" s="150"/>
      <c r="E1579" s="157"/>
      <c r="F1579" s="158"/>
      <c r="G1579" s="23"/>
      <c r="H1579" s="126"/>
      <c r="I1579" s="38"/>
      <c r="J1579" s="126"/>
      <c r="K1579" s="126"/>
      <c r="L1579" s="38"/>
      <c r="M1579" s="133"/>
      <c r="O1579" s="307"/>
    </row>
    <row r="1580" spans="1:15" s="138" customFormat="1" x14ac:dyDescent="0.2">
      <c r="A1580" s="110"/>
      <c r="C1580" s="150"/>
      <c r="D1580" s="150"/>
      <c r="E1580" s="157"/>
      <c r="F1580" s="158"/>
      <c r="G1580" s="23"/>
      <c r="H1580" s="126"/>
      <c r="I1580" s="38"/>
      <c r="J1580" s="126"/>
      <c r="K1580" s="126"/>
      <c r="L1580" s="38"/>
      <c r="M1580" s="133"/>
      <c r="O1580" s="307"/>
    </row>
    <row r="1581" spans="1:15" s="138" customFormat="1" x14ac:dyDescent="0.2">
      <c r="A1581" s="110"/>
      <c r="C1581" s="150"/>
      <c r="D1581" s="150"/>
      <c r="E1581" s="157"/>
      <c r="F1581" s="158"/>
      <c r="G1581" s="23"/>
      <c r="H1581" s="126"/>
      <c r="I1581" s="38"/>
      <c r="J1581" s="126"/>
      <c r="K1581" s="126"/>
      <c r="L1581" s="38"/>
      <c r="M1581" s="133"/>
      <c r="O1581" s="307"/>
    </row>
    <row r="1582" spans="1:15" s="138" customFormat="1" x14ac:dyDescent="0.2">
      <c r="A1582" s="110"/>
      <c r="C1582" s="150"/>
      <c r="D1582" s="150"/>
      <c r="E1582" s="157"/>
      <c r="F1582" s="158"/>
      <c r="G1582" s="23"/>
      <c r="H1582" s="126"/>
      <c r="I1582" s="38"/>
      <c r="J1582" s="126"/>
      <c r="K1582" s="126"/>
      <c r="L1582" s="38"/>
      <c r="M1582" s="133"/>
      <c r="O1582" s="307"/>
    </row>
    <row r="1583" spans="1:15" s="138" customFormat="1" x14ac:dyDescent="0.2">
      <c r="A1583" s="110"/>
      <c r="C1583" s="150"/>
      <c r="D1583" s="150"/>
      <c r="E1583" s="157"/>
      <c r="F1583" s="158"/>
      <c r="G1583" s="23"/>
      <c r="H1583" s="126"/>
      <c r="I1583" s="38"/>
      <c r="J1583" s="126"/>
      <c r="K1583" s="126"/>
      <c r="L1583" s="38"/>
      <c r="M1583" s="133"/>
      <c r="O1583" s="307"/>
    </row>
    <row r="1584" spans="1:15" s="138" customFormat="1" x14ac:dyDescent="0.2">
      <c r="A1584" s="110"/>
      <c r="C1584" s="150"/>
      <c r="D1584" s="150"/>
      <c r="E1584" s="157"/>
      <c r="F1584" s="158"/>
      <c r="G1584" s="23"/>
      <c r="H1584" s="126"/>
      <c r="I1584" s="38"/>
      <c r="J1584" s="126"/>
      <c r="K1584" s="126"/>
      <c r="L1584" s="38"/>
      <c r="M1584" s="133"/>
      <c r="O1584" s="307"/>
    </row>
    <row r="1585" spans="1:15" s="138" customFormat="1" x14ac:dyDescent="0.2">
      <c r="A1585" s="110"/>
      <c r="C1585" s="150"/>
      <c r="D1585" s="150"/>
      <c r="E1585" s="157"/>
      <c r="F1585" s="158"/>
      <c r="G1585" s="23"/>
      <c r="H1585" s="126"/>
      <c r="I1585" s="38"/>
      <c r="J1585" s="126"/>
      <c r="K1585" s="126"/>
      <c r="L1585" s="38"/>
      <c r="M1585" s="133"/>
      <c r="O1585" s="307"/>
    </row>
    <row r="1586" spans="1:15" s="138" customFormat="1" x14ac:dyDescent="0.2">
      <c r="A1586" s="110"/>
      <c r="C1586" s="150"/>
      <c r="D1586" s="150"/>
      <c r="E1586" s="157"/>
      <c r="F1586" s="158"/>
      <c r="G1586" s="23"/>
      <c r="H1586" s="126"/>
      <c r="I1586" s="38"/>
      <c r="J1586" s="126"/>
      <c r="K1586" s="126"/>
      <c r="L1586" s="38"/>
      <c r="M1586" s="133"/>
      <c r="O1586" s="307"/>
    </row>
    <row r="1587" spans="1:15" s="138" customFormat="1" x14ac:dyDescent="0.2">
      <c r="A1587" s="110"/>
      <c r="C1587" s="150"/>
      <c r="D1587" s="150"/>
      <c r="E1587" s="157"/>
      <c r="F1587" s="158"/>
      <c r="G1587" s="23"/>
      <c r="H1587" s="126"/>
      <c r="I1587" s="38"/>
      <c r="J1587" s="126"/>
      <c r="K1587" s="126"/>
      <c r="L1587" s="38"/>
      <c r="M1587" s="133"/>
      <c r="O1587" s="307"/>
    </row>
    <row r="1588" spans="1:15" s="138" customFormat="1" x14ac:dyDescent="0.2">
      <c r="A1588" s="110"/>
      <c r="C1588" s="150"/>
      <c r="D1588" s="150"/>
      <c r="E1588" s="157"/>
      <c r="F1588" s="158"/>
      <c r="G1588" s="23"/>
      <c r="H1588" s="126"/>
      <c r="I1588" s="38"/>
      <c r="J1588" s="126"/>
      <c r="K1588" s="126"/>
      <c r="L1588" s="38"/>
      <c r="M1588" s="133"/>
      <c r="O1588" s="307"/>
    </row>
    <row r="1589" spans="1:15" s="138" customFormat="1" x14ac:dyDescent="0.2">
      <c r="A1589" s="110"/>
      <c r="C1589" s="150"/>
      <c r="D1589" s="150"/>
      <c r="E1589" s="157"/>
      <c r="F1589" s="158"/>
      <c r="G1589" s="23"/>
      <c r="H1589" s="126"/>
      <c r="I1589" s="38"/>
      <c r="J1589" s="126"/>
      <c r="K1589" s="126"/>
      <c r="L1589" s="38"/>
      <c r="M1589" s="133"/>
      <c r="O1589" s="307"/>
    </row>
    <row r="1590" spans="1:15" s="138" customFormat="1" x14ac:dyDescent="0.2">
      <c r="A1590" s="110"/>
      <c r="C1590" s="150"/>
      <c r="D1590" s="150"/>
      <c r="E1590" s="157"/>
      <c r="F1590" s="158"/>
      <c r="G1590" s="23"/>
      <c r="H1590" s="126"/>
      <c r="I1590" s="38"/>
      <c r="J1590" s="126"/>
      <c r="K1590" s="126"/>
      <c r="L1590" s="38"/>
      <c r="M1590" s="133"/>
      <c r="O1590" s="307"/>
    </row>
    <row r="1591" spans="1:15" s="138" customFormat="1" x14ac:dyDescent="0.2">
      <c r="A1591" s="110"/>
      <c r="C1591" s="150"/>
      <c r="D1591" s="150"/>
      <c r="E1591" s="157"/>
      <c r="F1591" s="158"/>
      <c r="G1591" s="23"/>
      <c r="H1591" s="126"/>
      <c r="I1591" s="38"/>
      <c r="J1591" s="126"/>
      <c r="K1591" s="126"/>
      <c r="L1591" s="38"/>
      <c r="M1591" s="133"/>
      <c r="O1591" s="307"/>
    </row>
    <row r="1592" spans="1:15" s="138" customFormat="1" x14ac:dyDescent="0.2">
      <c r="A1592" s="110"/>
      <c r="C1592" s="150"/>
      <c r="D1592" s="150"/>
      <c r="E1592" s="157"/>
      <c r="F1592" s="158"/>
      <c r="G1592" s="23"/>
      <c r="H1592" s="126"/>
      <c r="I1592" s="38"/>
      <c r="J1592" s="126"/>
      <c r="K1592" s="126"/>
      <c r="L1592" s="38"/>
      <c r="M1592" s="133"/>
      <c r="O1592" s="307"/>
    </row>
    <row r="1593" spans="1:15" s="138" customFormat="1" x14ac:dyDescent="0.2">
      <c r="A1593" s="110"/>
      <c r="C1593" s="150"/>
      <c r="D1593" s="150"/>
      <c r="E1593" s="157"/>
      <c r="F1593" s="158"/>
      <c r="G1593" s="23"/>
      <c r="H1593" s="126"/>
      <c r="I1593" s="38"/>
      <c r="J1593" s="126"/>
      <c r="K1593" s="126"/>
      <c r="L1593" s="38"/>
      <c r="M1593" s="133"/>
      <c r="O1593" s="307"/>
    </row>
    <row r="1594" spans="1:15" s="138" customFormat="1" x14ac:dyDescent="0.2">
      <c r="A1594" s="110"/>
      <c r="C1594" s="150"/>
      <c r="D1594" s="150"/>
      <c r="E1594" s="157"/>
      <c r="F1594" s="158"/>
      <c r="G1594" s="23"/>
      <c r="H1594" s="126"/>
      <c r="I1594" s="38"/>
      <c r="J1594" s="126"/>
      <c r="K1594" s="126"/>
      <c r="L1594" s="38"/>
      <c r="M1594" s="133"/>
      <c r="O1594" s="307"/>
    </row>
    <row r="1595" spans="1:15" s="138" customFormat="1" x14ac:dyDescent="0.2">
      <c r="A1595" s="110"/>
      <c r="C1595" s="150"/>
      <c r="D1595" s="150"/>
      <c r="E1595" s="157"/>
      <c r="F1595" s="158"/>
      <c r="G1595" s="23"/>
      <c r="H1595" s="126"/>
      <c r="I1595" s="38"/>
      <c r="J1595" s="126"/>
      <c r="K1595" s="126"/>
      <c r="L1595" s="38"/>
      <c r="M1595" s="133"/>
      <c r="O1595" s="307"/>
    </row>
    <row r="1596" spans="1:15" s="138" customFormat="1" x14ac:dyDescent="0.2">
      <c r="A1596" s="110"/>
      <c r="C1596" s="150"/>
      <c r="D1596" s="150"/>
      <c r="E1596" s="157"/>
      <c r="F1596" s="158"/>
      <c r="G1596" s="23"/>
      <c r="H1596" s="126"/>
      <c r="I1596" s="38"/>
      <c r="J1596" s="126"/>
      <c r="K1596" s="126"/>
      <c r="L1596" s="38"/>
      <c r="M1596" s="133"/>
      <c r="O1596" s="307"/>
    </row>
    <row r="1597" spans="1:15" s="138" customFormat="1" x14ac:dyDescent="0.2">
      <c r="A1597" s="110"/>
      <c r="C1597" s="150"/>
      <c r="D1597" s="150"/>
      <c r="E1597" s="157"/>
      <c r="F1597" s="158"/>
      <c r="G1597" s="23"/>
      <c r="H1597" s="126"/>
      <c r="I1597" s="38"/>
      <c r="J1597" s="126"/>
      <c r="K1597" s="126"/>
      <c r="L1597" s="38"/>
      <c r="M1597" s="133"/>
      <c r="O1597" s="307"/>
    </row>
    <row r="1598" spans="1:15" s="138" customFormat="1" x14ac:dyDescent="0.2">
      <c r="A1598" s="110"/>
      <c r="C1598" s="150"/>
      <c r="D1598" s="150"/>
      <c r="E1598" s="157"/>
      <c r="F1598" s="158"/>
      <c r="G1598" s="23"/>
      <c r="H1598" s="126"/>
      <c r="I1598" s="38"/>
      <c r="J1598" s="126"/>
      <c r="K1598" s="126"/>
      <c r="L1598" s="38"/>
      <c r="M1598" s="133"/>
      <c r="O1598" s="307"/>
    </row>
    <row r="1599" spans="1:15" s="138" customFormat="1" x14ac:dyDescent="0.2">
      <c r="A1599" s="110"/>
      <c r="C1599" s="150"/>
      <c r="D1599" s="150"/>
      <c r="E1599" s="157"/>
      <c r="F1599" s="158"/>
      <c r="G1599" s="23"/>
      <c r="H1599" s="126"/>
      <c r="I1599" s="38"/>
      <c r="J1599" s="126"/>
      <c r="K1599" s="126"/>
      <c r="L1599" s="38"/>
      <c r="M1599" s="133"/>
      <c r="O1599" s="307"/>
    </row>
    <row r="1600" spans="1:15" s="138" customFormat="1" x14ac:dyDescent="0.2">
      <c r="A1600" s="110"/>
      <c r="C1600" s="150"/>
      <c r="D1600" s="150"/>
      <c r="E1600" s="157"/>
      <c r="F1600" s="158"/>
      <c r="G1600" s="23"/>
      <c r="H1600" s="126"/>
      <c r="I1600" s="38"/>
      <c r="J1600" s="126"/>
      <c r="K1600" s="126"/>
      <c r="L1600" s="38"/>
      <c r="M1600" s="133"/>
      <c r="O1600" s="307"/>
    </row>
    <row r="1601" spans="1:15" s="138" customFormat="1" x14ac:dyDescent="0.2">
      <c r="A1601" s="110"/>
      <c r="C1601" s="150"/>
      <c r="D1601" s="150"/>
      <c r="E1601" s="157"/>
      <c r="F1601" s="158"/>
      <c r="G1601" s="23"/>
      <c r="H1601" s="126"/>
      <c r="I1601" s="38"/>
      <c r="J1601" s="126"/>
      <c r="K1601" s="126"/>
      <c r="L1601" s="38"/>
      <c r="M1601" s="133"/>
      <c r="O1601" s="307"/>
    </row>
    <row r="1602" spans="1:15" s="138" customFormat="1" x14ac:dyDescent="0.2">
      <c r="A1602" s="110"/>
      <c r="C1602" s="150"/>
      <c r="D1602" s="150"/>
      <c r="E1602" s="157"/>
      <c r="F1602" s="158"/>
      <c r="G1602" s="23"/>
      <c r="H1602" s="126"/>
      <c r="I1602" s="38"/>
      <c r="J1602" s="126"/>
      <c r="K1602" s="126"/>
      <c r="L1602" s="38"/>
      <c r="M1602" s="133"/>
      <c r="O1602" s="307"/>
    </row>
    <row r="1603" spans="1:15" s="138" customFormat="1" x14ac:dyDescent="0.2">
      <c r="A1603" s="110"/>
      <c r="C1603" s="150"/>
      <c r="D1603" s="150"/>
      <c r="E1603" s="157"/>
      <c r="F1603" s="158"/>
      <c r="G1603" s="23"/>
      <c r="H1603" s="126"/>
      <c r="I1603" s="38"/>
      <c r="J1603" s="126"/>
      <c r="K1603" s="126"/>
      <c r="L1603" s="38"/>
      <c r="M1603" s="133"/>
      <c r="O1603" s="307"/>
    </row>
    <row r="1604" spans="1:15" s="138" customFormat="1" x14ac:dyDescent="0.2">
      <c r="A1604" s="110"/>
      <c r="C1604" s="150"/>
      <c r="D1604" s="150"/>
      <c r="E1604" s="157"/>
      <c r="F1604" s="158"/>
      <c r="G1604" s="23"/>
      <c r="H1604" s="126"/>
      <c r="I1604" s="38"/>
      <c r="J1604" s="126"/>
      <c r="K1604" s="126"/>
      <c r="L1604" s="38"/>
      <c r="M1604" s="133"/>
      <c r="O1604" s="307"/>
    </row>
    <row r="1605" spans="1:15" s="138" customFormat="1" x14ac:dyDescent="0.2">
      <c r="A1605" s="110"/>
      <c r="C1605" s="150"/>
      <c r="D1605" s="150"/>
      <c r="E1605" s="157"/>
      <c r="F1605" s="158"/>
      <c r="G1605" s="23"/>
      <c r="H1605" s="126"/>
      <c r="I1605" s="38"/>
      <c r="J1605" s="126"/>
      <c r="K1605" s="126"/>
      <c r="L1605" s="38"/>
      <c r="M1605" s="133"/>
      <c r="O1605" s="307"/>
    </row>
    <row r="1606" spans="1:15" s="138" customFormat="1" x14ac:dyDescent="0.2">
      <c r="A1606" s="110"/>
      <c r="C1606" s="150"/>
      <c r="D1606" s="150"/>
      <c r="E1606" s="157"/>
      <c r="F1606" s="158"/>
      <c r="G1606" s="23"/>
      <c r="H1606" s="126"/>
      <c r="I1606" s="38"/>
      <c r="J1606" s="126"/>
      <c r="K1606" s="126"/>
      <c r="L1606" s="38"/>
      <c r="M1606" s="133"/>
      <c r="O1606" s="307"/>
    </row>
    <row r="1607" spans="1:15" s="138" customFormat="1" x14ac:dyDescent="0.2">
      <c r="A1607" s="110"/>
      <c r="C1607" s="150"/>
      <c r="D1607" s="150"/>
      <c r="E1607" s="157"/>
      <c r="F1607" s="158"/>
      <c r="G1607" s="23"/>
      <c r="H1607" s="126"/>
      <c r="I1607" s="38"/>
      <c r="J1607" s="126"/>
      <c r="K1607" s="126"/>
      <c r="L1607" s="38"/>
      <c r="M1607" s="133"/>
      <c r="O1607" s="307"/>
    </row>
    <row r="1608" spans="1:15" s="138" customFormat="1" x14ac:dyDescent="0.2">
      <c r="A1608" s="110"/>
      <c r="C1608" s="150"/>
      <c r="D1608" s="150"/>
      <c r="E1608" s="157"/>
      <c r="F1608" s="158"/>
      <c r="G1608" s="23"/>
      <c r="H1608" s="126"/>
      <c r="I1608" s="38"/>
      <c r="J1608" s="126"/>
      <c r="K1608" s="126"/>
      <c r="L1608" s="38"/>
      <c r="M1608" s="133"/>
      <c r="O1608" s="307"/>
    </row>
    <row r="1609" spans="1:15" s="138" customFormat="1" x14ac:dyDescent="0.2">
      <c r="A1609" s="110"/>
      <c r="C1609" s="150"/>
      <c r="D1609" s="150"/>
      <c r="E1609" s="157"/>
      <c r="F1609" s="158"/>
      <c r="G1609" s="23"/>
      <c r="H1609" s="126"/>
      <c r="I1609" s="38"/>
      <c r="J1609" s="126"/>
      <c r="K1609" s="126"/>
      <c r="L1609" s="38"/>
      <c r="M1609" s="133"/>
      <c r="O1609" s="307"/>
    </row>
    <row r="1610" spans="1:15" s="138" customFormat="1" x14ac:dyDescent="0.2">
      <c r="A1610" s="110"/>
      <c r="C1610" s="150"/>
      <c r="D1610" s="150"/>
      <c r="E1610" s="157"/>
      <c r="F1610" s="158"/>
      <c r="G1610" s="23"/>
      <c r="H1610" s="126"/>
      <c r="I1610" s="38"/>
      <c r="J1610" s="126"/>
      <c r="K1610" s="126"/>
      <c r="L1610" s="38"/>
      <c r="M1610" s="133"/>
      <c r="O1610" s="307"/>
    </row>
    <row r="1611" spans="1:15" s="138" customFormat="1" x14ac:dyDescent="0.2">
      <c r="A1611" s="110"/>
      <c r="C1611" s="150"/>
      <c r="D1611" s="150"/>
      <c r="E1611" s="157"/>
      <c r="F1611" s="158"/>
      <c r="G1611" s="23"/>
      <c r="H1611" s="126"/>
      <c r="I1611" s="38"/>
      <c r="J1611" s="126"/>
      <c r="K1611" s="126"/>
      <c r="L1611" s="38"/>
      <c r="M1611" s="133"/>
      <c r="O1611" s="307"/>
    </row>
    <row r="1612" spans="1:15" s="138" customFormat="1" x14ac:dyDescent="0.2">
      <c r="A1612" s="110"/>
      <c r="C1612" s="150"/>
      <c r="D1612" s="150"/>
      <c r="E1612" s="157"/>
      <c r="F1612" s="158"/>
      <c r="G1612" s="23"/>
      <c r="H1612" s="126"/>
      <c r="I1612" s="38"/>
      <c r="J1612" s="126"/>
      <c r="K1612" s="126"/>
      <c r="L1612" s="38"/>
      <c r="M1612" s="133"/>
      <c r="O1612" s="307"/>
    </row>
    <row r="1613" spans="1:15" s="138" customFormat="1" x14ac:dyDescent="0.2">
      <c r="A1613" s="110"/>
      <c r="C1613" s="150"/>
      <c r="D1613" s="150"/>
      <c r="E1613" s="157"/>
      <c r="F1613" s="158"/>
      <c r="G1613" s="23"/>
      <c r="H1613" s="126"/>
      <c r="I1613" s="38"/>
      <c r="J1613" s="126"/>
      <c r="K1613" s="126"/>
      <c r="L1613" s="38"/>
      <c r="M1613" s="133"/>
      <c r="O1613" s="307"/>
    </row>
    <row r="1614" spans="1:15" s="138" customFormat="1" x14ac:dyDescent="0.2">
      <c r="A1614" s="110"/>
      <c r="C1614" s="150"/>
      <c r="D1614" s="150"/>
      <c r="E1614" s="157"/>
      <c r="F1614" s="158"/>
      <c r="G1614" s="23"/>
      <c r="H1614" s="126"/>
      <c r="I1614" s="38"/>
      <c r="J1614" s="126"/>
      <c r="K1614" s="126"/>
      <c r="L1614" s="38"/>
      <c r="M1614" s="133"/>
      <c r="O1614" s="307"/>
    </row>
    <row r="1615" spans="1:15" s="138" customFormat="1" x14ac:dyDescent="0.2">
      <c r="A1615" s="110"/>
      <c r="C1615" s="150"/>
      <c r="D1615" s="150"/>
      <c r="E1615" s="157"/>
      <c r="F1615" s="158"/>
      <c r="G1615" s="23"/>
      <c r="H1615" s="126"/>
      <c r="I1615" s="38"/>
      <c r="J1615" s="126"/>
      <c r="K1615" s="126"/>
      <c r="L1615" s="38"/>
      <c r="M1615" s="133"/>
      <c r="O1615" s="307"/>
    </row>
    <row r="1616" spans="1:15" s="138" customFormat="1" x14ac:dyDescent="0.2">
      <c r="A1616" s="110"/>
      <c r="C1616" s="150"/>
      <c r="D1616" s="150"/>
      <c r="E1616" s="157"/>
      <c r="F1616" s="158"/>
      <c r="G1616" s="23"/>
      <c r="H1616" s="126"/>
      <c r="I1616" s="38"/>
      <c r="J1616" s="126"/>
      <c r="K1616" s="126"/>
      <c r="L1616" s="38"/>
      <c r="M1616" s="133"/>
      <c r="O1616" s="307"/>
    </row>
    <row r="1617" spans="1:15" s="138" customFormat="1" x14ac:dyDescent="0.2">
      <c r="A1617" s="110"/>
      <c r="C1617" s="150"/>
      <c r="D1617" s="150"/>
      <c r="E1617" s="157"/>
      <c r="F1617" s="158"/>
      <c r="G1617" s="23"/>
      <c r="H1617" s="126"/>
      <c r="I1617" s="38"/>
      <c r="J1617" s="126"/>
      <c r="K1617" s="126"/>
      <c r="L1617" s="38"/>
      <c r="M1617" s="133"/>
      <c r="O1617" s="307"/>
    </row>
    <row r="1618" spans="1:15" s="138" customFormat="1" x14ac:dyDescent="0.2">
      <c r="A1618" s="110"/>
      <c r="C1618" s="150"/>
      <c r="D1618" s="150"/>
      <c r="E1618" s="157"/>
      <c r="F1618" s="158"/>
      <c r="G1618" s="23"/>
      <c r="H1618" s="126"/>
      <c r="I1618" s="38"/>
      <c r="J1618" s="126"/>
      <c r="K1618" s="126"/>
      <c r="L1618" s="38"/>
      <c r="M1618" s="133"/>
      <c r="O1618" s="307"/>
    </row>
    <row r="1619" spans="1:15" s="138" customFormat="1" x14ac:dyDescent="0.2">
      <c r="A1619" s="110"/>
      <c r="C1619" s="150"/>
      <c r="D1619" s="150"/>
      <c r="E1619" s="157"/>
      <c r="F1619" s="158"/>
      <c r="G1619" s="23"/>
      <c r="H1619" s="126"/>
      <c r="I1619" s="38"/>
      <c r="J1619" s="126"/>
      <c r="K1619" s="126"/>
      <c r="L1619" s="38"/>
      <c r="M1619" s="133"/>
      <c r="O1619" s="307"/>
    </row>
    <row r="1620" spans="1:15" s="138" customFormat="1" x14ac:dyDescent="0.2">
      <c r="A1620" s="110"/>
      <c r="C1620" s="150"/>
      <c r="D1620" s="150"/>
      <c r="E1620" s="157"/>
      <c r="F1620" s="158"/>
      <c r="G1620" s="23"/>
      <c r="H1620" s="126"/>
      <c r="I1620" s="38"/>
      <c r="J1620" s="126"/>
      <c r="K1620" s="126"/>
      <c r="L1620" s="38"/>
      <c r="M1620" s="133"/>
      <c r="O1620" s="307"/>
    </row>
    <row r="1621" spans="1:15" s="138" customFormat="1" x14ac:dyDescent="0.2">
      <c r="A1621" s="110"/>
      <c r="C1621" s="150"/>
      <c r="D1621" s="150"/>
      <c r="E1621" s="157"/>
      <c r="F1621" s="158"/>
      <c r="G1621" s="23"/>
      <c r="H1621" s="126"/>
      <c r="I1621" s="38"/>
      <c r="J1621" s="126"/>
      <c r="K1621" s="126"/>
      <c r="L1621" s="38"/>
      <c r="M1621" s="133"/>
      <c r="O1621" s="307"/>
    </row>
    <row r="1622" spans="1:15" s="138" customFormat="1" x14ac:dyDescent="0.2">
      <c r="A1622" s="110"/>
      <c r="C1622" s="150"/>
      <c r="D1622" s="150"/>
      <c r="E1622" s="157"/>
      <c r="F1622" s="158"/>
      <c r="G1622" s="23"/>
      <c r="H1622" s="126"/>
      <c r="I1622" s="38"/>
      <c r="J1622" s="126"/>
      <c r="K1622" s="126"/>
      <c r="L1622" s="38"/>
      <c r="M1622" s="133"/>
      <c r="O1622" s="307"/>
    </row>
    <row r="1623" spans="1:15" s="138" customFormat="1" x14ac:dyDescent="0.2">
      <c r="A1623" s="110"/>
      <c r="C1623" s="150"/>
      <c r="D1623" s="150"/>
      <c r="E1623" s="157"/>
      <c r="F1623" s="158"/>
      <c r="G1623" s="23"/>
      <c r="H1623" s="126"/>
      <c r="I1623" s="38"/>
      <c r="J1623" s="126"/>
      <c r="K1623" s="126"/>
      <c r="L1623" s="38"/>
      <c r="M1623" s="133"/>
      <c r="O1623" s="307"/>
    </row>
    <row r="1624" spans="1:15" s="138" customFormat="1" x14ac:dyDescent="0.2">
      <c r="A1624" s="110"/>
      <c r="C1624" s="150"/>
      <c r="D1624" s="150"/>
      <c r="E1624" s="157"/>
      <c r="F1624" s="158"/>
      <c r="G1624" s="23"/>
      <c r="H1624" s="126"/>
      <c r="I1624" s="38"/>
      <c r="J1624" s="126"/>
      <c r="K1624" s="126"/>
      <c r="L1624" s="38"/>
      <c r="M1624" s="133"/>
      <c r="O1624" s="307"/>
    </row>
    <row r="1625" spans="1:15" s="138" customFormat="1" x14ac:dyDescent="0.2">
      <c r="A1625" s="110"/>
      <c r="C1625" s="150"/>
      <c r="D1625" s="150"/>
      <c r="E1625" s="157"/>
      <c r="F1625" s="158"/>
      <c r="G1625" s="23"/>
      <c r="H1625" s="126"/>
      <c r="I1625" s="38"/>
      <c r="J1625" s="126"/>
      <c r="K1625" s="126"/>
      <c r="L1625" s="38"/>
      <c r="M1625" s="133"/>
      <c r="O1625" s="307"/>
    </row>
    <row r="1626" spans="1:15" s="138" customFormat="1" x14ac:dyDescent="0.2">
      <c r="A1626" s="110"/>
      <c r="C1626" s="150"/>
      <c r="D1626" s="150"/>
      <c r="E1626" s="157"/>
      <c r="F1626" s="158"/>
      <c r="G1626" s="23"/>
      <c r="H1626" s="126"/>
      <c r="I1626" s="38"/>
      <c r="J1626" s="126"/>
      <c r="K1626" s="126"/>
      <c r="L1626" s="38"/>
      <c r="M1626" s="133"/>
      <c r="O1626" s="307"/>
    </row>
    <row r="1627" spans="1:15" s="138" customFormat="1" x14ac:dyDescent="0.2">
      <c r="A1627" s="110"/>
      <c r="C1627" s="150"/>
      <c r="D1627" s="150"/>
      <c r="E1627" s="157"/>
      <c r="F1627" s="158"/>
      <c r="G1627" s="23"/>
      <c r="H1627" s="126"/>
      <c r="I1627" s="38"/>
      <c r="J1627" s="126"/>
      <c r="K1627" s="126"/>
      <c r="L1627" s="38"/>
      <c r="M1627" s="133"/>
      <c r="O1627" s="307"/>
    </row>
    <row r="1628" spans="1:15" s="138" customFormat="1" x14ac:dyDescent="0.2">
      <c r="A1628" s="110"/>
      <c r="C1628" s="150"/>
      <c r="D1628" s="150"/>
      <c r="E1628" s="157"/>
      <c r="F1628" s="158"/>
      <c r="G1628" s="23"/>
      <c r="H1628" s="126"/>
      <c r="I1628" s="38"/>
      <c r="J1628" s="126"/>
      <c r="K1628" s="126"/>
      <c r="L1628" s="38"/>
      <c r="M1628" s="133"/>
      <c r="O1628" s="307"/>
    </row>
    <row r="1629" spans="1:15" s="138" customFormat="1" x14ac:dyDescent="0.2">
      <c r="A1629" s="110"/>
      <c r="C1629" s="150"/>
      <c r="D1629" s="150"/>
      <c r="E1629" s="157"/>
      <c r="F1629" s="158"/>
      <c r="G1629" s="23"/>
      <c r="H1629" s="126"/>
      <c r="I1629" s="38"/>
      <c r="J1629" s="126"/>
      <c r="K1629" s="126"/>
      <c r="L1629" s="38"/>
      <c r="M1629" s="133"/>
      <c r="O1629" s="307"/>
    </row>
    <row r="1630" spans="1:15" s="138" customFormat="1" x14ac:dyDescent="0.2">
      <c r="A1630" s="110"/>
      <c r="C1630" s="150"/>
      <c r="D1630" s="150"/>
      <c r="E1630" s="157"/>
      <c r="F1630" s="158"/>
      <c r="G1630" s="23"/>
      <c r="H1630" s="126"/>
      <c r="I1630" s="38"/>
      <c r="J1630" s="126"/>
      <c r="K1630" s="126"/>
      <c r="L1630" s="38"/>
      <c r="M1630" s="133"/>
      <c r="O1630" s="307"/>
    </row>
    <row r="1631" spans="1:15" s="138" customFormat="1" x14ac:dyDescent="0.2">
      <c r="A1631" s="110"/>
      <c r="C1631" s="150"/>
      <c r="D1631" s="150"/>
      <c r="E1631" s="157"/>
      <c r="F1631" s="158"/>
      <c r="G1631" s="23"/>
      <c r="H1631" s="126"/>
      <c r="I1631" s="38"/>
      <c r="J1631" s="126"/>
      <c r="K1631" s="126"/>
      <c r="L1631" s="38"/>
      <c r="M1631" s="133"/>
      <c r="O1631" s="307"/>
    </row>
    <row r="1632" spans="1:15" s="138" customFormat="1" x14ac:dyDescent="0.2">
      <c r="A1632" s="110"/>
      <c r="C1632" s="150"/>
      <c r="D1632" s="150"/>
      <c r="E1632" s="157"/>
      <c r="F1632" s="158"/>
      <c r="G1632" s="23"/>
      <c r="H1632" s="126"/>
      <c r="I1632" s="38"/>
      <c r="J1632" s="126"/>
      <c r="K1632" s="126"/>
      <c r="L1632" s="38"/>
      <c r="M1632" s="133"/>
      <c r="O1632" s="307"/>
    </row>
    <row r="1633" spans="1:15" s="138" customFormat="1" x14ac:dyDescent="0.2">
      <c r="A1633" s="110"/>
      <c r="C1633" s="150"/>
      <c r="D1633" s="150"/>
      <c r="E1633" s="157"/>
      <c r="F1633" s="158"/>
      <c r="G1633" s="23"/>
      <c r="H1633" s="126"/>
      <c r="I1633" s="38"/>
      <c r="J1633" s="126"/>
      <c r="K1633" s="126"/>
      <c r="L1633" s="38"/>
      <c r="M1633" s="133"/>
      <c r="O1633" s="307"/>
    </row>
    <row r="1634" spans="1:15" s="138" customFormat="1" x14ac:dyDescent="0.2">
      <c r="A1634" s="110"/>
      <c r="C1634" s="150"/>
      <c r="D1634" s="150"/>
      <c r="E1634" s="157"/>
      <c r="F1634" s="158"/>
      <c r="G1634" s="23"/>
      <c r="H1634" s="126"/>
      <c r="I1634" s="38"/>
      <c r="J1634" s="126"/>
      <c r="K1634" s="126"/>
      <c r="L1634" s="38"/>
      <c r="M1634" s="133"/>
      <c r="O1634" s="307"/>
    </row>
    <row r="1635" spans="1:15" s="138" customFormat="1" x14ac:dyDescent="0.2">
      <c r="A1635" s="110"/>
      <c r="C1635" s="150"/>
      <c r="D1635" s="150"/>
      <c r="E1635" s="157"/>
      <c r="F1635" s="158"/>
      <c r="G1635" s="23"/>
      <c r="H1635" s="126"/>
      <c r="I1635" s="38"/>
      <c r="J1635" s="126"/>
      <c r="K1635" s="126"/>
      <c r="L1635" s="38"/>
      <c r="M1635" s="133"/>
      <c r="O1635" s="307"/>
    </row>
    <row r="1636" spans="1:15" s="138" customFormat="1" x14ac:dyDescent="0.2">
      <c r="A1636" s="110"/>
      <c r="C1636" s="150"/>
      <c r="D1636" s="150"/>
      <c r="E1636" s="157"/>
      <c r="F1636" s="158"/>
      <c r="G1636" s="23"/>
      <c r="H1636" s="126"/>
      <c r="I1636" s="38"/>
      <c r="J1636" s="126"/>
      <c r="K1636" s="126"/>
      <c r="L1636" s="38"/>
      <c r="M1636" s="133"/>
      <c r="O1636" s="307"/>
    </row>
    <row r="1637" spans="1:15" s="138" customFormat="1" x14ac:dyDescent="0.2">
      <c r="A1637" s="110"/>
      <c r="C1637" s="150"/>
      <c r="D1637" s="150"/>
      <c r="E1637" s="157"/>
      <c r="F1637" s="158"/>
      <c r="G1637" s="23"/>
      <c r="H1637" s="126"/>
      <c r="I1637" s="38"/>
      <c r="J1637" s="126"/>
      <c r="K1637" s="126"/>
      <c r="L1637" s="38"/>
      <c r="M1637" s="133"/>
      <c r="O1637" s="307"/>
    </row>
    <row r="1638" spans="1:15" s="138" customFormat="1" x14ac:dyDescent="0.2">
      <c r="A1638" s="110"/>
      <c r="C1638" s="150"/>
      <c r="D1638" s="150"/>
      <c r="E1638" s="157"/>
      <c r="F1638" s="158"/>
      <c r="G1638" s="23"/>
      <c r="H1638" s="126"/>
      <c r="I1638" s="38"/>
      <c r="J1638" s="126"/>
      <c r="K1638" s="126"/>
      <c r="L1638" s="38"/>
      <c r="M1638" s="133"/>
      <c r="O1638" s="307"/>
    </row>
    <row r="1639" spans="1:15" s="138" customFormat="1" x14ac:dyDescent="0.2">
      <c r="A1639" s="110"/>
      <c r="C1639" s="150"/>
      <c r="D1639" s="150"/>
      <c r="E1639" s="157"/>
      <c r="F1639" s="158"/>
      <c r="G1639" s="23"/>
      <c r="H1639" s="126"/>
      <c r="I1639" s="38"/>
      <c r="J1639" s="126"/>
      <c r="K1639" s="126"/>
      <c r="L1639" s="38"/>
      <c r="M1639" s="133"/>
      <c r="O1639" s="307"/>
    </row>
    <row r="1640" spans="1:15" s="138" customFormat="1" x14ac:dyDescent="0.2">
      <c r="A1640" s="110"/>
      <c r="C1640" s="150"/>
      <c r="D1640" s="150"/>
      <c r="E1640" s="157"/>
      <c r="F1640" s="158"/>
      <c r="G1640" s="23"/>
      <c r="H1640" s="126"/>
      <c r="I1640" s="38"/>
      <c r="J1640" s="126"/>
      <c r="K1640" s="126"/>
      <c r="L1640" s="38"/>
      <c r="M1640" s="133"/>
      <c r="O1640" s="307"/>
    </row>
    <row r="1641" spans="1:15" s="138" customFormat="1" x14ac:dyDescent="0.2">
      <c r="A1641" s="110"/>
      <c r="C1641" s="150"/>
      <c r="D1641" s="150"/>
      <c r="E1641" s="157"/>
      <c r="F1641" s="158"/>
      <c r="G1641" s="23"/>
      <c r="H1641" s="126"/>
      <c r="I1641" s="38"/>
      <c r="J1641" s="126"/>
      <c r="K1641" s="126"/>
      <c r="L1641" s="38"/>
      <c r="M1641" s="133"/>
      <c r="O1641" s="307"/>
    </row>
    <row r="1642" spans="1:15" s="138" customFormat="1" x14ac:dyDescent="0.2">
      <c r="A1642" s="110"/>
      <c r="C1642" s="150"/>
      <c r="D1642" s="150"/>
      <c r="E1642" s="157"/>
      <c r="F1642" s="158"/>
      <c r="G1642" s="23"/>
      <c r="H1642" s="126"/>
      <c r="I1642" s="38"/>
      <c r="J1642" s="126"/>
      <c r="K1642" s="126"/>
      <c r="L1642" s="38"/>
      <c r="M1642" s="133"/>
      <c r="O1642" s="307"/>
    </row>
    <row r="1643" spans="1:15" s="138" customFormat="1" x14ac:dyDescent="0.2">
      <c r="A1643" s="110"/>
      <c r="C1643" s="150"/>
      <c r="D1643" s="150"/>
      <c r="E1643" s="157"/>
      <c r="F1643" s="158"/>
      <c r="G1643" s="23"/>
      <c r="H1643" s="126"/>
      <c r="I1643" s="38"/>
      <c r="J1643" s="126"/>
      <c r="K1643" s="126"/>
      <c r="L1643" s="38"/>
      <c r="M1643" s="133"/>
      <c r="O1643" s="307"/>
    </row>
    <row r="1644" spans="1:15" s="138" customFormat="1" x14ac:dyDescent="0.2">
      <c r="A1644" s="110"/>
      <c r="C1644" s="150"/>
      <c r="D1644" s="150"/>
      <c r="E1644" s="157"/>
      <c r="F1644" s="158"/>
      <c r="G1644" s="23"/>
      <c r="H1644" s="126"/>
      <c r="I1644" s="38"/>
      <c r="J1644" s="126"/>
      <c r="K1644" s="126"/>
      <c r="L1644" s="38"/>
      <c r="M1644" s="133"/>
      <c r="O1644" s="307"/>
    </row>
    <row r="1645" spans="1:15" s="138" customFormat="1" x14ac:dyDescent="0.2">
      <c r="A1645" s="110"/>
      <c r="C1645" s="150"/>
      <c r="D1645" s="150"/>
      <c r="E1645" s="157"/>
      <c r="F1645" s="158"/>
      <c r="G1645" s="23"/>
      <c r="H1645" s="126"/>
      <c r="I1645" s="38"/>
      <c r="J1645" s="126"/>
      <c r="K1645" s="126"/>
      <c r="L1645" s="38"/>
      <c r="M1645" s="133"/>
      <c r="O1645" s="307"/>
    </row>
    <row r="1646" spans="1:15" s="138" customFormat="1" x14ac:dyDescent="0.2">
      <c r="A1646" s="110"/>
      <c r="C1646" s="150"/>
      <c r="D1646" s="150"/>
      <c r="E1646" s="157"/>
      <c r="F1646" s="158"/>
      <c r="G1646" s="23"/>
      <c r="H1646" s="126"/>
      <c r="I1646" s="38"/>
      <c r="J1646" s="126"/>
      <c r="K1646" s="126"/>
      <c r="L1646" s="38"/>
      <c r="M1646" s="133"/>
      <c r="O1646" s="307"/>
    </row>
    <row r="1647" spans="1:15" s="138" customFormat="1" x14ac:dyDescent="0.2">
      <c r="A1647" s="110"/>
      <c r="C1647" s="150"/>
      <c r="D1647" s="150"/>
      <c r="E1647" s="157"/>
      <c r="F1647" s="158"/>
      <c r="G1647" s="23"/>
      <c r="H1647" s="126"/>
      <c r="I1647" s="38"/>
      <c r="J1647" s="126"/>
      <c r="K1647" s="126"/>
      <c r="L1647" s="38"/>
      <c r="M1647" s="133"/>
      <c r="O1647" s="307"/>
    </row>
    <row r="1648" spans="1:15" s="138" customFormat="1" x14ac:dyDescent="0.2">
      <c r="A1648" s="110"/>
      <c r="C1648" s="150"/>
      <c r="D1648" s="150"/>
      <c r="E1648" s="157"/>
      <c r="F1648" s="158"/>
      <c r="G1648" s="23"/>
      <c r="H1648" s="126"/>
      <c r="I1648" s="38"/>
      <c r="J1648" s="126"/>
      <c r="K1648" s="126"/>
      <c r="L1648" s="38"/>
      <c r="M1648" s="133"/>
      <c r="O1648" s="307"/>
    </row>
    <row r="1649" spans="1:15" s="138" customFormat="1" x14ac:dyDescent="0.2">
      <c r="A1649" s="110"/>
      <c r="C1649" s="150"/>
      <c r="D1649" s="150"/>
      <c r="E1649" s="157"/>
      <c r="F1649" s="158"/>
      <c r="G1649" s="23"/>
      <c r="H1649" s="126"/>
      <c r="I1649" s="38"/>
      <c r="J1649" s="126"/>
      <c r="K1649" s="126"/>
      <c r="L1649" s="38"/>
      <c r="M1649" s="133"/>
      <c r="O1649" s="307"/>
    </row>
    <row r="1650" spans="1:15" s="138" customFormat="1" x14ac:dyDescent="0.2">
      <c r="A1650" s="110"/>
      <c r="C1650" s="150"/>
      <c r="D1650" s="150"/>
      <c r="E1650" s="157"/>
      <c r="F1650" s="158"/>
      <c r="G1650" s="23"/>
      <c r="H1650" s="126"/>
      <c r="I1650" s="38"/>
      <c r="J1650" s="126"/>
      <c r="K1650" s="126"/>
      <c r="L1650" s="38"/>
      <c r="M1650" s="133"/>
      <c r="O1650" s="307"/>
    </row>
    <row r="1651" spans="1:15" s="138" customFormat="1" x14ac:dyDescent="0.2">
      <c r="A1651" s="110"/>
      <c r="C1651" s="150"/>
      <c r="D1651" s="150"/>
      <c r="E1651" s="157"/>
      <c r="F1651" s="158"/>
      <c r="G1651" s="23"/>
      <c r="H1651" s="126"/>
      <c r="I1651" s="38"/>
      <c r="J1651" s="126"/>
      <c r="K1651" s="126"/>
      <c r="L1651" s="38"/>
      <c r="M1651" s="133"/>
      <c r="O1651" s="307"/>
    </row>
    <row r="1652" spans="1:15" s="138" customFormat="1" x14ac:dyDescent="0.2">
      <c r="A1652" s="110"/>
      <c r="C1652" s="150"/>
      <c r="D1652" s="150"/>
      <c r="E1652" s="157"/>
      <c r="F1652" s="158"/>
      <c r="G1652" s="23"/>
      <c r="H1652" s="126"/>
      <c r="I1652" s="38"/>
      <c r="J1652" s="126"/>
      <c r="K1652" s="126"/>
      <c r="L1652" s="38"/>
      <c r="M1652" s="133"/>
      <c r="O1652" s="307"/>
    </row>
    <row r="1653" spans="1:15" s="138" customFormat="1" x14ac:dyDescent="0.2">
      <c r="A1653" s="110"/>
      <c r="C1653" s="150"/>
      <c r="D1653" s="150"/>
      <c r="E1653" s="157"/>
      <c r="F1653" s="158"/>
      <c r="G1653" s="23"/>
      <c r="H1653" s="126"/>
      <c r="I1653" s="38"/>
      <c r="J1653" s="126"/>
      <c r="K1653" s="126"/>
      <c r="L1653" s="38"/>
      <c r="M1653" s="133"/>
      <c r="O1653" s="307"/>
    </row>
    <row r="1654" spans="1:15" s="138" customFormat="1" x14ac:dyDescent="0.2">
      <c r="A1654" s="110"/>
      <c r="C1654" s="150"/>
      <c r="D1654" s="150"/>
      <c r="E1654" s="157"/>
      <c r="F1654" s="158"/>
      <c r="G1654" s="23"/>
      <c r="H1654" s="126"/>
      <c r="I1654" s="38"/>
      <c r="J1654" s="126"/>
      <c r="K1654" s="126"/>
      <c r="L1654" s="38"/>
      <c r="M1654" s="133"/>
      <c r="O1654" s="307"/>
    </row>
    <row r="1655" spans="1:15" s="138" customFormat="1" x14ac:dyDescent="0.2">
      <c r="A1655" s="110"/>
      <c r="C1655" s="150"/>
      <c r="D1655" s="150"/>
      <c r="E1655" s="157"/>
      <c r="F1655" s="158"/>
      <c r="G1655" s="23"/>
      <c r="H1655" s="126"/>
      <c r="I1655" s="38"/>
      <c r="J1655" s="126"/>
      <c r="K1655" s="126"/>
      <c r="L1655" s="38"/>
      <c r="M1655" s="133"/>
      <c r="O1655" s="307"/>
    </row>
    <row r="1656" spans="1:15" s="138" customFormat="1" x14ac:dyDescent="0.2">
      <c r="A1656" s="110"/>
      <c r="C1656" s="150"/>
      <c r="D1656" s="150"/>
      <c r="E1656" s="157"/>
      <c r="F1656" s="158"/>
      <c r="G1656" s="23"/>
      <c r="H1656" s="126"/>
      <c r="I1656" s="38"/>
      <c r="J1656" s="126"/>
      <c r="K1656" s="126"/>
      <c r="L1656" s="38"/>
      <c r="M1656" s="133"/>
      <c r="O1656" s="307"/>
    </row>
    <row r="1657" spans="1:15" s="138" customFormat="1" x14ac:dyDescent="0.2">
      <c r="A1657" s="110"/>
      <c r="C1657" s="150"/>
      <c r="D1657" s="150"/>
      <c r="E1657" s="157"/>
      <c r="F1657" s="158"/>
      <c r="G1657" s="23"/>
      <c r="H1657" s="126"/>
      <c r="I1657" s="38"/>
      <c r="J1657" s="126"/>
      <c r="K1657" s="126"/>
      <c r="L1657" s="38"/>
      <c r="M1657" s="133"/>
      <c r="O1657" s="307"/>
    </row>
    <row r="1658" spans="1:15" s="138" customFormat="1" x14ac:dyDescent="0.2">
      <c r="A1658" s="110"/>
      <c r="C1658" s="150"/>
      <c r="D1658" s="150"/>
      <c r="E1658" s="157"/>
      <c r="F1658" s="158"/>
      <c r="G1658" s="23"/>
      <c r="H1658" s="126"/>
      <c r="I1658" s="38"/>
      <c r="J1658" s="126"/>
      <c r="K1658" s="126"/>
      <c r="L1658" s="38"/>
      <c r="M1658" s="133"/>
      <c r="O1658" s="307"/>
    </row>
    <row r="1659" spans="1:15" s="138" customFormat="1" x14ac:dyDescent="0.2">
      <c r="A1659" s="110"/>
      <c r="C1659" s="150"/>
      <c r="D1659" s="150"/>
      <c r="E1659" s="157"/>
      <c r="F1659" s="158"/>
      <c r="G1659" s="23"/>
      <c r="H1659" s="126"/>
      <c r="I1659" s="38"/>
      <c r="J1659" s="126"/>
      <c r="K1659" s="126"/>
      <c r="L1659" s="38"/>
      <c r="M1659" s="133"/>
      <c r="O1659" s="307"/>
    </row>
    <row r="1660" spans="1:15" s="138" customFormat="1" x14ac:dyDescent="0.2">
      <c r="A1660" s="110"/>
      <c r="C1660" s="150"/>
      <c r="D1660" s="150"/>
      <c r="E1660" s="157"/>
      <c r="F1660" s="158"/>
      <c r="G1660" s="23"/>
      <c r="H1660" s="126"/>
      <c r="I1660" s="38"/>
      <c r="J1660" s="126"/>
      <c r="K1660" s="126"/>
      <c r="L1660" s="38"/>
      <c r="M1660" s="133"/>
      <c r="O1660" s="307"/>
    </row>
    <row r="1661" spans="1:15" s="138" customFormat="1" x14ac:dyDescent="0.2">
      <c r="A1661" s="110"/>
      <c r="C1661" s="150"/>
      <c r="D1661" s="150"/>
      <c r="E1661" s="157"/>
      <c r="F1661" s="158"/>
      <c r="G1661" s="23"/>
      <c r="H1661" s="126"/>
      <c r="I1661" s="38"/>
      <c r="J1661" s="126"/>
      <c r="K1661" s="126"/>
      <c r="L1661" s="38"/>
      <c r="M1661" s="133"/>
      <c r="O1661" s="307"/>
    </row>
    <row r="1662" spans="1:15" s="138" customFormat="1" x14ac:dyDescent="0.2">
      <c r="A1662" s="110"/>
      <c r="C1662" s="150"/>
      <c r="D1662" s="150"/>
      <c r="E1662" s="157"/>
      <c r="F1662" s="158"/>
      <c r="G1662" s="23"/>
      <c r="H1662" s="126"/>
      <c r="I1662" s="38"/>
      <c r="J1662" s="126"/>
      <c r="K1662" s="126"/>
      <c r="L1662" s="38"/>
      <c r="M1662" s="133"/>
      <c r="O1662" s="307"/>
    </row>
    <row r="1663" spans="1:15" s="138" customFormat="1" x14ac:dyDescent="0.2">
      <c r="A1663" s="110"/>
      <c r="C1663" s="150"/>
      <c r="D1663" s="150"/>
      <c r="E1663" s="157"/>
      <c r="F1663" s="158"/>
      <c r="G1663" s="23"/>
      <c r="H1663" s="126"/>
      <c r="I1663" s="38"/>
      <c r="J1663" s="126"/>
      <c r="K1663" s="126"/>
      <c r="L1663" s="38"/>
      <c r="M1663" s="133"/>
      <c r="O1663" s="307"/>
    </row>
    <row r="1664" spans="1:15" s="138" customFormat="1" x14ac:dyDescent="0.2">
      <c r="A1664" s="110"/>
      <c r="C1664" s="150"/>
      <c r="D1664" s="150"/>
      <c r="E1664" s="157"/>
      <c r="F1664" s="158"/>
      <c r="G1664" s="23"/>
      <c r="H1664" s="126"/>
      <c r="I1664" s="38"/>
      <c r="J1664" s="126"/>
      <c r="K1664" s="126"/>
      <c r="L1664" s="38"/>
      <c r="M1664" s="133"/>
      <c r="O1664" s="307"/>
    </row>
    <row r="1665" spans="1:15" s="138" customFormat="1" x14ac:dyDescent="0.2">
      <c r="A1665" s="110"/>
      <c r="C1665" s="150"/>
      <c r="D1665" s="150"/>
      <c r="E1665" s="157"/>
      <c r="F1665" s="158"/>
      <c r="G1665" s="23"/>
      <c r="H1665" s="126"/>
      <c r="I1665" s="38"/>
      <c r="J1665" s="126"/>
      <c r="K1665" s="126"/>
      <c r="L1665" s="38"/>
      <c r="M1665" s="133"/>
      <c r="O1665" s="307"/>
    </row>
    <row r="1666" spans="1:15" s="138" customFormat="1" x14ac:dyDescent="0.2">
      <c r="A1666" s="110"/>
      <c r="C1666" s="150"/>
      <c r="D1666" s="150"/>
      <c r="E1666" s="157"/>
      <c r="F1666" s="158"/>
      <c r="G1666" s="23"/>
      <c r="H1666" s="126"/>
      <c r="I1666" s="38"/>
      <c r="J1666" s="126"/>
      <c r="K1666" s="126"/>
      <c r="L1666" s="38"/>
      <c r="M1666" s="133"/>
      <c r="O1666" s="307"/>
    </row>
    <row r="1667" spans="1:15" s="138" customFormat="1" x14ac:dyDescent="0.2">
      <c r="A1667" s="110"/>
      <c r="C1667" s="150"/>
      <c r="D1667" s="150"/>
      <c r="E1667" s="157"/>
      <c r="F1667" s="158"/>
      <c r="G1667" s="23"/>
      <c r="H1667" s="126"/>
      <c r="I1667" s="38"/>
      <c r="J1667" s="126"/>
      <c r="K1667" s="126"/>
      <c r="L1667" s="38"/>
      <c r="M1667" s="133"/>
      <c r="O1667" s="307"/>
    </row>
    <row r="1668" spans="1:15" s="138" customFormat="1" x14ac:dyDescent="0.2">
      <c r="A1668" s="110"/>
      <c r="C1668" s="150"/>
      <c r="D1668" s="150"/>
      <c r="E1668" s="157"/>
      <c r="F1668" s="158"/>
      <c r="G1668" s="23"/>
      <c r="H1668" s="126"/>
      <c r="I1668" s="38"/>
      <c r="J1668" s="126"/>
      <c r="K1668" s="126"/>
      <c r="L1668" s="38"/>
      <c r="M1668" s="133"/>
      <c r="O1668" s="307"/>
    </row>
    <row r="1669" spans="1:15" s="138" customFormat="1" x14ac:dyDescent="0.2">
      <c r="A1669" s="110"/>
      <c r="C1669" s="150"/>
      <c r="D1669" s="150"/>
      <c r="E1669" s="157"/>
      <c r="F1669" s="158"/>
      <c r="G1669" s="23"/>
      <c r="H1669" s="126"/>
      <c r="I1669" s="38"/>
      <c r="J1669" s="126"/>
      <c r="K1669" s="126"/>
      <c r="L1669" s="38"/>
      <c r="M1669" s="133"/>
      <c r="O1669" s="307"/>
    </row>
    <row r="1670" spans="1:15" s="138" customFormat="1" x14ac:dyDescent="0.2">
      <c r="A1670" s="110"/>
      <c r="C1670" s="150"/>
      <c r="D1670" s="150"/>
      <c r="E1670" s="157"/>
      <c r="F1670" s="158"/>
      <c r="G1670" s="23"/>
      <c r="H1670" s="126"/>
      <c r="I1670" s="38"/>
      <c r="J1670" s="126"/>
      <c r="K1670" s="126"/>
      <c r="L1670" s="38"/>
      <c r="M1670" s="133"/>
      <c r="O1670" s="307"/>
    </row>
    <row r="1671" spans="1:15" s="138" customFormat="1" x14ac:dyDescent="0.2">
      <c r="A1671" s="110"/>
      <c r="C1671" s="150"/>
      <c r="D1671" s="150"/>
      <c r="E1671" s="157"/>
      <c r="F1671" s="158"/>
      <c r="G1671" s="23"/>
      <c r="H1671" s="126"/>
      <c r="I1671" s="38"/>
      <c r="J1671" s="126"/>
      <c r="K1671" s="126"/>
      <c r="L1671" s="38"/>
      <c r="M1671" s="133"/>
      <c r="O1671" s="307"/>
    </row>
    <row r="1672" spans="1:15" s="138" customFormat="1" x14ac:dyDescent="0.2">
      <c r="A1672" s="110"/>
      <c r="C1672" s="150"/>
      <c r="D1672" s="150"/>
      <c r="E1672" s="157"/>
      <c r="F1672" s="158"/>
      <c r="G1672" s="23"/>
      <c r="H1672" s="126"/>
      <c r="I1672" s="38"/>
      <c r="J1672" s="126"/>
      <c r="K1672" s="126"/>
      <c r="L1672" s="38"/>
      <c r="M1672" s="133"/>
      <c r="O1672" s="307"/>
    </row>
    <row r="1673" spans="1:15" s="138" customFormat="1" x14ac:dyDescent="0.2">
      <c r="A1673" s="110"/>
      <c r="C1673" s="150"/>
      <c r="D1673" s="150"/>
      <c r="E1673" s="157"/>
      <c r="F1673" s="158"/>
      <c r="G1673" s="23"/>
      <c r="H1673" s="126"/>
      <c r="I1673" s="38"/>
      <c r="J1673" s="126"/>
      <c r="K1673" s="126"/>
      <c r="L1673" s="38"/>
      <c r="M1673" s="133"/>
      <c r="O1673" s="307"/>
    </row>
    <row r="1674" spans="1:15" s="138" customFormat="1" x14ac:dyDescent="0.2">
      <c r="A1674" s="110"/>
      <c r="C1674" s="150"/>
      <c r="D1674" s="150"/>
      <c r="E1674" s="157"/>
      <c r="F1674" s="158"/>
      <c r="G1674" s="23"/>
      <c r="H1674" s="126"/>
      <c r="I1674" s="38"/>
      <c r="J1674" s="126"/>
      <c r="K1674" s="126"/>
      <c r="L1674" s="38"/>
      <c r="M1674" s="133"/>
      <c r="O1674" s="307"/>
    </row>
    <row r="1675" spans="1:15" s="138" customFormat="1" x14ac:dyDescent="0.2">
      <c r="A1675" s="110"/>
      <c r="C1675" s="150"/>
      <c r="D1675" s="150"/>
      <c r="E1675" s="157"/>
      <c r="F1675" s="158"/>
      <c r="G1675" s="23"/>
      <c r="H1675" s="126"/>
      <c r="I1675" s="38"/>
      <c r="J1675" s="126"/>
      <c r="K1675" s="126"/>
      <c r="L1675" s="38"/>
      <c r="M1675" s="133"/>
      <c r="O1675" s="307"/>
    </row>
    <row r="1676" spans="1:15" s="138" customFormat="1" x14ac:dyDescent="0.2">
      <c r="A1676" s="110"/>
      <c r="C1676" s="150"/>
      <c r="D1676" s="150"/>
      <c r="E1676" s="157"/>
      <c r="F1676" s="158"/>
      <c r="G1676" s="23"/>
      <c r="H1676" s="126"/>
      <c r="I1676" s="38"/>
      <c r="J1676" s="126"/>
      <c r="K1676" s="126"/>
      <c r="L1676" s="38"/>
      <c r="M1676" s="133"/>
      <c r="O1676" s="307"/>
    </row>
    <row r="1677" spans="1:15" s="138" customFormat="1" x14ac:dyDescent="0.2">
      <c r="A1677" s="110"/>
      <c r="C1677" s="150"/>
      <c r="D1677" s="150"/>
      <c r="E1677" s="157"/>
      <c r="F1677" s="158"/>
      <c r="G1677" s="23"/>
      <c r="H1677" s="126"/>
      <c r="I1677" s="38"/>
      <c r="J1677" s="126"/>
      <c r="K1677" s="126"/>
      <c r="L1677" s="38"/>
      <c r="M1677" s="133"/>
      <c r="O1677" s="307"/>
    </row>
    <row r="1678" spans="1:15" s="138" customFormat="1" x14ac:dyDescent="0.2">
      <c r="A1678" s="110"/>
      <c r="C1678" s="150"/>
      <c r="D1678" s="150"/>
      <c r="E1678" s="157"/>
      <c r="F1678" s="158"/>
      <c r="G1678" s="23"/>
      <c r="H1678" s="126"/>
      <c r="I1678" s="38"/>
      <c r="J1678" s="126"/>
      <c r="K1678" s="126"/>
      <c r="L1678" s="38"/>
      <c r="M1678" s="133"/>
      <c r="O1678" s="307"/>
    </row>
    <row r="1679" spans="1:15" s="138" customFormat="1" x14ac:dyDescent="0.2">
      <c r="A1679" s="110"/>
      <c r="C1679" s="150"/>
      <c r="D1679" s="150"/>
      <c r="E1679" s="157"/>
      <c r="F1679" s="158"/>
      <c r="G1679" s="23"/>
      <c r="H1679" s="126"/>
      <c r="I1679" s="38"/>
      <c r="J1679" s="126"/>
      <c r="K1679" s="126"/>
      <c r="L1679" s="38"/>
      <c r="M1679" s="133"/>
      <c r="O1679" s="307"/>
    </row>
    <row r="1680" spans="1:15" s="138" customFormat="1" x14ac:dyDescent="0.2">
      <c r="A1680" s="110"/>
      <c r="C1680" s="150"/>
      <c r="D1680" s="150"/>
      <c r="E1680" s="157"/>
      <c r="F1680" s="158"/>
      <c r="G1680" s="23"/>
      <c r="H1680" s="126"/>
      <c r="I1680" s="38"/>
      <c r="J1680" s="126"/>
      <c r="K1680" s="126"/>
      <c r="L1680" s="38"/>
      <c r="M1680" s="133"/>
      <c r="O1680" s="307"/>
    </row>
    <row r="1681" spans="1:15" s="138" customFormat="1" x14ac:dyDescent="0.2">
      <c r="A1681" s="110"/>
      <c r="C1681" s="150"/>
      <c r="D1681" s="150"/>
      <c r="E1681" s="157"/>
      <c r="F1681" s="158"/>
      <c r="G1681" s="23"/>
      <c r="H1681" s="126"/>
      <c r="I1681" s="38"/>
      <c r="J1681" s="126"/>
      <c r="K1681" s="126"/>
      <c r="L1681" s="38"/>
      <c r="M1681" s="133"/>
      <c r="O1681" s="307"/>
    </row>
    <row r="1682" spans="1:15" s="138" customFormat="1" x14ac:dyDescent="0.2">
      <c r="A1682" s="110"/>
      <c r="C1682" s="150"/>
      <c r="D1682" s="150"/>
      <c r="E1682" s="157"/>
      <c r="F1682" s="158"/>
      <c r="G1682" s="23"/>
      <c r="H1682" s="126"/>
      <c r="I1682" s="38"/>
      <c r="J1682" s="126"/>
      <c r="K1682" s="126"/>
      <c r="L1682" s="38"/>
      <c r="M1682" s="133"/>
      <c r="O1682" s="307"/>
    </row>
    <row r="1683" spans="1:15" s="138" customFormat="1" x14ac:dyDescent="0.2">
      <c r="A1683" s="110"/>
      <c r="C1683" s="150"/>
      <c r="D1683" s="150"/>
      <c r="E1683" s="157"/>
      <c r="F1683" s="158"/>
      <c r="G1683" s="23"/>
      <c r="H1683" s="126"/>
      <c r="I1683" s="38"/>
      <c r="J1683" s="126"/>
      <c r="K1683" s="126"/>
      <c r="L1683" s="38"/>
      <c r="M1683" s="133"/>
      <c r="O1683" s="307"/>
    </row>
    <row r="1684" spans="1:15" s="138" customFormat="1" x14ac:dyDescent="0.2">
      <c r="A1684" s="110"/>
      <c r="C1684" s="150"/>
      <c r="D1684" s="150"/>
      <c r="E1684" s="157"/>
      <c r="F1684" s="158"/>
      <c r="G1684" s="23"/>
      <c r="H1684" s="126"/>
      <c r="I1684" s="38"/>
      <c r="J1684" s="126"/>
      <c r="K1684" s="126"/>
      <c r="L1684" s="38"/>
      <c r="M1684" s="133"/>
      <c r="O1684" s="307"/>
    </row>
    <row r="1685" spans="1:15" s="138" customFormat="1" x14ac:dyDescent="0.2">
      <c r="A1685" s="110"/>
      <c r="C1685" s="150"/>
      <c r="D1685" s="150"/>
      <c r="E1685" s="157"/>
      <c r="F1685" s="158"/>
      <c r="G1685" s="23"/>
      <c r="H1685" s="126"/>
      <c r="I1685" s="38"/>
      <c r="J1685" s="126"/>
      <c r="K1685" s="126"/>
      <c r="L1685" s="38"/>
      <c r="M1685" s="133"/>
      <c r="O1685" s="307"/>
    </row>
    <row r="1686" spans="1:15" s="138" customFormat="1" x14ac:dyDescent="0.2">
      <c r="A1686" s="110"/>
      <c r="C1686" s="150"/>
      <c r="D1686" s="150"/>
      <c r="E1686" s="157"/>
      <c r="F1686" s="158"/>
      <c r="G1686" s="23"/>
      <c r="H1686" s="126"/>
      <c r="I1686" s="38"/>
      <c r="J1686" s="126"/>
      <c r="K1686" s="126"/>
      <c r="L1686" s="38"/>
      <c r="M1686" s="133"/>
      <c r="O1686" s="307"/>
    </row>
    <row r="1687" spans="1:15" s="138" customFormat="1" x14ac:dyDescent="0.2">
      <c r="A1687" s="110"/>
      <c r="C1687" s="150"/>
      <c r="D1687" s="150"/>
      <c r="E1687" s="157"/>
      <c r="F1687" s="158"/>
      <c r="G1687" s="23"/>
      <c r="H1687" s="126"/>
      <c r="I1687" s="38"/>
      <c r="J1687" s="126"/>
      <c r="K1687" s="126"/>
      <c r="L1687" s="38"/>
      <c r="M1687" s="133"/>
      <c r="O1687" s="307"/>
    </row>
    <row r="1688" spans="1:15" s="138" customFormat="1" x14ac:dyDescent="0.2">
      <c r="A1688" s="110"/>
      <c r="C1688" s="150"/>
      <c r="D1688" s="150"/>
      <c r="E1688" s="157"/>
      <c r="F1688" s="158"/>
      <c r="G1688" s="23"/>
      <c r="H1688" s="126"/>
      <c r="I1688" s="38"/>
      <c r="J1688" s="126"/>
      <c r="K1688" s="126"/>
      <c r="L1688" s="38"/>
      <c r="M1688" s="133"/>
      <c r="O1688" s="307"/>
    </row>
    <row r="1689" spans="1:15" s="138" customFormat="1" x14ac:dyDescent="0.2">
      <c r="A1689" s="110"/>
      <c r="C1689" s="150"/>
      <c r="D1689" s="150"/>
      <c r="E1689" s="157"/>
      <c r="F1689" s="158"/>
      <c r="G1689" s="23"/>
      <c r="H1689" s="126"/>
      <c r="I1689" s="38"/>
      <c r="J1689" s="126"/>
      <c r="K1689" s="126"/>
      <c r="L1689" s="38"/>
      <c r="M1689" s="133"/>
      <c r="O1689" s="307"/>
    </row>
    <row r="1690" spans="1:15" s="138" customFormat="1" x14ac:dyDescent="0.2">
      <c r="A1690" s="110"/>
      <c r="C1690" s="150"/>
      <c r="D1690" s="150"/>
      <c r="E1690" s="157"/>
      <c r="F1690" s="158"/>
      <c r="G1690" s="23"/>
      <c r="H1690" s="126"/>
      <c r="I1690" s="38"/>
      <c r="J1690" s="126"/>
      <c r="K1690" s="126"/>
      <c r="L1690" s="38"/>
      <c r="M1690" s="133"/>
      <c r="O1690" s="307"/>
    </row>
    <row r="1691" spans="1:15" s="138" customFormat="1" x14ac:dyDescent="0.2">
      <c r="A1691" s="110"/>
      <c r="C1691" s="150"/>
      <c r="D1691" s="150"/>
      <c r="E1691" s="157"/>
      <c r="F1691" s="158"/>
      <c r="G1691" s="23"/>
      <c r="H1691" s="126"/>
      <c r="I1691" s="38"/>
      <c r="J1691" s="126"/>
      <c r="K1691" s="126"/>
      <c r="L1691" s="38"/>
      <c r="M1691" s="133"/>
      <c r="O1691" s="307"/>
    </row>
    <row r="1692" spans="1:15" s="138" customFormat="1" x14ac:dyDescent="0.2">
      <c r="A1692" s="110"/>
      <c r="C1692" s="150"/>
      <c r="D1692" s="150"/>
      <c r="E1692" s="157"/>
      <c r="F1692" s="158"/>
      <c r="G1692" s="23"/>
      <c r="H1692" s="126"/>
      <c r="I1692" s="38"/>
      <c r="J1692" s="126"/>
      <c r="K1692" s="126"/>
      <c r="L1692" s="38"/>
      <c r="M1692" s="133"/>
      <c r="O1692" s="307"/>
    </row>
    <row r="1693" spans="1:15" s="138" customFormat="1" x14ac:dyDescent="0.2">
      <c r="A1693" s="110"/>
      <c r="C1693" s="150"/>
      <c r="D1693" s="150"/>
      <c r="E1693" s="157"/>
      <c r="F1693" s="158"/>
      <c r="G1693" s="23"/>
      <c r="H1693" s="126"/>
      <c r="I1693" s="38"/>
      <c r="J1693" s="126"/>
      <c r="K1693" s="126"/>
      <c r="L1693" s="38"/>
      <c r="M1693" s="133"/>
      <c r="O1693" s="307"/>
    </row>
    <row r="1694" spans="1:15" s="138" customFormat="1" x14ac:dyDescent="0.2">
      <c r="A1694" s="110"/>
      <c r="C1694" s="150"/>
      <c r="D1694" s="150"/>
      <c r="E1694" s="157"/>
      <c r="F1694" s="158"/>
      <c r="G1694" s="23"/>
      <c r="H1694" s="126"/>
      <c r="I1694" s="38"/>
      <c r="J1694" s="126"/>
      <c r="K1694" s="126"/>
      <c r="L1694" s="38"/>
      <c r="M1694" s="133"/>
      <c r="O1694" s="307"/>
    </row>
    <row r="1695" spans="1:15" s="138" customFormat="1" x14ac:dyDescent="0.2">
      <c r="A1695" s="110"/>
      <c r="C1695" s="150"/>
      <c r="D1695" s="150"/>
      <c r="E1695" s="157"/>
      <c r="F1695" s="158"/>
      <c r="G1695" s="23"/>
      <c r="H1695" s="126"/>
      <c r="I1695" s="38"/>
      <c r="J1695" s="126"/>
      <c r="K1695" s="126"/>
      <c r="L1695" s="38"/>
      <c r="M1695" s="133"/>
      <c r="O1695" s="307"/>
    </row>
    <row r="1696" spans="1:15" s="138" customFormat="1" x14ac:dyDescent="0.2">
      <c r="A1696" s="110"/>
      <c r="C1696" s="150"/>
      <c r="D1696" s="150"/>
      <c r="E1696" s="157"/>
      <c r="F1696" s="158"/>
      <c r="G1696" s="23"/>
      <c r="H1696" s="126"/>
      <c r="I1696" s="38"/>
      <c r="J1696" s="126"/>
      <c r="K1696" s="126"/>
      <c r="L1696" s="38"/>
      <c r="M1696" s="133"/>
      <c r="O1696" s="307"/>
    </row>
    <row r="1697" spans="1:15" s="138" customFormat="1" x14ac:dyDescent="0.2">
      <c r="A1697" s="110"/>
      <c r="C1697" s="150"/>
      <c r="D1697" s="150"/>
      <c r="E1697" s="157"/>
      <c r="F1697" s="158"/>
      <c r="G1697" s="23"/>
      <c r="H1697" s="126"/>
      <c r="I1697" s="38"/>
      <c r="J1697" s="126"/>
      <c r="K1697" s="126"/>
      <c r="L1697" s="38"/>
      <c r="M1697" s="133"/>
      <c r="O1697" s="307"/>
    </row>
    <row r="1698" spans="1:15" s="138" customFormat="1" x14ac:dyDescent="0.2">
      <c r="A1698" s="110"/>
      <c r="C1698" s="150"/>
      <c r="D1698" s="150"/>
      <c r="E1698" s="157"/>
      <c r="F1698" s="158"/>
      <c r="G1698" s="23"/>
      <c r="H1698" s="126"/>
      <c r="I1698" s="38"/>
      <c r="J1698" s="126"/>
      <c r="K1698" s="126"/>
      <c r="L1698" s="38"/>
      <c r="M1698" s="133"/>
      <c r="O1698" s="307"/>
    </row>
    <row r="1699" spans="1:15" s="138" customFormat="1" x14ac:dyDescent="0.2">
      <c r="A1699" s="110"/>
      <c r="C1699" s="150"/>
      <c r="D1699" s="150"/>
      <c r="E1699" s="157"/>
      <c r="F1699" s="158"/>
      <c r="G1699" s="23"/>
      <c r="H1699" s="126"/>
      <c r="I1699" s="38"/>
      <c r="J1699" s="126"/>
      <c r="K1699" s="126"/>
      <c r="L1699" s="38"/>
      <c r="M1699" s="133"/>
      <c r="O1699" s="307"/>
    </row>
    <row r="1700" spans="1:15" s="138" customFormat="1" x14ac:dyDescent="0.2">
      <c r="A1700" s="110"/>
      <c r="C1700" s="150"/>
      <c r="D1700" s="150"/>
      <c r="E1700" s="157"/>
      <c r="F1700" s="158"/>
      <c r="G1700" s="23"/>
      <c r="H1700" s="126"/>
      <c r="I1700" s="38"/>
      <c r="J1700" s="126"/>
      <c r="K1700" s="126"/>
      <c r="L1700" s="38"/>
      <c r="M1700" s="133"/>
      <c r="O1700" s="307"/>
    </row>
    <row r="1701" spans="1:15" s="138" customFormat="1" x14ac:dyDescent="0.2">
      <c r="A1701" s="110"/>
      <c r="C1701" s="150"/>
      <c r="D1701" s="150"/>
      <c r="E1701" s="157"/>
      <c r="F1701" s="158"/>
      <c r="G1701" s="23"/>
      <c r="H1701" s="126"/>
      <c r="I1701" s="38"/>
      <c r="J1701" s="126"/>
      <c r="K1701" s="126"/>
      <c r="L1701" s="38"/>
      <c r="M1701" s="133"/>
      <c r="O1701" s="307"/>
    </row>
    <row r="1702" spans="1:15" s="138" customFormat="1" x14ac:dyDescent="0.2">
      <c r="A1702" s="110"/>
      <c r="C1702" s="150"/>
      <c r="D1702" s="150"/>
      <c r="E1702" s="157"/>
      <c r="F1702" s="158"/>
      <c r="G1702" s="23"/>
      <c r="H1702" s="126"/>
      <c r="I1702" s="38"/>
      <c r="J1702" s="126"/>
      <c r="K1702" s="126"/>
      <c r="L1702" s="38"/>
      <c r="M1702" s="133"/>
      <c r="O1702" s="307"/>
    </row>
    <row r="1703" spans="1:15" s="138" customFormat="1" x14ac:dyDescent="0.2">
      <c r="A1703" s="110"/>
      <c r="C1703" s="150"/>
      <c r="D1703" s="150"/>
      <c r="E1703" s="157"/>
      <c r="F1703" s="158"/>
      <c r="G1703" s="23"/>
      <c r="H1703" s="126"/>
      <c r="I1703" s="38"/>
      <c r="J1703" s="126"/>
      <c r="K1703" s="126"/>
      <c r="L1703" s="38"/>
      <c r="M1703" s="133"/>
      <c r="O1703" s="307"/>
    </row>
    <row r="1704" spans="1:15" s="138" customFormat="1" x14ac:dyDescent="0.2">
      <c r="A1704" s="110"/>
      <c r="C1704" s="150"/>
      <c r="D1704" s="150"/>
      <c r="E1704" s="157"/>
      <c r="F1704" s="158"/>
      <c r="G1704" s="23"/>
      <c r="H1704" s="126"/>
      <c r="I1704" s="38"/>
      <c r="J1704" s="126"/>
      <c r="K1704" s="126"/>
      <c r="L1704" s="38"/>
      <c r="M1704" s="133"/>
      <c r="O1704" s="307"/>
    </row>
    <row r="1705" spans="1:15" s="138" customFormat="1" x14ac:dyDescent="0.2">
      <c r="A1705" s="110"/>
      <c r="C1705" s="150"/>
      <c r="D1705" s="150"/>
      <c r="E1705" s="157"/>
      <c r="F1705" s="158"/>
      <c r="G1705" s="23"/>
      <c r="H1705" s="126"/>
      <c r="I1705" s="38"/>
      <c r="J1705" s="126"/>
      <c r="K1705" s="126"/>
      <c r="L1705" s="38"/>
      <c r="M1705" s="133"/>
      <c r="O1705" s="307"/>
    </row>
    <row r="1706" spans="1:15" s="138" customFormat="1" x14ac:dyDescent="0.2">
      <c r="A1706" s="110"/>
      <c r="C1706" s="150"/>
      <c r="D1706" s="150"/>
      <c r="E1706" s="157"/>
      <c r="F1706" s="158"/>
      <c r="G1706" s="23"/>
      <c r="H1706" s="126"/>
      <c r="I1706" s="38"/>
      <c r="J1706" s="126"/>
      <c r="K1706" s="126"/>
      <c r="L1706" s="38"/>
      <c r="M1706" s="133"/>
      <c r="O1706" s="307"/>
    </row>
    <row r="1707" spans="1:15" s="138" customFormat="1" x14ac:dyDescent="0.2">
      <c r="A1707" s="110"/>
      <c r="C1707" s="150"/>
      <c r="D1707" s="150"/>
      <c r="E1707" s="157"/>
      <c r="F1707" s="158"/>
      <c r="G1707" s="23"/>
      <c r="H1707" s="126"/>
      <c r="I1707" s="38"/>
      <c r="J1707" s="126"/>
      <c r="K1707" s="126"/>
      <c r="L1707" s="38"/>
      <c r="M1707" s="133"/>
      <c r="O1707" s="307"/>
    </row>
    <row r="1708" spans="1:15" s="138" customFormat="1" x14ac:dyDescent="0.2">
      <c r="A1708" s="110"/>
      <c r="C1708" s="150"/>
      <c r="D1708" s="150"/>
      <c r="E1708" s="157"/>
      <c r="F1708" s="158"/>
      <c r="G1708" s="23"/>
      <c r="H1708" s="126"/>
      <c r="I1708" s="38"/>
      <c r="J1708" s="126"/>
      <c r="K1708" s="126"/>
      <c r="L1708" s="38"/>
      <c r="M1708" s="133"/>
      <c r="O1708" s="307"/>
    </row>
    <row r="1709" spans="1:15" s="138" customFormat="1" x14ac:dyDescent="0.2">
      <c r="A1709" s="110"/>
      <c r="C1709" s="150"/>
      <c r="D1709" s="150"/>
      <c r="E1709" s="157"/>
      <c r="F1709" s="158"/>
      <c r="G1709" s="23"/>
      <c r="H1709" s="126"/>
      <c r="I1709" s="38"/>
      <c r="J1709" s="126"/>
      <c r="K1709" s="126"/>
      <c r="L1709" s="38"/>
      <c r="M1709" s="133"/>
      <c r="O1709" s="307"/>
    </row>
    <row r="1710" spans="1:15" s="138" customFormat="1" x14ac:dyDescent="0.2">
      <c r="A1710" s="110"/>
      <c r="C1710" s="150"/>
      <c r="D1710" s="150"/>
      <c r="E1710" s="157"/>
      <c r="F1710" s="158"/>
      <c r="G1710" s="23"/>
      <c r="H1710" s="126"/>
      <c r="I1710" s="38"/>
      <c r="J1710" s="126"/>
      <c r="K1710" s="126"/>
      <c r="L1710" s="38"/>
      <c r="M1710" s="133"/>
      <c r="O1710" s="307"/>
    </row>
    <row r="1711" spans="1:15" s="138" customFormat="1" x14ac:dyDescent="0.2">
      <c r="A1711" s="110"/>
      <c r="C1711" s="150"/>
      <c r="D1711" s="150"/>
      <c r="E1711" s="157"/>
      <c r="F1711" s="158"/>
      <c r="G1711" s="23"/>
      <c r="H1711" s="126"/>
      <c r="I1711" s="38"/>
      <c r="J1711" s="126"/>
      <c r="K1711" s="126"/>
      <c r="L1711" s="38"/>
      <c r="M1711" s="133"/>
      <c r="O1711" s="307"/>
    </row>
    <row r="1712" spans="1:15" s="138" customFormat="1" x14ac:dyDescent="0.2">
      <c r="A1712" s="110"/>
      <c r="C1712" s="150"/>
      <c r="D1712" s="150"/>
      <c r="E1712" s="157"/>
      <c r="F1712" s="158"/>
      <c r="G1712" s="23"/>
      <c r="H1712" s="126"/>
      <c r="I1712" s="38"/>
      <c r="J1712" s="126"/>
      <c r="K1712" s="126"/>
      <c r="L1712" s="38"/>
      <c r="M1712" s="133"/>
      <c r="O1712" s="307"/>
    </row>
    <row r="1713" spans="1:15" s="138" customFormat="1" x14ac:dyDescent="0.2">
      <c r="A1713" s="110"/>
      <c r="C1713" s="150"/>
      <c r="D1713" s="150"/>
      <c r="E1713" s="157"/>
      <c r="F1713" s="158"/>
      <c r="G1713" s="23"/>
      <c r="H1713" s="126"/>
      <c r="I1713" s="38"/>
      <c r="J1713" s="126"/>
      <c r="K1713" s="126"/>
      <c r="L1713" s="38"/>
      <c r="M1713" s="133"/>
      <c r="O1713" s="307"/>
    </row>
    <row r="1714" spans="1:15" s="138" customFormat="1" x14ac:dyDescent="0.2">
      <c r="A1714" s="110"/>
      <c r="C1714" s="150"/>
      <c r="D1714" s="150"/>
      <c r="E1714" s="157"/>
      <c r="F1714" s="158"/>
      <c r="G1714" s="23"/>
      <c r="H1714" s="126"/>
      <c r="I1714" s="38"/>
      <c r="J1714" s="126"/>
      <c r="K1714" s="126"/>
      <c r="L1714" s="38"/>
      <c r="M1714" s="133"/>
      <c r="O1714" s="307"/>
    </row>
    <row r="1715" spans="1:15" s="138" customFormat="1" x14ac:dyDescent="0.2">
      <c r="A1715" s="110"/>
      <c r="C1715" s="150"/>
      <c r="D1715" s="150"/>
      <c r="E1715" s="157"/>
      <c r="F1715" s="158"/>
      <c r="G1715" s="23"/>
      <c r="H1715" s="126"/>
      <c r="I1715" s="38"/>
      <c r="J1715" s="126"/>
      <c r="K1715" s="126"/>
      <c r="L1715" s="38"/>
      <c r="M1715" s="133"/>
      <c r="O1715" s="307"/>
    </row>
    <row r="1716" spans="1:15" s="138" customFormat="1" x14ac:dyDescent="0.2">
      <c r="A1716" s="110"/>
      <c r="C1716" s="150"/>
      <c r="D1716" s="150"/>
      <c r="E1716" s="157"/>
      <c r="F1716" s="158"/>
      <c r="G1716" s="23"/>
      <c r="H1716" s="126"/>
      <c r="I1716" s="38"/>
      <c r="J1716" s="126"/>
      <c r="K1716" s="126"/>
      <c r="L1716" s="38"/>
      <c r="M1716" s="133"/>
      <c r="O1716" s="307"/>
    </row>
    <row r="1717" spans="1:15" s="138" customFormat="1" x14ac:dyDescent="0.2">
      <c r="A1717" s="110"/>
      <c r="C1717" s="150"/>
      <c r="D1717" s="150"/>
      <c r="E1717" s="157"/>
      <c r="F1717" s="158"/>
      <c r="G1717" s="23"/>
      <c r="H1717" s="126"/>
      <c r="I1717" s="38"/>
      <c r="J1717" s="126"/>
      <c r="K1717" s="126"/>
      <c r="L1717" s="38"/>
      <c r="M1717" s="133"/>
      <c r="O1717" s="307"/>
    </row>
    <row r="1718" spans="1:15" s="138" customFormat="1" x14ac:dyDescent="0.2">
      <c r="A1718" s="110"/>
      <c r="C1718" s="150"/>
      <c r="D1718" s="150"/>
      <c r="E1718" s="157"/>
      <c r="F1718" s="158"/>
      <c r="G1718" s="23"/>
      <c r="H1718" s="126"/>
      <c r="I1718" s="38"/>
      <c r="J1718" s="126"/>
      <c r="K1718" s="126"/>
      <c r="L1718" s="38"/>
      <c r="M1718" s="133"/>
      <c r="O1718" s="307"/>
    </row>
    <row r="1719" spans="1:15" s="138" customFormat="1" x14ac:dyDescent="0.2">
      <c r="A1719" s="110"/>
      <c r="C1719" s="150"/>
      <c r="D1719" s="150"/>
      <c r="E1719" s="157"/>
      <c r="F1719" s="158"/>
      <c r="G1719" s="23"/>
      <c r="H1719" s="126"/>
      <c r="I1719" s="38"/>
      <c r="J1719" s="126"/>
      <c r="K1719" s="126"/>
      <c r="L1719" s="38"/>
      <c r="M1719" s="133"/>
      <c r="O1719" s="307"/>
    </row>
    <row r="1720" spans="1:15" s="138" customFormat="1" x14ac:dyDescent="0.2">
      <c r="A1720" s="110"/>
      <c r="C1720" s="150"/>
      <c r="D1720" s="150"/>
      <c r="E1720" s="157"/>
      <c r="F1720" s="158"/>
      <c r="G1720" s="23"/>
      <c r="H1720" s="126"/>
      <c r="I1720" s="38"/>
      <c r="J1720" s="126"/>
      <c r="K1720" s="126"/>
      <c r="L1720" s="38"/>
      <c r="M1720" s="133"/>
      <c r="O1720" s="307"/>
    </row>
    <row r="1721" spans="1:15" s="138" customFormat="1" x14ac:dyDescent="0.2">
      <c r="A1721" s="110"/>
      <c r="C1721" s="150"/>
      <c r="D1721" s="150"/>
      <c r="E1721" s="157"/>
      <c r="F1721" s="158"/>
      <c r="G1721" s="23"/>
      <c r="H1721" s="126"/>
      <c r="I1721" s="38"/>
      <c r="J1721" s="126"/>
      <c r="K1721" s="126"/>
      <c r="L1721" s="38"/>
      <c r="M1721" s="133"/>
      <c r="O1721" s="307"/>
    </row>
    <row r="1722" spans="1:15" s="138" customFormat="1" x14ac:dyDescent="0.2">
      <c r="A1722" s="110"/>
      <c r="C1722" s="150"/>
      <c r="D1722" s="150"/>
      <c r="E1722" s="157"/>
      <c r="F1722" s="158"/>
      <c r="G1722" s="23"/>
      <c r="H1722" s="126"/>
      <c r="I1722" s="38"/>
      <c r="J1722" s="126"/>
      <c r="K1722" s="126"/>
      <c r="L1722" s="38"/>
      <c r="M1722" s="133"/>
      <c r="O1722" s="307"/>
    </row>
    <row r="1723" spans="1:15" s="138" customFormat="1" x14ac:dyDescent="0.2">
      <c r="A1723" s="110"/>
      <c r="C1723" s="150"/>
      <c r="D1723" s="150"/>
      <c r="E1723" s="157"/>
      <c r="F1723" s="158"/>
      <c r="G1723" s="23"/>
      <c r="H1723" s="126"/>
      <c r="I1723" s="38"/>
      <c r="J1723" s="126"/>
      <c r="K1723" s="126"/>
      <c r="L1723" s="38"/>
      <c r="M1723" s="133"/>
      <c r="O1723" s="307"/>
    </row>
    <row r="1724" spans="1:15" s="138" customFormat="1" x14ac:dyDescent="0.2">
      <c r="A1724" s="110"/>
      <c r="C1724" s="150"/>
      <c r="D1724" s="150"/>
      <c r="E1724" s="157"/>
      <c r="F1724" s="158"/>
      <c r="G1724" s="23"/>
      <c r="H1724" s="126"/>
      <c r="I1724" s="38"/>
      <c r="J1724" s="126"/>
      <c r="K1724" s="126"/>
      <c r="L1724" s="38"/>
      <c r="M1724" s="133"/>
      <c r="O1724" s="307"/>
    </row>
    <row r="1725" spans="1:15" s="138" customFormat="1" x14ac:dyDescent="0.2">
      <c r="A1725" s="110"/>
      <c r="C1725" s="150"/>
      <c r="D1725" s="150"/>
      <c r="E1725" s="157"/>
      <c r="F1725" s="158"/>
      <c r="G1725" s="23"/>
      <c r="H1725" s="126"/>
      <c r="I1725" s="38"/>
      <c r="J1725" s="126"/>
      <c r="K1725" s="126"/>
      <c r="L1725" s="38"/>
      <c r="M1725" s="133"/>
      <c r="O1725" s="307"/>
    </row>
    <row r="1726" spans="1:15" s="138" customFormat="1" x14ac:dyDescent="0.2">
      <c r="A1726" s="110"/>
      <c r="C1726" s="150"/>
      <c r="D1726" s="150"/>
      <c r="E1726" s="157"/>
      <c r="F1726" s="158"/>
      <c r="G1726" s="23"/>
      <c r="H1726" s="126"/>
      <c r="I1726" s="38"/>
      <c r="J1726" s="126"/>
      <c r="K1726" s="126"/>
      <c r="L1726" s="38"/>
      <c r="M1726" s="133"/>
      <c r="O1726" s="307"/>
    </row>
    <row r="1727" spans="1:15" s="138" customFormat="1" x14ac:dyDescent="0.2">
      <c r="A1727" s="110"/>
      <c r="C1727" s="150"/>
      <c r="D1727" s="150"/>
      <c r="E1727" s="157"/>
      <c r="F1727" s="158"/>
      <c r="G1727" s="23"/>
      <c r="H1727" s="126"/>
      <c r="I1727" s="38"/>
      <c r="J1727" s="126"/>
      <c r="K1727" s="126"/>
      <c r="L1727" s="38"/>
      <c r="M1727" s="133"/>
      <c r="O1727" s="307"/>
    </row>
    <row r="1728" spans="1:15" s="138" customFormat="1" x14ac:dyDescent="0.2">
      <c r="A1728" s="110"/>
      <c r="C1728" s="150"/>
      <c r="D1728" s="150"/>
      <c r="E1728" s="157"/>
      <c r="F1728" s="158"/>
      <c r="G1728" s="23"/>
      <c r="H1728" s="126"/>
      <c r="I1728" s="38"/>
      <c r="J1728" s="126"/>
      <c r="K1728" s="126"/>
      <c r="L1728" s="38"/>
      <c r="M1728" s="133"/>
      <c r="O1728" s="307"/>
    </row>
    <row r="1729" spans="1:15" s="138" customFormat="1" x14ac:dyDescent="0.2">
      <c r="A1729" s="110"/>
      <c r="C1729" s="150"/>
      <c r="D1729" s="150"/>
      <c r="E1729" s="157"/>
      <c r="F1729" s="158"/>
      <c r="G1729" s="23"/>
      <c r="H1729" s="126"/>
      <c r="I1729" s="38"/>
      <c r="J1729" s="126"/>
      <c r="K1729" s="126"/>
      <c r="L1729" s="38"/>
      <c r="M1729" s="133"/>
      <c r="O1729" s="307"/>
    </row>
    <row r="1730" spans="1:15" s="138" customFormat="1" x14ac:dyDescent="0.2">
      <c r="A1730" s="110"/>
      <c r="C1730" s="150"/>
      <c r="D1730" s="150"/>
      <c r="E1730" s="157"/>
      <c r="F1730" s="158"/>
      <c r="G1730" s="23"/>
      <c r="H1730" s="126"/>
      <c r="I1730" s="38"/>
      <c r="J1730" s="126"/>
      <c r="K1730" s="126"/>
      <c r="L1730" s="38"/>
      <c r="M1730" s="133"/>
      <c r="O1730" s="307"/>
    </row>
    <row r="1731" spans="1:15" s="138" customFormat="1" x14ac:dyDescent="0.2">
      <c r="A1731" s="110"/>
      <c r="C1731" s="150"/>
      <c r="D1731" s="150"/>
      <c r="E1731" s="157"/>
      <c r="F1731" s="158"/>
      <c r="G1731" s="23"/>
      <c r="H1731" s="126"/>
      <c r="I1731" s="38"/>
      <c r="J1731" s="126"/>
      <c r="K1731" s="126"/>
      <c r="L1731" s="38"/>
      <c r="M1731" s="133"/>
      <c r="O1731" s="307"/>
    </row>
    <row r="1732" spans="1:15" s="138" customFormat="1" x14ac:dyDescent="0.2">
      <c r="A1732" s="110"/>
      <c r="C1732" s="150"/>
      <c r="D1732" s="150"/>
      <c r="E1732" s="157"/>
      <c r="F1732" s="158"/>
      <c r="G1732" s="23"/>
      <c r="H1732" s="126"/>
      <c r="I1732" s="38"/>
      <c r="J1732" s="126"/>
      <c r="K1732" s="126"/>
      <c r="L1732" s="38"/>
      <c r="M1732" s="133"/>
      <c r="O1732" s="307"/>
    </row>
    <row r="1733" spans="1:15" s="138" customFormat="1" x14ac:dyDescent="0.2">
      <c r="A1733" s="110"/>
      <c r="C1733" s="150"/>
      <c r="D1733" s="150"/>
      <c r="E1733" s="157"/>
      <c r="F1733" s="158"/>
      <c r="G1733" s="23"/>
      <c r="H1733" s="126"/>
      <c r="I1733" s="38"/>
      <c r="J1733" s="126"/>
      <c r="K1733" s="126"/>
      <c r="L1733" s="38"/>
      <c r="M1733" s="133"/>
      <c r="O1733" s="307"/>
    </row>
    <row r="1734" spans="1:15" s="138" customFormat="1" x14ac:dyDescent="0.2">
      <c r="A1734" s="110"/>
      <c r="C1734" s="150"/>
      <c r="D1734" s="150"/>
      <c r="E1734" s="157"/>
      <c r="F1734" s="158"/>
      <c r="G1734" s="23"/>
      <c r="H1734" s="126"/>
      <c r="I1734" s="38"/>
      <c r="J1734" s="126"/>
      <c r="K1734" s="126"/>
      <c r="L1734" s="38"/>
      <c r="M1734" s="133"/>
      <c r="O1734" s="307"/>
    </row>
    <row r="1735" spans="1:15" s="138" customFormat="1" x14ac:dyDescent="0.2">
      <c r="A1735" s="110"/>
      <c r="C1735" s="150"/>
      <c r="D1735" s="150"/>
      <c r="E1735" s="157"/>
      <c r="F1735" s="158"/>
      <c r="G1735" s="23"/>
      <c r="H1735" s="126"/>
      <c r="I1735" s="38"/>
      <c r="J1735" s="126"/>
      <c r="K1735" s="126"/>
      <c r="L1735" s="38"/>
      <c r="M1735" s="133"/>
      <c r="O1735" s="307"/>
    </row>
    <row r="1736" spans="1:15" s="138" customFormat="1" x14ac:dyDescent="0.2">
      <c r="A1736" s="110"/>
      <c r="C1736" s="150"/>
      <c r="D1736" s="150"/>
      <c r="E1736" s="157"/>
      <c r="F1736" s="158"/>
      <c r="G1736" s="23"/>
      <c r="H1736" s="126"/>
      <c r="I1736" s="38"/>
      <c r="J1736" s="126"/>
      <c r="K1736" s="126"/>
      <c r="L1736" s="38"/>
      <c r="M1736" s="133"/>
      <c r="O1736" s="307"/>
    </row>
    <row r="1737" spans="1:15" s="138" customFormat="1" x14ac:dyDescent="0.2">
      <c r="A1737" s="110"/>
      <c r="C1737" s="150"/>
      <c r="D1737" s="150"/>
      <c r="E1737" s="157"/>
      <c r="F1737" s="158"/>
      <c r="G1737" s="23"/>
      <c r="H1737" s="126"/>
      <c r="I1737" s="38"/>
      <c r="J1737" s="126"/>
      <c r="K1737" s="126"/>
      <c r="L1737" s="38"/>
      <c r="M1737" s="133"/>
      <c r="O1737" s="307"/>
    </row>
    <row r="1738" spans="1:15" s="138" customFormat="1" x14ac:dyDescent="0.2">
      <c r="A1738" s="110"/>
      <c r="C1738" s="150"/>
      <c r="D1738" s="150"/>
      <c r="E1738" s="157"/>
      <c r="F1738" s="158"/>
      <c r="G1738" s="23"/>
      <c r="H1738" s="126"/>
      <c r="I1738" s="38"/>
      <c r="J1738" s="126"/>
      <c r="K1738" s="126"/>
      <c r="L1738" s="38"/>
      <c r="M1738" s="133"/>
      <c r="O1738" s="307"/>
    </row>
    <row r="1739" spans="1:15" s="138" customFormat="1" x14ac:dyDescent="0.2">
      <c r="A1739" s="110"/>
      <c r="C1739" s="150"/>
      <c r="D1739" s="150"/>
      <c r="E1739" s="157"/>
      <c r="F1739" s="158"/>
      <c r="G1739" s="23"/>
      <c r="H1739" s="126"/>
      <c r="I1739" s="38"/>
      <c r="J1739" s="126"/>
      <c r="K1739" s="126"/>
      <c r="L1739" s="38"/>
      <c r="M1739" s="133"/>
      <c r="O1739" s="307"/>
    </row>
    <row r="1740" spans="1:15" s="138" customFormat="1" x14ac:dyDescent="0.2">
      <c r="A1740" s="110"/>
      <c r="C1740" s="150"/>
      <c r="D1740" s="150"/>
      <c r="E1740" s="157"/>
      <c r="F1740" s="158"/>
      <c r="G1740" s="23"/>
      <c r="H1740" s="126"/>
      <c r="I1740" s="38"/>
      <c r="J1740" s="126"/>
      <c r="K1740" s="126"/>
      <c r="L1740" s="38"/>
      <c r="M1740" s="133"/>
      <c r="O1740" s="307"/>
    </row>
    <row r="1741" spans="1:15" s="138" customFormat="1" x14ac:dyDescent="0.2">
      <c r="A1741" s="110"/>
      <c r="C1741" s="150"/>
      <c r="D1741" s="150"/>
      <c r="E1741" s="157"/>
      <c r="F1741" s="158"/>
      <c r="G1741" s="23"/>
      <c r="H1741" s="126"/>
      <c r="I1741" s="38"/>
      <c r="J1741" s="126"/>
      <c r="K1741" s="126"/>
      <c r="L1741" s="38"/>
      <c r="M1741" s="133"/>
      <c r="O1741" s="307"/>
    </row>
    <row r="1742" spans="1:15" s="138" customFormat="1" x14ac:dyDescent="0.2">
      <c r="A1742" s="110"/>
      <c r="C1742" s="150"/>
      <c r="D1742" s="150"/>
      <c r="E1742" s="157"/>
      <c r="F1742" s="158"/>
      <c r="G1742" s="23"/>
      <c r="H1742" s="126"/>
      <c r="I1742" s="38"/>
      <c r="J1742" s="126"/>
      <c r="K1742" s="126"/>
      <c r="L1742" s="38"/>
      <c r="M1742" s="133"/>
      <c r="O1742" s="307"/>
    </row>
    <row r="1743" spans="1:15" s="138" customFormat="1" x14ac:dyDescent="0.2">
      <c r="A1743" s="110"/>
      <c r="C1743" s="150"/>
      <c r="D1743" s="150"/>
      <c r="E1743" s="157"/>
      <c r="F1743" s="158"/>
      <c r="G1743" s="23"/>
      <c r="H1743" s="126"/>
      <c r="I1743" s="38"/>
      <c r="J1743" s="126"/>
      <c r="K1743" s="126"/>
      <c r="L1743" s="38"/>
      <c r="M1743" s="133"/>
      <c r="O1743" s="307"/>
    </row>
    <row r="1744" spans="1:15" s="138" customFormat="1" x14ac:dyDescent="0.2">
      <c r="A1744" s="110"/>
      <c r="C1744" s="150"/>
      <c r="D1744" s="150"/>
      <c r="E1744" s="157"/>
      <c r="F1744" s="158"/>
      <c r="G1744" s="23"/>
      <c r="H1744" s="126"/>
      <c r="I1744" s="38"/>
      <c r="J1744" s="126"/>
      <c r="K1744" s="126"/>
      <c r="L1744" s="38"/>
      <c r="M1744" s="133"/>
      <c r="O1744" s="307"/>
    </row>
    <row r="1745" spans="1:15" s="138" customFormat="1" x14ac:dyDescent="0.2">
      <c r="A1745" s="110"/>
      <c r="C1745" s="150"/>
      <c r="D1745" s="150"/>
      <c r="E1745" s="157"/>
      <c r="F1745" s="158"/>
      <c r="G1745" s="23"/>
      <c r="H1745" s="126"/>
      <c r="I1745" s="38"/>
      <c r="J1745" s="126"/>
      <c r="K1745" s="126"/>
      <c r="L1745" s="38"/>
      <c r="M1745" s="133"/>
      <c r="O1745" s="307"/>
    </row>
    <row r="1746" spans="1:15" s="138" customFormat="1" x14ac:dyDescent="0.2">
      <c r="A1746" s="110"/>
      <c r="C1746" s="150"/>
      <c r="D1746" s="150"/>
      <c r="E1746" s="157"/>
      <c r="F1746" s="158"/>
      <c r="G1746" s="23"/>
      <c r="H1746" s="126"/>
      <c r="I1746" s="38"/>
      <c r="J1746" s="126"/>
      <c r="K1746" s="126"/>
      <c r="L1746" s="38"/>
      <c r="M1746" s="133"/>
      <c r="O1746" s="307"/>
    </row>
    <row r="1747" spans="1:15" s="138" customFormat="1" x14ac:dyDescent="0.2">
      <c r="A1747" s="110"/>
      <c r="C1747" s="150"/>
      <c r="D1747" s="150"/>
      <c r="E1747" s="157"/>
      <c r="F1747" s="158"/>
      <c r="G1747" s="23"/>
      <c r="H1747" s="126"/>
      <c r="I1747" s="38"/>
      <c r="J1747" s="126"/>
      <c r="K1747" s="126"/>
      <c r="L1747" s="38"/>
      <c r="M1747" s="133"/>
      <c r="O1747" s="307"/>
    </row>
    <row r="1748" spans="1:15" s="138" customFormat="1" x14ac:dyDescent="0.2">
      <c r="A1748" s="110"/>
      <c r="C1748" s="150"/>
      <c r="D1748" s="150"/>
      <c r="E1748" s="157"/>
      <c r="F1748" s="158"/>
      <c r="G1748" s="23"/>
      <c r="H1748" s="126"/>
      <c r="I1748" s="38"/>
      <c r="J1748" s="126"/>
      <c r="K1748" s="126"/>
      <c r="L1748" s="38"/>
      <c r="M1748" s="133"/>
      <c r="O1748" s="307"/>
    </row>
    <row r="1749" spans="1:15" s="138" customFormat="1" x14ac:dyDescent="0.2">
      <c r="A1749" s="110"/>
      <c r="C1749" s="150"/>
      <c r="D1749" s="150"/>
      <c r="E1749" s="157"/>
      <c r="F1749" s="158"/>
      <c r="G1749" s="23"/>
      <c r="H1749" s="126"/>
      <c r="I1749" s="38"/>
      <c r="J1749" s="126"/>
      <c r="K1749" s="126"/>
      <c r="L1749" s="38"/>
      <c r="M1749" s="133"/>
      <c r="O1749" s="307"/>
    </row>
    <row r="1750" spans="1:15" s="138" customFormat="1" x14ac:dyDescent="0.2">
      <c r="A1750" s="110"/>
      <c r="C1750" s="150"/>
      <c r="D1750" s="150"/>
      <c r="E1750" s="157"/>
      <c r="F1750" s="158"/>
      <c r="G1750" s="23"/>
      <c r="H1750" s="126"/>
      <c r="I1750" s="38"/>
      <c r="J1750" s="126"/>
      <c r="K1750" s="126"/>
      <c r="L1750" s="38"/>
      <c r="M1750" s="133"/>
      <c r="O1750" s="307"/>
    </row>
    <row r="1751" spans="1:15" s="138" customFormat="1" x14ac:dyDescent="0.2">
      <c r="A1751" s="110"/>
      <c r="C1751" s="150"/>
      <c r="D1751" s="150"/>
      <c r="E1751" s="157"/>
      <c r="F1751" s="158"/>
      <c r="G1751" s="23"/>
      <c r="H1751" s="126"/>
      <c r="I1751" s="38"/>
      <c r="J1751" s="126"/>
      <c r="K1751" s="126"/>
      <c r="L1751" s="38"/>
      <c r="M1751" s="133"/>
      <c r="O1751" s="307"/>
    </row>
    <row r="1752" spans="1:15" s="138" customFormat="1" x14ac:dyDescent="0.2">
      <c r="A1752" s="110"/>
      <c r="C1752" s="150"/>
      <c r="D1752" s="150"/>
      <c r="E1752" s="157"/>
      <c r="F1752" s="158"/>
      <c r="G1752" s="23"/>
      <c r="H1752" s="126"/>
      <c r="I1752" s="38"/>
      <c r="J1752" s="126"/>
      <c r="K1752" s="126"/>
      <c r="L1752" s="38"/>
      <c r="M1752" s="133"/>
      <c r="O1752" s="307"/>
    </row>
    <row r="1753" spans="1:15" s="138" customFormat="1" x14ac:dyDescent="0.2">
      <c r="A1753" s="110"/>
      <c r="C1753" s="150"/>
      <c r="D1753" s="150"/>
      <c r="E1753" s="157"/>
      <c r="F1753" s="158"/>
      <c r="G1753" s="23"/>
      <c r="H1753" s="126"/>
      <c r="I1753" s="38"/>
      <c r="J1753" s="126"/>
      <c r="K1753" s="126"/>
      <c r="L1753" s="38"/>
      <c r="M1753" s="133"/>
      <c r="O1753" s="307"/>
    </row>
    <row r="1754" spans="1:15" s="138" customFormat="1" x14ac:dyDescent="0.2">
      <c r="A1754" s="110"/>
      <c r="C1754" s="150"/>
      <c r="D1754" s="150"/>
      <c r="E1754" s="157"/>
      <c r="F1754" s="158"/>
      <c r="G1754" s="23"/>
      <c r="H1754" s="126"/>
      <c r="I1754" s="38"/>
      <c r="J1754" s="126"/>
      <c r="K1754" s="126"/>
      <c r="L1754" s="38"/>
      <c r="M1754" s="133"/>
      <c r="O1754" s="307"/>
    </row>
    <row r="1755" spans="1:15" s="138" customFormat="1" x14ac:dyDescent="0.2">
      <c r="A1755" s="110"/>
      <c r="C1755" s="150"/>
      <c r="D1755" s="150"/>
      <c r="E1755" s="157"/>
      <c r="F1755" s="158"/>
      <c r="G1755" s="23"/>
      <c r="H1755" s="126"/>
      <c r="I1755" s="38"/>
      <c r="J1755" s="126"/>
      <c r="K1755" s="126"/>
      <c r="L1755" s="38"/>
      <c r="M1755" s="133"/>
      <c r="O1755" s="307"/>
    </row>
    <row r="1756" spans="1:15" s="138" customFormat="1" x14ac:dyDescent="0.2">
      <c r="A1756" s="110"/>
      <c r="C1756" s="150"/>
      <c r="D1756" s="150"/>
      <c r="E1756" s="157"/>
      <c r="F1756" s="158"/>
      <c r="G1756" s="23"/>
      <c r="H1756" s="126"/>
      <c r="I1756" s="38"/>
      <c r="J1756" s="126"/>
      <c r="K1756" s="126"/>
      <c r="L1756" s="38"/>
      <c r="M1756" s="133"/>
      <c r="O1756" s="307"/>
    </row>
    <row r="1757" spans="1:15" s="138" customFormat="1" x14ac:dyDescent="0.2">
      <c r="A1757" s="110"/>
      <c r="C1757" s="150"/>
      <c r="D1757" s="150"/>
      <c r="E1757" s="157"/>
      <c r="F1757" s="158"/>
      <c r="G1757" s="23"/>
      <c r="H1757" s="126"/>
      <c r="I1757" s="38"/>
      <c r="J1757" s="126"/>
      <c r="K1757" s="126"/>
      <c r="L1757" s="38"/>
      <c r="M1757" s="133"/>
      <c r="O1757" s="307"/>
    </row>
    <row r="1758" spans="1:15" s="138" customFormat="1" x14ac:dyDescent="0.2">
      <c r="A1758" s="110"/>
      <c r="C1758" s="150"/>
      <c r="D1758" s="150"/>
      <c r="E1758" s="157"/>
      <c r="F1758" s="158"/>
      <c r="G1758" s="23"/>
      <c r="H1758" s="126"/>
      <c r="I1758" s="38"/>
      <c r="J1758" s="126"/>
      <c r="K1758" s="126"/>
      <c r="L1758" s="38"/>
      <c r="M1758" s="133"/>
      <c r="O1758" s="307"/>
    </row>
    <row r="1759" spans="1:15" s="138" customFormat="1" x14ac:dyDescent="0.2">
      <c r="A1759" s="110"/>
      <c r="C1759" s="150"/>
      <c r="D1759" s="150"/>
      <c r="E1759" s="157"/>
      <c r="F1759" s="158"/>
      <c r="G1759" s="23"/>
      <c r="H1759" s="126"/>
      <c r="I1759" s="38"/>
      <c r="J1759" s="126"/>
      <c r="K1759" s="126"/>
      <c r="L1759" s="38"/>
      <c r="M1759" s="133"/>
      <c r="O1759" s="307"/>
    </row>
    <row r="1760" spans="1:15" s="138" customFormat="1" x14ac:dyDescent="0.2">
      <c r="A1760" s="110"/>
      <c r="C1760" s="150"/>
      <c r="D1760" s="150"/>
      <c r="E1760" s="157"/>
      <c r="F1760" s="158"/>
      <c r="G1760" s="23"/>
      <c r="H1760" s="126"/>
      <c r="I1760" s="38"/>
      <c r="J1760" s="126"/>
      <c r="K1760" s="126"/>
      <c r="L1760" s="38"/>
      <c r="M1760" s="133"/>
      <c r="O1760" s="307"/>
    </row>
    <row r="1761" spans="1:15" s="138" customFormat="1" x14ac:dyDescent="0.2">
      <c r="A1761" s="110"/>
      <c r="C1761" s="150"/>
      <c r="D1761" s="150"/>
      <c r="E1761" s="157"/>
      <c r="F1761" s="158"/>
      <c r="G1761" s="23"/>
      <c r="H1761" s="126"/>
      <c r="I1761" s="38"/>
      <c r="J1761" s="126"/>
      <c r="K1761" s="126"/>
      <c r="L1761" s="38"/>
      <c r="M1761" s="133"/>
      <c r="O1761" s="307"/>
    </row>
    <row r="1762" spans="1:15" s="138" customFormat="1" x14ac:dyDescent="0.2">
      <c r="A1762" s="110"/>
      <c r="C1762" s="150"/>
      <c r="D1762" s="150"/>
      <c r="E1762" s="157"/>
      <c r="F1762" s="158"/>
      <c r="G1762" s="23"/>
      <c r="H1762" s="126"/>
      <c r="I1762" s="38"/>
      <c r="J1762" s="126"/>
      <c r="K1762" s="126"/>
      <c r="L1762" s="38"/>
      <c r="M1762" s="133"/>
      <c r="O1762" s="307"/>
    </row>
    <row r="1763" spans="1:15" s="138" customFormat="1" x14ac:dyDescent="0.2">
      <c r="A1763" s="110"/>
      <c r="C1763" s="150"/>
      <c r="D1763" s="150"/>
      <c r="E1763" s="157"/>
      <c r="F1763" s="158"/>
      <c r="G1763" s="23"/>
      <c r="H1763" s="126"/>
      <c r="I1763" s="38"/>
      <c r="J1763" s="126"/>
      <c r="K1763" s="126"/>
      <c r="L1763" s="38"/>
      <c r="M1763" s="133"/>
      <c r="O1763" s="307"/>
    </row>
    <row r="1764" spans="1:15" s="138" customFormat="1" x14ac:dyDescent="0.2">
      <c r="A1764" s="110"/>
      <c r="C1764" s="150"/>
      <c r="D1764" s="150"/>
      <c r="E1764" s="157"/>
      <c r="F1764" s="158"/>
      <c r="G1764" s="23"/>
      <c r="H1764" s="126"/>
      <c r="I1764" s="38"/>
      <c r="J1764" s="126"/>
      <c r="K1764" s="126"/>
      <c r="L1764" s="38"/>
      <c r="M1764" s="133"/>
      <c r="O1764" s="307"/>
    </row>
    <row r="1765" spans="1:15" s="138" customFormat="1" x14ac:dyDescent="0.2">
      <c r="A1765" s="110"/>
      <c r="C1765" s="150"/>
      <c r="D1765" s="150"/>
      <c r="E1765" s="157"/>
      <c r="F1765" s="158"/>
      <c r="G1765" s="23"/>
      <c r="H1765" s="126"/>
      <c r="I1765" s="38"/>
      <c r="J1765" s="126"/>
      <c r="K1765" s="126"/>
      <c r="L1765" s="38"/>
      <c r="M1765" s="133"/>
      <c r="O1765" s="307"/>
    </row>
    <row r="1766" spans="1:15" s="138" customFormat="1" x14ac:dyDescent="0.2">
      <c r="A1766" s="110"/>
      <c r="C1766" s="150"/>
      <c r="D1766" s="150"/>
      <c r="E1766" s="157"/>
      <c r="F1766" s="158"/>
      <c r="G1766" s="23"/>
      <c r="H1766" s="126"/>
      <c r="I1766" s="38"/>
      <c r="J1766" s="126"/>
      <c r="K1766" s="126"/>
      <c r="L1766" s="38"/>
      <c r="M1766" s="133"/>
      <c r="O1766" s="307"/>
    </row>
    <row r="1767" spans="1:15" s="138" customFormat="1" x14ac:dyDescent="0.2">
      <c r="A1767" s="110"/>
      <c r="C1767" s="150"/>
      <c r="D1767" s="150"/>
      <c r="E1767" s="157"/>
      <c r="F1767" s="158"/>
      <c r="G1767" s="23"/>
      <c r="H1767" s="126"/>
      <c r="I1767" s="38"/>
      <c r="J1767" s="126"/>
      <c r="K1767" s="126"/>
      <c r="L1767" s="38"/>
      <c r="M1767" s="133"/>
      <c r="O1767" s="307"/>
    </row>
    <row r="1768" spans="1:15" s="138" customFormat="1" x14ac:dyDescent="0.2">
      <c r="A1768" s="110"/>
      <c r="C1768" s="150"/>
      <c r="D1768" s="150"/>
      <c r="E1768" s="157"/>
      <c r="F1768" s="158"/>
      <c r="G1768" s="23"/>
      <c r="H1768" s="126"/>
      <c r="I1768" s="38"/>
      <c r="J1768" s="126"/>
      <c r="K1768" s="126"/>
      <c r="L1768" s="38"/>
      <c r="M1768" s="133"/>
      <c r="O1768" s="307"/>
    </row>
    <row r="1769" spans="1:15" s="138" customFormat="1" x14ac:dyDescent="0.2">
      <c r="A1769" s="110"/>
      <c r="C1769" s="150"/>
      <c r="D1769" s="150"/>
      <c r="E1769" s="157"/>
      <c r="F1769" s="158"/>
      <c r="G1769" s="23"/>
      <c r="H1769" s="126"/>
      <c r="I1769" s="38"/>
      <c r="J1769" s="126"/>
      <c r="K1769" s="126"/>
      <c r="L1769" s="38"/>
      <c r="M1769" s="133"/>
      <c r="O1769" s="307"/>
    </row>
    <row r="1770" spans="1:15" s="138" customFormat="1" x14ac:dyDescent="0.2">
      <c r="A1770" s="110"/>
      <c r="C1770" s="150"/>
      <c r="D1770" s="150"/>
      <c r="E1770" s="157"/>
      <c r="F1770" s="158"/>
      <c r="G1770" s="23"/>
      <c r="H1770" s="126"/>
      <c r="I1770" s="38"/>
      <c r="J1770" s="126"/>
      <c r="K1770" s="126"/>
      <c r="L1770" s="38"/>
      <c r="M1770" s="133"/>
      <c r="O1770" s="307"/>
    </row>
    <row r="1771" spans="1:15" s="138" customFormat="1" x14ac:dyDescent="0.2">
      <c r="A1771" s="110"/>
      <c r="C1771" s="150"/>
      <c r="D1771" s="150"/>
      <c r="E1771" s="157"/>
      <c r="F1771" s="158"/>
      <c r="G1771" s="23"/>
      <c r="H1771" s="126"/>
      <c r="I1771" s="38"/>
      <c r="J1771" s="126"/>
      <c r="K1771" s="126"/>
      <c r="L1771" s="38"/>
      <c r="M1771" s="133"/>
      <c r="O1771" s="307"/>
    </row>
    <row r="1772" spans="1:15" s="138" customFormat="1" x14ac:dyDescent="0.2">
      <c r="A1772" s="110"/>
      <c r="C1772" s="150"/>
      <c r="D1772" s="150"/>
      <c r="E1772" s="157"/>
      <c r="F1772" s="158"/>
      <c r="G1772" s="23"/>
      <c r="H1772" s="126"/>
      <c r="I1772" s="38"/>
      <c r="J1772" s="126"/>
      <c r="K1772" s="126"/>
      <c r="L1772" s="38"/>
      <c r="M1772" s="133"/>
      <c r="O1772" s="307"/>
    </row>
    <row r="1773" spans="1:15" s="138" customFormat="1" x14ac:dyDescent="0.2">
      <c r="A1773" s="110"/>
      <c r="C1773" s="150"/>
      <c r="D1773" s="150"/>
      <c r="E1773" s="157"/>
      <c r="F1773" s="158"/>
      <c r="G1773" s="23"/>
      <c r="H1773" s="126"/>
      <c r="I1773" s="38"/>
      <c r="J1773" s="126"/>
      <c r="K1773" s="126"/>
      <c r="L1773" s="38"/>
      <c r="M1773" s="133"/>
      <c r="O1773" s="307"/>
    </row>
    <row r="1774" spans="1:15" s="138" customFormat="1" x14ac:dyDescent="0.2">
      <c r="A1774" s="110"/>
      <c r="C1774" s="150"/>
      <c r="D1774" s="150"/>
      <c r="E1774" s="157"/>
      <c r="F1774" s="158"/>
      <c r="G1774" s="23"/>
      <c r="H1774" s="126"/>
      <c r="I1774" s="38"/>
      <c r="J1774" s="126"/>
      <c r="K1774" s="126"/>
      <c r="L1774" s="38"/>
      <c r="M1774" s="133"/>
      <c r="O1774" s="307"/>
    </row>
    <row r="1775" spans="1:15" s="138" customFormat="1" x14ac:dyDescent="0.2">
      <c r="A1775" s="110"/>
      <c r="C1775" s="150"/>
      <c r="D1775" s="150"/>
      <c r="E1775" s="157"/>
      <c r="F1775" s="158"/>
      <c r="G1775" s="23"/>
      <c r="H1775" s="126"/>
      <c r="I1775" s="38"/>
      <c r="J1775" s="126"/>
      <c r="K1775" s="126"/>
      <c r="L1775" s="38"/>
      <c r="M1775" s="133"/>
      <c r="O1775" s="307"/>
    </row>
    <row r="1776" spans="1:15" s="138" customFormat="1" x14ac:dyDescent="0.2">
      <c r="A1776" s="110"/>
      <c r="C1776" s="150"/>
      <c r="D1776" s="150"/>
      <c r="E1776" s="157"/>
      <c r="F1776" s="158"/>
      <c r="G1776" s="23"/>
      <c r="H1776" s="126"/>
      <c r="I1776" s="38"/>
      <c r="J1776" s="126"/>
      <c r="K1776" s="126"/>
      <c r="L1776" s="38"/>
      <c r="M1776" s="133"/>
      <c r="O1776" s="307"/>
    </row>
    <row r="1777" spans="1:15" s="138" customFormat="1" x14ac:dyDescent="0.2">
      <c r="A1777" s="110"/>
      <c r="C1777" s="150"/>
      <c r="D1777" s="150"/>
      <c r="E1777" s="157"/>
      <c r="F1777" s="158"/>
      <c r="G1777" s="23"/>
      <c r="H1777" s="126"/>
      <c r="I1777" s="38"/>
      <c r="J1777" s="126"/>
      <c r="K1777" s="126"/>
      <c r="L1777" s="38"/>
      <c r="M1777" s="133"/>
      <c r="O1777" s="307"/>
    </row>
    <row r="1778" spans="1:15" s="138" customFormat="1" x14ac:dyDescent="0.2">
      <c r="A1778" s="110"/>
      <c r="C1778" s="150"/>
      <c r="D1778" s="150"/>
      <c r="E1778" s="157"/>
      <c r="F1778" s="158"/>
      <c r="G1778" s="23"/>
      <c r="H1778" s="126"/>
      <c r="I1778" s="38"/>
      <c r="J1778" s="126"/>
      <c r="K1778" s="126"/>
      <c r="L1778" s="38"/>
      <c r="M1778" s="133"/>
      <c r="O1778" s="307"/>
    </row>
    <row r="1779" spans="1:15" s="138" customFormat="1" x14ac:dyDescent="0.2">
      <c r="A1779" s="110"/>
      <c r="C1779" s="150"/>
      <c r="D1779" s="150"/>
      <c r="E1779" s="157"/>
      <c r="F1779" s="158"/>
      <c r="G1779" s="23"/>
      <c r="H1779" s="126"/>
      <c r="I1779" s="38"/>
      <c r="J1779" s="126"/>
      <c r="K1779" s="126"/>
      <c r="L1779" s="38"/>
      <c r="M1779" s="133"/>
      <c r="O1779" s="307"/>
    </row>
    <row r="1780" spans="1:15" s="138" customFormat="1" x14ac:dyDescent="0.2">
      <c r="A1780" s="110"/>
      <c r="C1780" s="150"/>
      <c r="D1780" s="150"/>
      <c r="E1780" s="157"/>
      <c r="F1780" s="158"/>
      <c r="G1780" s="23"/>
      <c r="H1780" s="126"/>
      <c r="I1780" s="38"/>
      <c r="J1780" s="126"/>
      <c r="K1780" s="126"/>
      <c r="L1780" s="38"/>
      <c r="M1780" s="133"/>
      <c r="O1780" s="307"/>
    </row>
    <row r="1781" spans="1:15" s="138" customFormat="1" x14ac:dyDescent="0.2">
      <c r="A1781" s="110"/>
      <c r="C1781" s="150"/>
      <c r="D1781" s="150"/>
      <c r="E1781" s="157"/>
      <c r="F1781" s="158"/>
      <c r="G1781" s="23"/>
      <c r="H1781" s="126"/>
      <c r="I1781" s="38"/>
      <c r="J1781" s="126"/>
      <c r="K1781" s="126"/>
      <c r="L1781" s="38"/>
      <c r="M1781" s="133"/>
      <c r="O1781" s="307"/>
    </row>
    <row r="1782" spans="1:15" s="138" customFormat="1" x14ac:dyDescent="0.2">
      <c r="A1782" s="110"/>
      <c r="C1782" s="150"/>
      <c r="D1782" s="150"/>
      <c r="E1782" s="157"/>
      <c r="F1782" s="158"/>
      <c r="G1782" s="23"/>
      <c r="H1782" s="126"/>
      <c r="I1782" s="38"/>
      <c r="J1782" s="126"/>
      <c r="K1782" s="126"/>
      <c r="L1782" s="38"/>
      <c r="M1782" s="133"/>
      <c r="O1782" s="307"/>
    </row>
    <row r="1783" spans="1:15" s="138" customFormat="1" x14ac:dyDescent="0.2">
      <c r="A1783" s="110"/>
      <c r="C1783" s="150"/>
      <c r="D1783" s="150"/>
      <c r="E1783" s="157"/>
      <c r="F1783" s="158"/>
      <c r="G1783" s="23"/>
      <c r="H1783" s="126"/>
      <c r="I1783" s="38"/>
      <c r="J1783" s="126"/>
      <c r="K1783" s="126"/>
      <c r="L1783" s="38"/>
      <c r="M1783" s="133"/>
      <c r="O1783" s="307"/>
    </row>
    <row r="1784" spans="1:15" s="138" customFormat="1" x14ac:dyDescent="0.2">
      <c r="A1784" s="110"/>
      <c r="C1784" s="150"/>
      <c r="D1784" s="150"/>
      <c r="E1784" s="157"/>
      <c r="F1784" s="158"/>
      <c r="G1784" s="23"/>
      <c r="H1784" s="126"/>
      <c r="I1784" s="38"/>
      <c r="J1784" s="126"/>
      <c r="K1784" s="126"/>
      <c r="L1784" s="38"/>
      <c r="M1784" s="133"/>
      <c r="O1784" s="307"/>
    </row>
    <row r="1785" spans="1:15" s="138" customFormat="1" x14ac:dyDescent="0.2">
      <c r="A1785" s="110"/>
      <c r="C1785" s="150"/>
      <c r="D1785" s="150"/>
      <c r="E1785" s="157"/>
      <c r="F1785" s="158"/>
      <c r="G1785" s="23"/>
      <c r="H1785" s="126"/>
      <c r="I1785" s="38"/>
      <c r="J1785" s="126"/>
      <c r="K1785" s="126"/>
      <c r="L1785" s="38"/>
      <c r="M1785" s="133"/>
      <c r="O1785" s="307"/>
    </row>
    <row r="1786" spans="1:15" s="138" customFormat="1" x14ac:dyDescent="0.2">
      <c r="A1786" s="110"/>
      <c r="C1786" s="150"/>
      <c r="D1786" s="150"/>
      <c r="E1786" s="157"/>
      <c r="F1786" s="158"/>
      <c r="G1786" s="23"/>
      <c r="H1786" s="126"/>
      <c r="I1786" s="38"/>
      <c r="J1786" s="126"/>
      <c r="K1786" s="126"/>
      <c r="L1786" s="38"/>
      <c r="M1786" s="133"/>
      <c r="O1786" s="307"/>
    </row>
    <row r="1787" spans="1:15" s="138" customFormat="1" x14ac:dyDescent="0.2">
      <c r="A1787" s="110"/>
      <c r="C1787" s="150"/>
      <c r="D1787" s="150"/>
      <c r="E1787" s="157"/>
      <c r="F1787" s="158"/>
      <c r="G1787" s="23"/>
      <c r="H1787" s="126"/>
      <c r="I1787" s="38"/>
      <c r="J1787" s="126"/>
      <c r="K1787" s="126"/>
      <c r="L1787" s="38"/>
      <c r="M1787" s="133"/>
      <c r="O1787" s="307"/>
    </row>
    <row r="1788" spans="1:15" s="138" customFormat="1" x14ac:dyDescent="0.2">
      <c r="A1788" s="110"/>
      <c r="C1788" s="150"/>
      <c r="D1788" s="150"/>
      <c r="E1788" s="157"/>
      <c r="F1788" s="158"/>
      <c r="G1788" s="23"/>
      <c r="H1788" s="126"/>
      <c r="I1788" s="38"/>
      <c r="J1788" s="126"/>
      <c r="K1788" s="126"/>
      <c r="L1788" s="38"/>
      <c r="M1788" s="133"/>
      <c r="O1788" s="307"/>
    </row>
    <row r="1789" spans="1:15" s="138" customFormat="1" x14ac:dyDescent="0.2">
      <c r="A1789" s="110"/>
      <c r="C1789" s="150"/>
      <c r="D1789" s="150"/>
      <c r="E1789" s="157"/>
      <c r="F1789" s="158"/>
      <c r="G1789" s="23"/>
      <c r="H1789" s="126"/>
      <c r="I1789" s="38"/>
      <c r="J1789" s="126"/>
      <c r="K1789" s="126"/>
      <c r="L1789" s="38"/>
      <c r="M1789" s="133"/>
      <c r="O1789" s="307"/>
    </row>
    <row r="1790" spans="1:15" s="138" customFormat="1" x14ac:dyDescent="0.2">
      <c r="A1790" s="110"/>
      <c r="C1790" s="150"/>
      <c r="D1790" s="150"/>
      <c r="E1790" s="157"/>
      <c r="F1790" s="158"/>
      <c r="G1790" s="23"/>
      <c r="H1790" s="126"/>
      <c r="I1790" s="38"/>
      <c r="J1790" s="126"/>
      <c r="K1790" s="126"/>
      <c r="L1790" s="38"/>
      <c r="M1790" s="133"/>
      <c r="O1790" s="307"/>
    </row>
    <row r="1791" spans="1:15" s="138" customFormat="1" x14ac:dyDescent="0.2">
      <c r="A1791" s="110"/>
      <c r="C1791" s="150"/>
      <c r="D1791" s="150"/>
      <c r="E1791" s="157"/>
      <c r="F1791" s="158"/>
      <c r="G1791" s="23"/>
      <c r="H1791" s="126"/>
      <c r="I1791" s="38"/>
      <c r="J1791" s="126"/>
      <c r="K1791" s="126"/>
      <c r="L1791" s="38"/>
      <c r="M1791" s="133"/>
      <c r="O1791" s="307"/>
    </row>
    <row r="1792" spans="1:15" s="138" customFormat="1" x14ac:dyDescent="0.2">
      <c r="A1792" s="110"/>
      <c r="C1792" s="150"/>
      <c r="D1792" s="150"/>
      <c r="E1792" s="157"/>
      <c r="F1792" s="158"/>
      <c r="G1792" s="23"/>
      <c r="H1792" s="126"/>
      <c r="I1792" s="38"/>
      <c r="J1792" s="126"/>
      <c r="K1792" s="126"/>
      <c r="L1792" s="38"/>
      <c r="M1792" s="133"/>
      <c r="O1792" s="307"/>
    </row>
    <row r="1793" spans="1:15" s="138" customFormat="1" x14ac:dyDescent="0.2">
      <c r="A1793" s="110"/>
      <c r="C1793" s="150"/>
      <c r="D1793" s="150"/>
      <c r="E1793" s="157"/>
      <c r="F1793" s="158"/>
      <c r="G1793" s="23"/>
      <c r="H1793" s="126"/>
      <c r="I1793" s="38"/>
      <c r="J1793" s="126"/>
      <c r="K1793" s="126"/>
      <c r="L1793" s="38"/>
      <c r="M1793" s="133"/>
      <c r="O1793" s="307"/>
    </row>
    <row r="1794" spans="1:15" s="138" customFormat="1" x14ac:dyDescent="0.2">
      <c r="A1794" s="110"/>
      <c r="C1794" s="150"/>
      <c r="D1794" s="150"/>
      <c r="E1794" s="157"/>
      <c r="F1794" s="158"/>
      <c r="G1794" s="23"/>
      <c r="H1794" s="126"/>
      <c r="I1794" s="38"/>
      <c r="J1794" s="126"/>
      <c r="K1794" s="126"/>
      <c r="L1794" s="38"/>
      <c r="M1794" s="133"/>
      <c r="O1794" s="307"/>
    </row>
    <row r="1795" spans="1:15" s="138" customFormat="1" x14ac:dyDescent="0.2">
      <c r="A1795" s="110"/>
      <c r="C1795" s="150"/>
      <c r="D1795" s="150"/>
      <c r="E1795" s="157"/>
      <c r="F1795" s="158"/>
      <c r="G1795" s="23"/>
      <c r="H1795" s="126"/>
      <c r="I1795" s="38"/>
      <c r="J1795" s="126"/>
      <c r="K1795" s="126"/>
      <c r="L1795" s="38"/>
      <c r="M1795" s="133"/>
      <c r="O1795" s="307"/>
    </row>
    <row r="1796" spans="1:15" s="138" customFormat="1" x14ac:dyDescent="0.2">
      <c r="A1796" s="110"/>
      <c r="C1796" s="150"/>
      <c r="D1796" s="150"/>
      <c r="E1796" s="157"/>
      <c r="F1796" s="158"/>
      <c r="G1796" s="23"/>
      <c r="H1796" s="126"/>
      <c r="I1796" s="38"/>
      <c r="J1796" s="126"/>
      <c r="K1796" s="126"/>
      <c r="L1796" s="38"/>
      <c r="M1796" s="133"/>
      <c r="O1796" s="307"/>
    </row>
    <row r="1797" spans="1:15" s="138" customFormat="1" x14ac:dyDescent="0.2">
      <c r="A1797" s="110"/>
      <c r="C1797" s="150"/>
      <c r="D1797" s="150"/>
      <c r="E1797" s="157"/>
      <c r="F1797" s="158"/>
      <c r="G1797" s="23"/>
      <c r="H1797" s="126"/>
      <c r="I1797" s="38"/>
      <c r="J1797" s="126"/>
      <c r="K1797" s="126"/>
      <c r="L1797" s="38"/>
      <c r="M1797" s="133"/>
      <c r="O1797" s="307"/>
    </row>
    <row r="1798" spans="1:15" s="138" customFormat="1" x14ac:dyDescent="0.2">
      <c r="A1798" s="110"/>
      <c r="C1798" s="150"/>
      <c r="D1798" s="150"/>
      <c r="E1798" s="157"/>
      <c r="F1798" s="158"/>
      <c r="G1798" s="23"/>
      <c r="H1798" s="126"/>
      <c r="I1798" s="38"/>
      <c r="J1798" s="126"/>
      <c r="K1798" s="126"/>
      <c r="L1798" s="38"/>
      <c r="M1798" s="133"/>
      <c r="O1798" s="307"/>
    </row>
    <row r="1799" spans="1:15" s="138" customFormat="1" x14ac:dyDescent="0.2">
      <c r="A1799" s="110"/>
      <c r="C1799" s="150"/>
      <c r="D1799" s="150"/>
      <c r="E1799" s="157"/>
      <c r="F1799" s="158"/>
      <c r="G1799" s="23"/>
      <c r="H1799" s="126"/>
      <c r="I1799" s="38"/>
      <c r="J1799" s="126"/>
      <c r="K1799" s="126"/>
      <c r="L1799" s="38"/>
      <c r="M1799" s="133"/>
      <c r="O1799" s="307"/>
    </row>
    <row r="1800" spans="1:15" s="138" customFormat="1" x14ac:dyDescent="0.2">
      <c r="A1800" s="110"/>
      <c r="C1800" s="150"/>
      <c r="D1800" s="150"/>
      <c r="E1800" s="157"/>
      <c r="F1800" s="158"/>
      <c r="G1800" s="23"/>
      <c r="H1800" s="126"/>
      <c r="I1800" s="38"/>
      <c r="J1800" s="126"/>
      <c r="K1800" s="126"/>
      <c r="L1800" s="38"/>
      <c r="M1800" s="133"/>
      <c r="O1800" s="307"/>
    </row>
    <row r="1801" spans="1:15" s="138" customFormat="1" x14ac:dyDescent="0.2">
      <c r="A1801" s="110"/>
      <c r="C1801" s="150"/>
      <c r="D1801" s="150"/>
      <c r="E1801" s="157"/>
      <c r="F1801" s="158"/>
      <c r="G1801" s="23"/>
      <c r="H1801" s="126"/>
      <c r="I1801" s="38"/>
      <c r="J1801" s="126"/>
      <c r="K1801" s="126"/>
      <c r="L1801" s="38"/>
      <c r="M1801" s="133"/>
      <c r="O1801" s="307"/>
    </row>
    <row r="1802" spans="1:15" s="138" customFormat="1" x14ac:dyDescent="0.2">
      <c r="A1802" s="110"/>
      <c r="C1802" s="150"/>
      <c r="D1802" s="150"/>
      <c r="E1802" s="157"/>
      <c r="F1802" s="158"/>
      <c r="G1802" s="23"/>
      <c r="H1802" s="126"/>
      <c r="I1802" s="38"/>
      <c r="J1802" s="126"/>
      <c r="K1802" s="126"/>
      <c r="L1802" s="38"/>
      <c r="M1802" s="133"/>
      <c r="O1802" s="307"/>
    </row>
    <row r="1803" spans="1:15" s="138" customFormat="1" x14ac:dyDescent="0.2">
      <c r="A1803" s="110"/>
      <c r="C1803" s="150"/>
      <c r="D1803" s="150"/>
      <c r="E1803" s="157"/>
      <c r="F1803" s="158"/>
      <c r="G1803" s="23"/>
      <c r="H1803" s="126"/>
      <c r="I1803" s="38"/>
      <c r="J1803" s="126"/>
      <c r="K1803" s="126"/>
      <c r="L1803" s="38"/>
      <c r="M1803" s="133"/>
      <c r="O1803" s="307"/>
    </row>
    <row r="1804" spans="1:15" s="138" customFormat="1" x14ac:dyDescent="0.2">
      <c r="A1804" s="110"/>
      <c r="C1804" s="150"/>
      <c r="D1804" s="150"/>
      <c r="E1804" s="157"/>
      <c r="F1804" s="158"/>
      <c r="G1804" s="23"/>
      <c r="H1804" s="126"/>
      <c r="I1804" s="38"/>
      <c r="J1804" s="126"/>
      <c r="K1804" s="126"/>
      <c r="L1804" s="38"/>
      <c r="M1804" s="133"/>
      <c r="O1804" s="307"/>
    </row>
    <row r="1805" spans="1:15" s="138" customFormat="1" x14ac:dyDescent="0.2">
      <c r="A1805" s="110"/>
      <c r="C1805" s="150"/>
      <c r="D1805" s="150"/>
      <c r="E1805" s="157"/>
      <c r="F1805" s="158"/>
      <c r="G1805" s="23"/>
      <c r="H1805" s="126"/>
      <c r="I1805" s="38"/>
      <c r="J1805" s="126"/>
      <c r="K1805" s="126"/>
      <c r="L1805" s="38"/>
      <c r="M1805" s="133"/>
      <c r="O1805" s="307"/>
    </row>
    <row r="1806" spans="1:15" s="138" customFormat="1" x14ac:dyDescent="0.2">
      <c r="A1806" s="110"/>
      <c r="C1806" s="150"/>
      <c r="D1806" s="150"/>
      <c r="E1806" s="157"/>
      <c r="F1806" s="158"/>
      <c r="G1806" s="23"/>
      <c r="H1806" s="126"/>
      <c r="I1806" s="38"/>
      <c r="J1806" s="126"/>
      <c r="K1806" s="126"/>
      <c r="L1806" s="38"/>
      <c r="M1806" s="133"/>
      <c r="O1806" s="307"/>
    </row>
    <row r="1807" spans="1:15" s="138" customFormat="1" x14ac:dyDescent="0.2">
      <c r="A1807" s="110"/>
      <c r="C1807" s="150"/>
      <c r="D1807" s="150"/>
      <c r="E1807" s="157"/>
      <c r="F1807" s="158"/>
      <c r="G1807" s="23"/>
      <c r="H1807" s="126"/>
      <c r="I1807" s="38"/>
      <c r="J1807" s="126"/>
      <c r="K1807" s="126"/>
      <c r="L1807" s="38"/>
      <c r="M1807" s="133"/>
      <c r="O1807" s="307"/>
    </row>
    <row r="1808" spans="1:15" s="138" customFormat="1" x14ac:dyDescent="0.2">
      <c r="A1808" s="110"/>
      <c r="C1808" s="150"/>
      <c r="D1808" s="150"/>
      <c r="E1808" s="157"/>
      <c r="F1808" s="158"/>
      <c r="G1808" s="23"/>
      <c r="H1808" s="126"/>
      <c r="I1808" s="38"/>
      <c r="J1808" s="126"/>
      <c r="K1808" s="126"/>
      <c r="L1808" s="38"/>
      <c r="M1808" s="133"/>
      <c r="O1808" s="307"/>
    </row>
    <row r="1809" spans="1:15" s="138" customFormat="1" x14ac:dyDescent="0.2">
      <c r="A1809" s="110"/>
      <c r="C1809" s="150"/>
      <c r="D1809" s="150"/>
      <c r="E1809" s="157"/>
      <c r="F1809" s="158"/>
      <c r="G1809" s="23"/>
      <c r="H1809" s="126"/>
      <c r="I1809" s="38"/>
      <c r="J1809" s="126"/>
      <c r="K1809" s="126"/>
      <c r="L1809" s="38"/>
      <c r="M1809" s="133"/>
      <c r="O1809" s="307"/>
    </row>
    <row r="1810" spans="1:15" s="138" customFormat="1" x14ac:dyDescent="0.2">
      <c r="A1810" s="110"/>
      <c r="C1810" s="150"/>
      <c r="D1810" s="150"/>
      <c r="E1810" s="157"/>
      <c r="F1810" s="158"/>
      <c r="G1810" s="23"/>
      <c r="H1810" s="126"/>
      <c r="I1810" s="38"/>
      <c r="J1810" s="126"/>
      <c r="K1810" s="126"/>
      <c r="L1810" s="38"/>
      <c r="M1810" s="133"/>
      <c r="O1810" s="307"/>
    </row>
    <row r="1811" spans="1:15" s="138" customFormat="1" x14ac:dyDescent="0.2">
      <c r="A1811" s="110"/>
      <c r="C1811" s="150"/>
      <c r="D1811" s="150"/>
      <c r="E1811" s="157"/>
      <c r="F1811" s="158"/>
      <c r="G1811" s="23"/>
      <c r="H1811" s="126"/>
      <c r="I1811" s="38"/>
      <c r="J1811" s="126"/>
      <c r="K1811" s="126"/>
      <c r="L1811" s="38"/>
      <c r="M1811" s="133"/>
      <c r="O1811" s="307"/>
    </row>
    <row r="1812" spans="1:15" s="138" customFormat="1" x14ac:dyDescent="0.2">
      <c r="A1812" s="110"/>
      <c r="C1812" s="150"/>
      <c r="D1812" s="150"/>
      <c r="E1812" s="157"/>
      <c r="F1812" s="158"/>
      <c r="G1812" s="23"/>
      <c r="H1812" s="126"/>
      <c r="I1812" s="38"/>
      <c r="J1812" s="126"/>
      <c r="K1812" s="126"/>
      <c r="L1812" s="38"/>
      <c r="M1812" s="133"/>
      <c r="O1812" s="307"/>
    </row>
    <row r="1813" spans="1:15" s="138" customFormat="1" x14ac:dyDescent="0.2">
      <c r="A1813" s="110"/>
      <c r="C1813" s="150"/>
      <c r="D1813" s="150"/>
      <c r="E1813" s="157"/>
      <c r="F1813" s="158"/>
      <c r="G1813" s="23"/>
      <c r="H1813" s="126"/>
      <c r="I1813" s="38"/>
      <c r="J1813" s="126"/>
      <c r="K1813" s="126"/>
      <c r="L1813" s="38"/>
      <c r="M1813" s="133"/>
      <c r="O1813" s="307"/>
    </row>
    <row r="1814" spans="1:15" s="138" customFormat="1" x14ac:dyDescent="0.2">
      <c r="A1814" s="110"/>
      <c r="C1814" s="150"/>
      <c r="D1814" s="150"/>
      <c r="E1814" s="157"/>
      <c r="F1814" s="158"/>
      <c r="G1814" s="23"/>
      <c r="H1814" s="126"/>
      <c r="I1814" s="38"/>
      <c r="J1814" s="126"/>
      <c r="K1814" s="126"/>
      <c r="L1814" s="38"/>
      <c r="M1814" s="133"/>
      <c r="O1814" s="307"/>
    </row>
    <row r="1815" spans="1:15" s="138" customFormat="1" x14ac:dyDescent="0.2">
      <c r="A1815" s="110"/>
      <c r="C1815" s="150"/>
      <c r="D1815" s="150"/>
      <c r="E1815" s="157"/>
      <c r="F1815" s="158"/>
      <c r="G1815" s="23"/>
      <c r="H1815" s="126"/>
      <c r="I1815" s="38"/>
      <c r="J1815" s="126"/>
      <c r="K1815" s="126"/>
      <c r="L1815" s="38"/>
      <c r="M1815" s="133"/>
      <c r="O1815" s="307"/>
    </row>
    <row r="1816" spans="1:15" s="138" customFormat="1" x14ac:dyDescent="0.2">
      <c r="A1816" s="110"/>
      <c r="C1816" s="150"/>
      <c r="D1816" s="150"/>
      <c r="E1816" s="157"/>
      <c r="F1816" s="158"/>
      <c r="G1816" s="23"/>
      <c r="H1816" s="126"/>
      <c r="I1816" s="38"/>
      <c r="J1816" s="126"/>
      <c r="K1816" s="126"/>
      <c r="L1816" s="38"/>
      <c r="M1816" s="133"/>
      <c r="O1816" s="307"/>
    </row>
    <row r="1817" spans="1:15" s="138" customFormat="1" x14ac:dyDescent="0.2">
      <c r="A1817" s="110"/>
      <c r="C1817" s="150"/>
      <c r="D1817" s="150"/>
      <c r="E1817" s="157"/>
      <c r="F1817" s="158"/>
      <c r="G1817" s="23"/>
      <c r="H1817" s="126"/>
      <c r="I1817" s="38"/>
      <c r="J1817" s="126"/>
      <c r="K1817" s="126"/>
      <c r="L1817" s="38"/>
      <c r="M1817" s="133"/>
      <c r="O1817" s="307"/>
    </row>
    <row r="1818" spans="1:15" s="138" customFormat="1" x14ac:dyDescent="0.2">
      <c r="A1818" s="110"/>
      <c r="C1818" s="150"/>
      <c r="D1818" s="150"/>
      <c r="E1818" s="157"/>
      <c r="F1818" s="158"/>
      <c r="G1818" s="23"/>
      <c r="H1818" s="126"/>
      <c r="I1818" s="38"/>
      <c r="J1818" s="126"/>
      <c r="K1818" s="126"/>
      <c r="L1818" s="38"/>
      <c r="M1818" s="133"/>
      <c r="O1818" s="307"/>
    </row>
    <row r="1819" spans="1:15" s="138" customFormat="1" x14ac:dyDescent="0.2">
      <c r="A1819" s="110"/>
      <c r="C1819" s="150"/>
      <c r="D1819" s="150"/>
      <c r="E1819" s="157"/>
      <c r="F1819" s="158"/>
      <c r="G1819" s="23"/>
      <c r="H1819" s="126"/>
      <c r="I1819" s="38"/>
      <c r="J1819" s="126"/>
      <c r="K1819" s="126"/>
      <c r="L1819" s="38"/>
      <c r="M1819" s="133"/>
      <c r="O1819" s="307"/>
    </row>
    <row r="1820" spans="1:15" s="138" customFormat="1" x14ac:dyDescent="0.2">
      <c r="A1820" s="110"/>
      <c r="C1820" s="150"/>
      <c r="D1820" s="150"/>
      <c r="E1820" s="157"/>
      <c r="F1820" s="158"/>
      <c r="G1820" s="23"/>
      <c r="H1820" s="126"/>
      <c r="I1820" s="38"/>
      <c r="J1820" s="126"/>
      <c r="K1820" s="126"/>
      <c r="L1820" s="38"/>
      <c r="M1820" s="133"/>
      <c r="O1820" s="307"/>
    </row>
    <row r="1821" spans="1:15" s="138" customFormat="1" x14ac:dyDescent="0.2">
      <c r="A1821" s="110"/>
      <c r="C1821" s="150"/>
      <c r="D1821" s="150"/>
      <c r="E1821" s="157"/>
      <c r="F1821" s="158"/>
      <c r="G1821" s="23"/>
      <c r="H1821" s="126"/>
      <c r="I1821" s="38"/>
      <c r="J1821" s="126"/>
      <c r="K1821" s="126"/>
      <c r="L1821" s="38"/>
      <c r="M1821" s="133"/>
      <c r="O1821" s="307"/>
    </row>
    <row r="1822" spans="1:15" s="138" customFormat="1" x14ac:dyDescent="0.2">
      <c r="A1822" s="110"/>
      <c r="C1822" s="150"/>
      <c r="D1822" s="150"/>
      <c r="E1822" s="157"/>
      <c r="F1822" s="158"/>
      <c r="G1822" s="23"/>
      <c r="H1822" s="126"/>
      <c r="I1822" s="38"/>
      <c r="J1822" s="126"/>
      <c r="K1822" s="126"/>
      <c r="L1822" s="38"/>
      <c r="M1822" s="133"/>
      <c r="O1822" s="307"/>
    </row>
    <row r="1823" spans="1:15" s="138" customFormat="1" x14ac:dyDescent="0.2">
      <c r="A1823" s="110"/>
      <c r="C1823" s="150"/>
      <c r="D1823" s="150"/>
      <c r="E1823" s="157"/>
      <c r="F1823" s="158"/>
      <c r="G1823" s="23"/>
      <c r="H1823" s="126"/>
      <c r="I1823" s="38"/>
      <c r="J1823" s="126"/>
      <c r="K1823" s="126"/>
      <c r="L1823" s="38"/>
      <c r="M1823" s="133"/>
      <c r="O1823" s="307"/>
    </row>
    <row r="1824" spans="1:15" s="138" customFormat="1" x14ac:dyDescent="0.2">
      <c r="A1824" s="110"/>
      <c r="C1824" s="150"/>
      <c r="D1824" s="150"/>
      <c r="E1824" s="157"/>
      <c r="F1824" s="158"/>
      <c r="G1824" s="23"/>
      <c r="H1824" s="126"/>
      <c r="I1824" s="38"/>
      <c r="J1824" s="126"/>
      <c r="K1824" s="126"/>
      <c r="L1824" s="38"/>
      <c r="M1824" s="133"/>
      <c r="O1824" s="307"/>
    </row>
    <row r="1825" spans="1:15" s="138" customFormat="1" x14ac:dyDescent="0.2">
      <c r="A1825" s="110"/>
      <c r="C1825" s="150"/>
      <c r="D1825" s="150"/>
      <c r="E1825" s="157"/>
      <c r="F1825" s="158"/>
      <c r="G1825" s="23"/>
      <c r="H1825" s="126"/>
      <c r="I1825" s="38"/>
      <c r="J1825" s="126"/>
      <c r="K1825" s="126"/>
      <c r="L1825" s="38"/>
      <c r="M1825" s="133"/>
      <c r="O1825" s="307"/>
    </row>
    <row r="1826" spans="1:15" s="138" customFormat="1" x14ac:dyDescent="0.2">
      <c r="A1826" s="110"/>
      <c r="C1826" s="150"/>
      <c r="D1826" s="150"/>
      <c r="E1826" s="157"/>
      <c r="F1826" s="158"/>
      <c r="G1826" s="23"/>
      <c r="H1826" s="126"/>
      <c r="I1826" s="38"/>
      <c r="J1826" s="126"/>
      <c r="K1826" s="126"/>
      <c r="L1826" s="38"/>
      <c r="M1826" s="133"/>
      <c r="O1826" s="307"/>
    </row>
    <row r="1827" spans="1:15" s="138" customFormat="1" x14ac:dyDescent="0.2">
      <c r="A1827" s="110"/>
      <c r="C1827" s="150"/>
      <c r="D1827" s="150"/>
      <c r="E1827" s="157"/>
      <c r="F1827" s="158"/>
      <c r="G1827" s="23"/>
      <c r="H1827" s="126"/>
      <c r="I1827" s="38"/>
      <c r="J1827" s="126"/>
      <c r="K1827" s="126"/>
      <c r="L1827" s="38"/>
      <c r="M1827" s="133"/>
      <c r="O1827" s="307"/>
    </row>
    <row r="1828" spans="1:15" s="138" customFormat="1" x14ac:dyDescent="0.2">
      <c r="A1828" s="110"/>
      <c r="C1828" s="150"/>
      <c r="D1828" s="150"/>
      <c r="E1828" s="157"/>
      <c r="F1828" s="158"/>
      <c r="G1828" s="23"/>
      <c r="H1828" s="126"/>
      <c r="I1828" s="38"/>
      <c r="J1828" s="126"/>
      <c r="K1828" s="126"/>
      <c r="L1828" s="38"/>
      <c r="M1828" s="133"/>
      <c r="O1828" s="307"/>
    </row>
    <row r="1829" spans="1:15" s="138" customFormat="1" x14ac:dyDescent="0.2">
      <c r="A1829" s="110"/>
      <c r="C1829" s="150"/>
      <c r="D1829" s="150"/>
      <c r="E1829" s="157"/>
      <c r="F1829" s="158"/>
      <c r="G1829" s="23"/>
      <c r="H1829" s="126"/>
      <c r="I1829" s="38"/>
      <c r="J1829" s="126"/>
      <c r="K1829" s="126"/>
      <c r="L1829" s="38"/>
      <c r="M1829" s="133"/>
      <c r="O1829" s="307"/>
    </row>
    <row r="1830" spans="1:15" s="138" customFormat="1" x14ac:dyDescent="0.2">
      <c r="A1830" s="110"/>
      <c r="C1830" s="150"/>
      <c r="D1830" s="150"/>
      <c r="E1830" s="157"/>
      <c r="F1830" s="158"/>
      <c r="G1830" s="23"/>
      <c r="H1830" s="126"/>
      <c r="I1830" s="38"/>
      <c r="J1830" s="126"/>
      <c r="K1830" s="126"/>
      <c r="L1830" s="38"/>
      <c r="M1830" s="133"/>
      <c r="O1830" s="307"/>
    </row>
    <row r="1831" spans="1:15" s="138" customFormat="1" x14ac:dyDescent="0.2">
      <c r="A1831" s="110"/>
      <c r="C1831" s="150"/>
      <c r="D1831" s="150"/>
      <c r="E1831" s="157"/>
      <c r="F1831" s="158"/>
      <c r="G1831" s="23"/>
      <c r="H1831" s="126"/>
      <c r="I1831" s="38"/>
      <c r="J1831" s="126"/>
      <c r="K1831" s="126"/>
      <c r="L1831" s="38"/>
      <c r="M1831" s="133"/>
      <c r="O1831" s="307"/>
    </row>
    <row r="1832" spans="1:15" s="138" customFormat="1" x14ac:dyDescent="0.2">
      <c r="A1832" s="110"/>
      <c r="C1832" s="150"/>
      <c r="D1832" s="150"/>
      <c r="E1832" s="157"/>
      <c r="F1832" s="158"/>
      <c r="G1832" s="23"/>
      <c r="H1832" s="126"/>
      <c r="I1832" s="38"/>
      <c r="J1832" s="126"/>
      <c r="K1832" s="126"/>
      <c r="L1832" s="38"/>
      <c r="M1832" s="133"/>
      <c r="O1832" s="307"/>
    </row>
    <row r="1833" spans="1:15" s="138" customFormat="1" x14ac:dyDescent="0.2">
      <c r="A1833" s="110"/>
      <c r="C1833" s="150"/>
      <c r="D1833" s="150"/>
      <c r="E1833" s="157"/>
      <c r="F1833" s="158"/>
      <c r="G1833" s="23"/>
      <c r="H1833" s="126"/>
      <c r="I1833" s="38"/>
      <c r="J1833" s="126"/>
      <c r="K1833" s="126"/>
      <c r="L1833" s="38"/>
      <c r="M1833" s="133"/>
      <c r="O1833" s="307"/>
    </row>
    <row r="1834" spans="1:15" s="138" customFormat="1" x14ac:dyDescent="0.2">
      <c r="A1834" s="110"/>
      <c r="C1834" s="150"/>
      <c r="D1834" s="150"/>
      <c r="E1834" s="157"/>
      <c r="F1834" s="158"/>
      <c r="G1834" s="23"/>
      <c r="H1834" s="126"/>
      <c r="I1834" s="38"/>
      <c r="J1834" s="126"/>
      <c r="K1834" s="126"/>
      <c r="L1834" s="38"/>
      <c r="M1834" s="133"/>
      <c r="O1834" s="307"/>
    </row>
    <row r="1835" spans="1:15" s="138" customFormat="1" x14ac:dyDescent="0.2">
      <c r="A1835" s="110"/>
      <c r="C1835" s="150"/>
      <c r="D1835" s="150"/>
      <c r="E1835" s="157"/>
      <c r="F1835" s="158"/>
      <c r="G1835" s="23"/>
      <c r="H1835" s="126"/>
      <c r="I1835" s="38"/>
      <c r="J1835" s="126"/>
      <c r="K1835" s="126"/>
      <c r="L1835" s="38"/>
      <c r="M1835" s="133"/>
      <c r="O1835" s="307"/>
    </row>
    <row r="1836" spans="1:15" s="138" customFormat="1" x14ac:dyDescent="0.2">
      <c r="A1836" s="110"/>
      <c r="C1836" s="150"/>
      <c r="D1836" s="150"/>
      <c r="E1836" s="157"/>
      <c r="F1836" s="158"/>
      <c r="G1836" s="23"/>
      <c r="H1836" s="126"/>
      <c r="I1836" s="38"/>
      <c r="J1836" s="126"/>
      <c r="K1836" s="126"/>
      <c r="L1836" s="38"/>
      <c r="M1836" s="133"/>
      <c r="O1836" s="307"/>
    </row>
    <row r="1837" spans="1:15" s="138" customFormat="1" x14ac:dyDescent="0.2">
      <c r="A1837" s="110"/>
      <c r="C1837" s="150"/>
      <c r="D1837" s="150"/>
      <c r="E1837" s="157"/>
      <c r="F1837" s="158"/>
      <c r="G1837" s="23"/>
      <c r="H1837" s="126"/>
      <c r="I1837" s="38"/>
      <c r="J1837" s="126"/>
      <c r="K1837" s="126"/>
      <c r="L1837" s="38"/>
      <c r="M1837" s="133"/>
      <c r="O1837" s="307"/>
    </row>
    <row r="1838" spans="1:15" s="138" customFormat="1" x14ac:dyDescent="0.2">
      <c r="A1838" s="110"/>
      <c r="C1838" s="150"/>
      <c r="D1838" s="150"/>
      <c r="E1838" s="157"/>
      <c r="F1838" s="158"/>
      <c r="G1838" s="23"/>
      <c r="H1838" s="126"/>
      <c r="I1838" s="38"/>
      <c r="J1838" s="126"/>
      <c r="K1838" s="126"/>
      <c r="L1838" s="38"/>
      <c r="M1838" s="133"/>
      <c r="O1838" s="307"/>
    </row>
    <row r="1839" spans="1:15" s="138" customFormat="1" x14ac:dyDescent="0.2">
      <c r="A1839" s="110"/>
      <c r="C1839" s="150"/>
      <c r="D1839" s="150"/>
      <c r="E1839" s="157"/>
      <c r="F1839" s="158"/>
      <c r="G1839" s="23"/>
      <c r="H1839" s="126"/>
      <c r="I1839" s="38"/>
      <c r="J1839" s="126"/>
      <c r="K1839" s="126"/>
      <c r="L1839" s="38"/>
      <c r="M1839" s="133"/>
      <c r="O1839" s="307"/>
    </row>
    <row r="1840" spans="1:15" s="138" customFormat="1" x14ac:dyDescent="0.2">
      <c r="A1840" s="110"/>
      <c r="C1840" s="150"/>
      <c r="D1840" s="150"/>
      <c r="E1840" s="157"/>
      <c r="F1840" s="158"/>
      <c r="G1840" s="23"/>
      <c r="H1840" s="126"/>
      <c r="I1840" s="38"/>
      <c r="J1840" s="126"/>
      <c r="K1840" s="126"/>
      <c r="L1840" s="38"/>
      <c r="M1840" s="133"/>
      <c r="O1840" s="307"/>
    </row>
    <row r="1841" spans="1:15" s="138" customFormat="1" x14ac:dyDescent="0.2">
      <c r="A1841" s="110"/>
      <c r="C1841" s="150"/>
      <c r="D1841" s="150"/>
      <c r="E1841" s="157"/>
      <c r="F1841" s="158"/>
      <c r="G1841" s="23"/>
      <c r="H1841" s="126"/>
      <c r="I1841" s="38"/>
      <c r="J1841" s="126"/>
      <c r="K1841" s="126"/>
      <c r="L1841" s="38"/>
      <c r="M1841" s="133"/>
      <c r="O1841" s="307"/>
    </row>
    <row r="1842" spans="1:15" s="138" customFormat="1" x14ac:dyDescent="0.2">
      <c r="A1842" s="110"/>
      <c r="C1842" s="150"/>
      <c r="D1842" s="150"/>
      <c r="E1842" s="157"/>
      <c r="F1842" s="158"/>
      <c r="G1842" s="23"/>
      <c r="H1842" s="126"/>
      <c r="I1842" s="38"/>
      <c r="J1842" s="126"/>
      <c r="K1842" s="126"/>
      <c r="L1842" s="38"/>
      <c r="M1842" s="133"/>
      <c r="O1842" s="307"/>
    </row>
    <row r="1843" spans="1:15" s="138" customFormat="1" x14ac:dyDescent="0.2">
      <c r="A1843" s="110"/>
      <c r="C1843" s="150"/>
      <c r="D1843" s="150"/>
      <c r="E1843" s="157"/>
      <c r="F1843" s="158"/>
      <c r="G1843" s="23"/>
      <c r="H1843" s="126"/>
      <c r="I1843" s="38"/>
      <c r="J1843" s="126"/>
      <c r="K1843" s="126"/>
      <c r="L1843" s="38"/>
      <c r="M1843" s="133"/>
      <c r="O1843" s="307"/>
    </row>
    <row r="1844" spans="1:15" s="138" customFormat="1" x14ac:dyDescent="0.2">
      <c r="A1844" s="110"/>
      <c r="C1844" s="150"/>
      <c r="D1844" s="150"/>
      <c r="E1844" s="157"/>
      <c r="F1844" s="158"/>
      <c r="G1844" s="23"/>
      <c r="H1844" s="126"/>
      <c r="I1844" s="38"/>
      <c r="J1844" s="126"/>
      <c r="K1844" s="126"/>
      <c r="L1844" s="38"/>
      <c r="M1844" s="133"/>
      <c r="O1844" s="307"/>
    </row>
    <row r="1845" spans="1:15" s="138" customFormat="1" x14ac:dyDescent="0.2">
      <c r="A1845" s="110"/>
      <c r="C1845" s="150"/>
      <c r="D1845" s="150"/>
      <c r="E1845" s="157"/>
      <c r="F1845" s="158"/>
      <c r="G1845" s="23"/>
      <c r="H1845" s="126"/>
      <c r="I1845" s="38"/>
      <c r="J1845" s="126"/>
      <c r="K1845" s="126"/>
      <c r="L1845" s="38"/>
      <c r="M1845" s="133"/>
      <c r="O1845" s="307"/>
    </row>
    <row r="1846" spans="1:15" s="138" customFormat="1" x14ac:dyDescent="0.2">
      <c r="A1846" s="110"/>
      <c r="C1846" s="150"/>
      <c r="D1846" s="150"/>
      <c r="E1846" s="157"/>
      <c r="F1846" s="158"/>
      <c r="G1846" s="23"/>
      <c r="H1846" s="126"/>
      <c r="I1846" s="38"/>
      <c r="J1846" s="126"/>
      <c r="K1846" s="126"/>
      <c r="L1846" s="38"/>
      <c r="M1846" s="133"/>
      <c r="O1846" s="307"/>
    </row>
    <row r="1847" spans="1:15" s="138" customFormat="1" x14ac:dyDescent="0.2">
      <c r="A1847" s="110"/>
      <c r="C1847" s="150"/>
      <c r="D1847" s="150"/>
      <c r="E1847" s="157"/>
      <c r="F1847" s="158"/>
      <c r="G1847" s="23"/>
      <c r="H1847" s="126"/>
      <c r="I1847" s="38"/>
      <c r="J1847" s="126"/>
      <c r="K1847" s="126"/>
      <c r="L1847" s="38"/>
      <c r="M1847" s="133"/>
      <c r="O1847" s="307"/>
    </row>
    <row r="1848" spans="1:15" s="138" customFormat="1" x14ac:dyDescent="0.2">
      <c r="A1848" s="110"/>
      <c r="C1848" s="150"/>
      <c r="D1848" s="150"/>
      <c r="E1848" s="157"/>
      <c r="F1848" s="158"/>
      <c r="G1848" s="23"/>
      <c r="H1848" s="126"/>
      <c r="I1848" s="38"/>
      <c r="J1848" s="126"/>
      <c r="K1848" s="126"/>
      <c r="L1848" s="38"/>
      <c r="M1848" s="133"/>
      <c r="O1848" s="307"/>
    </row>
    <row r="1849" spans="1:15" s="138" customFormat="1" x14ac:dyDescent="0.2">
      <c r="A1849" s="110"/>
      <c r="C1849" s="150"/>
      <c r="D1849" s="150"/>
      <c r="E1849" s="157"/>
      <c r="F1849" s="158"/>
      <c r="G1849" s="23"/>
      <c r="H1849" s="126"/>
      <c r="I1849" s="38"/>
      <c r="J1849" s="126"/>
      <c r="K1849" s="126"/>
      <c r="L1849" s="38"/>
      <c r="M1849" s="133"/>
      <c r="O1849" s="307"/>
    </row>
    <row r="1850" spans="1:15" s="138" customFormat="1" x14ac:dyDescent="0.2">
      <c r="A1850" s="110"/>
      <c r="C1850" s="150"/>
      <c r="D1850" s="150"/>
      <c r="E1850" s="157"/>
      <c r="F1850" s="158"/>
      <c r="G1850" s="23"/>
      <c r="H1850" s="126"/>
      <c r="I1850" s="38"/>
      <c r="J1850" s="126"/>
      <c r="K1850" s="126"/>
      <c r="L1850" s="38"/>
      <c r="M1850" s="133"/>
      <c r="O1850" s="307"/>
    </row>
    <row r="1851" spans="1:15" s="138" customFormat="1" x14ac:dyDescent="0.2">
      <c r="A1851" s="110"/>
      <c r="C1851" s="150"/>
      <c r="D1851" s="150"/>
      <c r="E1851" s="157"/>
      <c r="F1851" s="158"/>
      <c r="G1851" s="23"/>
      <c r="H1851" s="126"/>
      <c r="I1851" s="38"/>
      <c r="J1851" s="126"/>
      <c r="K1851" s="126"/>
      <c r="L1851" s="38"/>
      <c r="M1851" s="133"/>
      <c r="O1851" s="307"/>
    </row>
    <row r="1852" spans="1:15" s="138" customFormat="1" x14ac:dyDescent="0.2">
      <c r="A1852" s="110"/>
      <c r="C1852" s="150"/>
      <c r="D1852" s="150"/>
      <c r="E1852" s="157"/>
      <c r="F1852" s="158"/>
      <c r="G1852" s="23"/>
      <c r="H1852" s="126"/>
      <c r="I1852" s="38"/>
      <c r="J1852" s="126"/>
      <c r="K1852" s="126"/>
      <c r="L1852" s="38"/>
      <c r="M1852" s="133"/>
      <c r="O1852" s="307"/>
    </row>
    <row r="1853" spans="1:15" s="138" customFormat="1" x14ac:dyDescent="0.2">
      <c r="A1853" s="110"/>
      <c r="C1853" s="150"/>
      <c r="D1853" s="150"/>
      <c r="E1853" s="157"/>
      <c r="F1853" s="158"/>
      <c r="G1853" s="23"/>
      <c r="H1853" s="126"/>
      <c r="I1853" s="38"/>
      <c r="J1853" s="126"/>
      <c r="K1853" s="126"/>
      <c r="L1853" s="38"/>
      <c r="M1853" s="133"/>
      <c r="O1853" s="307"/>
    </row>
    <row r="1854" spans="1:15" s="138" customFormat="1" x14ac:dyDescent="0.2">
      <c r="A1854" s="110"/>
      <c r="C1854" s="150"/>
      <c r="D1854" s="150"/>
      <c r="E1854" s="157"/>
      <c r="F1854" s="158"/>
      <c r="G1854" s="23"/>
      <c r="H1854" s="126"/>
      <c r="I1854" s="38"/>
      <c r="J1854" s="126"/>
      <c r="K1854" s="126"/>
      <c r="L1854" s="38"/>
      <c r="M1854" s="133"/>
      <c r="O1854" s="307"/>
    </row>
    <row r="1855" spans="1:15" s="138" customFormat="1" x14ac:dyDescent="0.2">
      <c r="A1855" s="110"/>
      <c r="C1855" s="150"/>
      <c r="D1855" s="150"/>
      <c r="E1855" s="157"/>
      <c r="F1855" s="158"/>
      <c r="G1855" s="23"/>
      <c r="H1855" s="126"/>
      <c r="I1855" s="38"/>
      <c r="J1855" s="126"/>
      <c r="K1855" s="126"/>
      <c r="L1855" s="38"/>
      <c r="M1855" s="133"/>
      <c r="O1855" s="307"/>
    </row>
    <row r="1856" spans="1:15" s="138" customFormat="1" x14ac:dyDescent="0.2">
      <c r="A1856" s="110"/>
      <c r="C1856" s="150"/>
      <c r="D1856" s="150"/>
      <c r="E1856" s="157"/>
      <c r="F1856" s="158"/>
      <c r="G1856" s="23"/>
      <c r="H1856" s="126"/>
      <c r="I1856" s="38"/>
      <c r="J1856" s="126"/>
      <c r="K1856" s="126"/>
      <c r="L1856" s="38"/>
      <c r="M1856" s="133"/>
      <c r="O1856" s="307"/>
    </row>
    <row r="1857" spans="1:15" s="138" customFormat="1" x14ac:dyDescent="0.2">
      <c r="A1857" s="110"/>
      <c r="C1857" s="150"/>
      <c r="D1857" s="150"/>
      <c r="E1857" s="157"/>
      <c r="F1857" s="158"/>
      <c r="G1857" s="23"/>
      <c r="H1857" s="126"/>
      <c r="I1857" s="38"/>
      <c r="J1857" s="126"/>
      <c r="K1857" s="126"/>
      <c r="L1857" s="38"/>
      <c r="M1857" s="133"/>
      <c r="O1857" s="307"/>
    </row>
    <row r="1858" spans="1:15" s="138" customFormat="1" x14ac:dyDescent="0.2">
      <c r="A1858" s="110"/>
      <c r="C1858" s="150"/>
      <c r="D1858" s="150"/>
      <c r="E1858" s="157"/>
      <c r="F1858" s="158"/>
      <c r="G1858" s="23"/>
      <c r="H1858" s="126"/>
      <c r="I1858" s="38"/>
      <c r="J1858" s="126"/>
      <c r="K1858" s="126"/>
      <c r="L1858" s="38"/>
      <c r="M1858" s="133"/>
      <c r="O1858" s="307"/>
    </row>
    <row r="1859" spans="1:15" s="138" customFormat="1" x14ac:dyDescent="0.2">
      <c r="A1859" s="110"/>
      <c r="C1859" s="150"/>
      <c r="D1859" s="150"/>
      <c r="E1859" s="157"/>
      <c r="F1859" s="158"/>
      <c r="G1859" s="23"/>
      <c r="H1859" s="126"/>
      <c r="I1859" s="38"/>
      <c r="J1859" s="126"/>
      <c r="K1859" s="126"/>
      <c r="L1859" s="38"/>
      <c r="M1859" s="133"/>
      <c r="O1859" s="307"/>
    </row>
    <row r="1860" spans="1:15" s="138" customFormat="1" x14ac:dyDescent="0.2">
      <c r="A1860" s="110"/>
      <c r="C1860" s="150"/>
      <c r="D1860" s="150"/>
      <c r="E1860" s="157"/>
      <c r="F1860" s="158"/>
      <c r="G1860" s="23"/>
      <c r="H1860" s="126"/>
      <c r="I1860" s="38"/>
      <c r="J1860" s="126"/>
      <c r="K1860" s="126"/>
      <c r="L1860" s="38"/>
      <c r="M1860" s="133"/>
      <c r="O1860" s="307"/>
    </row>
    <row r="1861" spans="1:15" s="138" customFormat="1" x14ac:dyDescent="0.2">
      <c r="A1861" s="110"/>
      <c r="C1861" s="150"/>
      <c r="D1861" s="150"/>
      <c r="E1861" s="157"/>
      <c r="F1861" s="158"/>
      <c r="G1861" s="23"/>
      <c r="H1861" s="126"/>
      <c r="I1861" s="38"/>
      <c r="J1861" s="126"/>
      <c r="K1861" s="126"/>
      <c r="L1861" s="38"/>
      <c r="M1861" s="133"/>
      <c r="O1861" s="307"/>
    </row>
    <row r="1862" spans="1:15" s="138" customFormat="1" x14ac:dyDescent="0.2">
      <c r="A1862" s="110"/>
      <c r="C1862" s="150"/>
      <c r="D1862" s="150"/>
      <c r="E1862" s="157"/>
      <c r="F1862" s="158"/>
      <c r="G1862" s="23"/>
      <c r="H1862" s="126"/>
      <c r="I1862" s="38"/>
      <c r="J1862" s="126"/>
      <c r="K1862" s="126"/>
      <c r="L1862" s="38"/>
      <c r="M1862" s="133"/>
      <c r="O1862" s="307"/>
    </row>
    <row r="1863" spans="1:15" s="138" customFormat="1" x14ac:dyDescent="0.2">
      <c r="A1863" s="110"/>
      <c r="C1863" s="150"/>
      <c r="D1863" s="150"/>
      <c r="E1863" s="157"/>
      <c r="F1863" s="158"/>
      <c r="G1863" s="23"/>
      <c r="H1863" s="126"/>
      <c r="I1863" s="38"/>
      <c r="J1863" s="126"/>
      <c r="K1863" s="126"/>
      <c r="L1863" s="38"/>
      <c r="M1863" s="133"/>
      <c r="O1863" s="307"/>
    </row>
    <row r="1864" spans="1:15" s="138" customFormat="1" x14ac:dyDescent="0.2">
      <c r="A1864" s="110"/>
      <c r="C1864" s="150"/>
      <c r="D1864" s="150"/>
      <c r="E1864" s="157"/>
      <c r="F1864" s="158"/>
      <c r="G1864" s="23"/>
      <c r="H1864" s="126"/>
      <c r="I1864" s="38"/>
      <c r="J1864" s="126"/>
      <c r="K1864" s="126"/>
      <c r="L1864" s="38"/>
      <c r="M1864" s="133"/>
      <c r="O1864" s="307"/>
    </row>
    <row r="1865" spans="1:15" s="138" customFormat="1" x14ac:dyDescent="0.2">
      <c r="A1865" s="110"/>
      <c r="C1865" s="150"/>
      <c r="D1865" s="150"/>
      <c r="E1865" s="157"/>
      <c r="F1865" s="158"/>
      <c r="G1865" s="23"/>
      <c r="H1865" s="126"/>
      <c r="I1865" s="38"/>
      <c r="J1865" s="126"/>
      <c r="K1865" s="126"/>
      <c r="L1865" s="38"/>
      <c r="M1865" s="133"/>
      <c r="O1865" s="307"/>
    </row>
    <row r="1866" spans="1:15" s="138" customFormat="1" x14ac:dyDescent="0.2">
      <c r="A1866" s="110"/>
      <c r="C1866" s="150"/>
      <c r="D1866" s="150"/>
      <c r="E1866" s="157"/>
      <c r="F1866" s="158"/>
      <c r="G1866" s="23"/>
      <c r="H1866" s="126"/>
      <c r="I1866" s="38"/>
      <c r="J1866" s="126"/>
      <c r="K1866" s="126"/>
      <c r="L1866" s="38"/>
      <c r="M1866" s="133"/>
      <c r="O1866" s="307"/>
    </row>
    <row r="1867" spans="1:15" s="138" customFormat="1" x14ac:dyDescent="0.2">
      <c r="A1867" s="110"/>
      <c r="C1867" s="150"/>
      <c r="D1867" s="150"/>
      <c r="E1867" s="157"/>
      <c r="F1867" s="158"/>
      <c r="G1867" s="23"/>
      <c r="H1867" s="126"/>
      <c r="I1867" s="38"/>
      <c r="J1867" s="126"/>
      <c r="K1867" s="126"/>
      <c r="L1867" s="38"/>
      <c r="M1867" s="133"/>
      <c r="O1867" s="307"/>
    </row>
    <row r="1868" spans="1:15" s="138" customFormat="1" x14ac:dyDescent="0.2">
      <c r="A1868" s="110"/>
      <c r="C1868" s="150"/>
      <c r="D1868" s="150"/>
      <c r="E1868" s="157"/>
      <c r="F1868" s="158"/>
      <c r="G1868" s="23"/>
      <c r="H1868" s="126"/>
      <c r="I1868" s="38"/>
      <c r="J1868" s="126"/>
      <c r="K1868" s="126"/>
      <c r="L1868" s="38"/>
      <c r="M1868" s="133"/>
      <c r="O1868" s="307"/>
    </row>
    <row r="1869" spans="1:15" s="138" customFormat="1" x14ac:dyDescent="0.2">
      <c r="A1869" s="110"/>
      <c r="C1869" s="150"/>
      <c r="D1869" s="150"/>
      <c r="E1869" s="157"/>
      <c r="F1869" s="158"/>
      <c r="G1869" s="23"/>
      <c r="H1869" s="126"/>
      <c r="I1869" s="38"/>
      <c r="J1869" s="126"/>
      <c r="K1869" s="126"/>
      <c r="L1869" s="38"/>
      <c r="M1869" s="133"/>
      <c r="O1869" s="307"/>
    </row>
    <row r="1870" spans="1:15" s="138" customFormat="1" x14ac:dyDescent="0.2">
      <c r="A1870" s="110"/>
      <c r="C1870" s="150"/>
      <c r="D1870" s="150"/>
      <c r="E1870" s="157"/>
      <c r="F1870" s="158"/>
      <c r="G1870" s="23"/>
      <c r="H1870" s="126"/>
      <c r="I1870" s="38"/>
      <c r="J1870" s="126"/>
      <c r="K1870" s="126"/>
      <c r="L1870" s="38"/>
      <c r="M1870" s="133"/>
      <c r="O1870" s="307"/>
    </row>
    <row r="1871" spans="1:15" s="138" customFormat="1" x14ac:dyDescent="0.2">
      <c r="A1871" s="110"/>
      <c r="C1871" s="150"/>
      <c r="D1871" s="150"/>
      <c r="E1871" s="157"/>
      <c r="F1871" s="158"/>
      <c r="G1871" s="23"/>
      <c r="H1871" s="126"/>
      <c r="I1871" s="38"/>
      <c r="J1871" s="126"/>
      <c r="K1871" s="126"/>
      <c r="L1871" s="38"/>
      <c r="M1871" s="133"/>
      <c r="O1871" s="307"/>
    </row>
    <row r="1872" spans="1:15" s="138" customFormat="1" x14ac:dyDescent="0.2">
      <c r="A1872" s="110"/>
      <c r="C1872" s="150"/>
      <c r="D1872" s="150"/>
      <c r="E1872" s="157"/>
      <c r="F1872" s="158"/>
      <c r="G1872" s="23"/>
      <c r="H1872" s="126"/>
      <c r="I1872" s="38"/>
      <c r="J1872" s="126"/>
      <c r="K1872" s="126"/>
      <c r="L1872" s="38"/>
      <c r="M1872" s="133"/>
      <c r="O1872" s="307"/>
    </row>
    <row r="1873" spans="1:15" s="138" customFormat="1" x14ac:dyDescent="0.2">
      <c r="A1873" s="110"/>
      <c r="C1873" s="150"/>
      <c r="D1873" s="150"/>
      <c r="E1873" s="157"/>
      <c r="F1873" s="158"/>
      <c r="G1873" s="23"/>
      <c r="H1873" s="126"/>
      <c r="I1873" s="38"/>
      <c r="J1873" s="126"/>
      <c r="K1873" s="126"/>
      <c r="L1873" s="38"/>
      <c r="M1873" s="133"/>
      <c r="O1873" s="307"/>
    </row>
    <row r="1874" spans="1:15" s="138" customFormat="1" x14ac:dyDescent="0.2">
      <c r="A1874" s="110"/>
      <c r="C1874" s="150"/>
      <c r="D1874" s="150"/>
      <c r="E1874" s="157"/>
      <c r="F1874" s="158"/>
      <c r="G1874" s="23"/>
      <c r="H1874" s="126"/>
      <c r="I1874" s="38"/>
      <c r="J1874" s="126"/>
      <c r="K1874" s="126"/>
      <c r="L1874" s="38"/>
      <c r="M1874" s="133"/>
      <c r="O1874" s="307"/>
    </row>
    <row r="1875" spans="1:15" s="138" customFormat="1" x14ac:dyDescent="0.2">
      <c r="A1875" s="110"/>
      <c r="C1875" s="150"/>
      <c r="D1875" s="150"/>
      <c r="E1875" s="157"/>
      <c r="F1875" s="158"/>
      <c r="G1875" s="23"/>
      <c r="H1875" s="126"/>
      <c r="I1875" s="38"/>
      <c r="J1875" s="126"/>
      <c r="K1875" s="126"/>
      <c r="L1875" s="38"/>
      <c r="M1875" s="133"/>
      <c r="O1875" s="307"/>
    </row>
    <row r="1876" spans="1:15" s="138" customFormat="1" x14ac:dyDescent="0.2">
      <c r="A1876" s="110"/>
      <c r="C1876" s="150"/>
      <c r="D1876" s="150"/>
      <c r="E1876" s="157"/>
      <c r="F1876" s="158"/>
      <c r="G1876" s="23"/>
      <c r="H1876" s="126"/>
      <c r="I1876" s="38"/>
      <c r="J1876" s="126"/>
      <c r="K1876" s="126"/>
      <c r="L1876" s="38"/>
      <c r="M1876" s="133"/>
      <c r="O1876" s="307"/>
    </row>
    <row r="1877" spans="1:15" s="138" customFormat="1" x14ac:dyDescent="0.2">
      <c r="A1877" s="110"/>
      <c r="C1877" s="150"/>
      <c r="D1877" s="150"/>
      <c r="E1877" s="157"/>
      <c r="F1877" s="158"/>
      <c r="G1877" s="23"/>
      <c r="H1877" s="126"/>
      <c r="I1877" s="38"/>
      <c r="J1877" s="126"/>
      <c r="K1877" s="126"/>
      <c r="L1877" s="38"/>
      <c r="M1877" s="133"/>
      <c r="O1877" s="307"/>
    </row>
    <row r="1878" spans="1:15" s="138" customFormat="1" x14ac:dyDescent="0.2">
      <c r="A1878" s="110"/>
      <c r="C1878" s="150"/>
      <c r="D1878" s="150"/>
      <c r="E1878" s="157"/>
      <c r="F1878" s="158"/>
      <c r="G1878" s="23"/>
      <c r="H1878" s="126"/>
      <c r="I1878" s="38"/>
      <c r="J1878" s="126"/>
      <c r="K1878" s="126"/>
      <c r="L1878" s="38"/>
      <c r="M1878" s="133"/>
      <c r="O1878" s="307"/>
    </row>
    <row r="1879" spans="1:15" s="138" customFormat="1" x14ac:dyDescent="0.2">
      <c r="A1879" s="110"/>
      <c r="C1879" s="150"/>
      <c r="D1879" s="150"/>
      <c r="E1879" s="157"/>
      <c r="F1879" s="158"/>
      <c r="G1879" s="23"/>
      <c r="H1879" s="126"/>
      <c r="I1879" s="38"/>
      <c r="J1879" s="126"/>
      <c r="K1879" s="126"/>
      <c r="L1879" s="38"/>
      <c r="M1879" s="133"/>
      <c r="O1879" s="307"/>
    </row>
    <row r="1880" spans="1:15" s="138" customFormat="1" x14ac:dyDescent="0.2">
      <c r="A1880" s="110"/>
      <c r="C1880" s="150"/>
      <c r="D1880" s="150"/>
      <c r="E1880" s="157"/>
      <c r="F1880" s="158"/>
      <c r="G1880" s="23"/>
      <c r="H1880" s="126"/>
      <c r="I1880" s="38"/>
      <c r="J1880" s="126"/>
      <c r="K1880" s="126"/>
      <c r="L1880" s="38"/>
      <c r="M1880" s="133"/>
      <c r="O1880" s="307"/>
    </row>
    <row r="1881" spans="1:15" s="138" customFormat="1" x14ac:dyDescent="0.2">
      <c r="A1881" s="110"/>
      <c r="C1881" s="150"/>
      <c r="D1881" s="150"/>
      <c r="E1881" s="157"/>
      <c r="F1881" s="158"/>
      <c r="G1881" s="23"/>
      <c r="H1881" s="126"/>
      <c r="I1881" s="38"/>
      <c r="J1881" s="126"/>
      <c r="K1881" s="126"/>
      <c r="L1881" s="38"/>
      <c r="M1881" s="133"/>
      <c r="O1881" s="307"/>
    </row>
    <row r="1882" spans="1:15" s="138" customFormat="1" x14ac:dyDescent="0.2">
      <c r="A1882" s="110"/>
      <c r="C1882" s="150"/>
      <c r="D1882" s="150"/>
      <c r="E1882" s="157"/>
      <c r="F1882" s="158"/>
      <c r="G1882" s="23"/>
      <c r="H1882" s="126"/>
      <c r="I1882" s="38"/>
      <c r="J1882" s="126"/>
      <c r="K1882" s="126"/>
      <c r="L1882" s="38"/>
      <c r="M1882" s="133"/>
      <c r="O1882" s="307"/>
    </row>
    <row r="1883" spans="1:15" s="138" customFormat="1" x14ac:dyDescent="0.2">
      <c r="A1883" s="110"/>
      <c r="C1883" s="150"/>
      <c r="D1883" s="150"/>
      <c r="E1883" s="157"/>
      <c r="F1883" s="158"/>
      <c r="G1883" s="23"/>
      <c r="H1883" s="126"/>
      <c r="I1883" s="38"/>
      <c r="J1883" s="126"/>
      <c r="K1883" s="126"/>
      <c r="L1883" s="38"/>
      <c r="M1883" s="133"/>
      <c r="O1883" s="307"/>
    </row>
    <row r="1884" spans="1:15" s="138" customFormat="1" x14ac:dyDescent="0.2">
      <c r="A1884" s="110"/>
      <c r="C1884" s="150"/>
      <c r="D1884" s="150"/>
      <c r="E1884" s="157"/>
      <c r="F1884" s="158"/>
      <c r="G1884" s="23"/>
      <c r="H1884" s="126"/>
      <c r="I1884" s="38"/>
      <c r="J1884" s="126"/>
      <c r="K1884" s="126"/>
      <c r="L1884" s="38"/>
      <c r="M1884" s="133"/>
      <c r="O1884" s="307"/>
    </row>
    <row r="1885" spans="1:15" s="138" customFormat="1" x14ac:dyDescent="0.2">
      <c r="A1885" s="110"/>
      <c r="C1885" s="150"/>
      <c r="D1885" s="150"/>
      <c r="E1885" s="157"/>
      <c r="F1885" s="158"/>
      <c r="G1885" s="23"/>
      <c r="H1885" s="126"/>
      <c r="I1885" s="38"/>
      <c r="J1885" s="126"/>
      <c r="K1885" s="126"/>
      <c r="L1885" s="38"/>
      <c r="M1885" s="133"/>
      <c r="O1885" s="307"/>
    </row>
    <row r="1886" spans="1:15" s="138" customFormat="1" x14ac:dyDescent="0.2">
      <c r="A1886" s="110"/>
      <c r="C1886" s="150"/>
      <c r="D1886" s="150"/>
      <c r="E1886" s="157"/>
      <c r="F1886" s="158"/>
      <c r="G1886" s="23"/>
      <c r="H1886" s="126"/>
      <c r="I1886" s="38"/>
      <c r="J1886" s="126"/>
      <c r="K1886" s="126"/>
      <c r="L1886" s="38"/>
      <c r="M1886" s="133"/>
      <c r="O1886" s="307"/>
    </row>
    <row r="1887" spans="1:15" s="138" customFormat="1" x14ac:dyDescent="0.2">
      <c r="A1887" s="110"/>
      <c r="C1887" s="150"/>
      <c r="D1887" s="150"/>
      <c r="E1887" s="157"/>
      <c r="F1887" s="158"/>
      <c r="G1887" s="23"/>
      <c r="H1887" s="126"/>
      <c r="I1887" s="38"/>
      <c r="J1887" s="126"/>
      <c r="K1887" s="126"/>
      <c r="L1887" s="38"/>
      <c r="M1887" s="133"/>
      <c r="O1887" s="307"/>
    </row>
    <row r="1888" spans="1:15" s="138" customFormat="1" x14ac:dyDescent="0.2">
      <c r="A1888" s="110"/>
      <c r="C1888" s="150"/>
      <c r="D1888" s="150"/>
      <c r="E1888" s="157"/>
      <c r="F1888" s="158"/>
      <c r="G1888" s="23"/>
      <c r="H1888" s="126"/>
      <c r="I1888" s="38"/>
      <c r="J1888" s="126"/>
      <c r="K1888" s="126"/>
      <c r="L1888" s="38"/>
      <c r="M1888" s="133"/>
      <c r="O1888" s="307"/>
    </row>
    <row r="1889" spans="1:15" s="138" customFormat="1" x14ac:dyDescent="0.2">
      <c r="A1889" s="110"/>
      <c r="C1889" s="150"/>
      <c r="D1889" s="150"/>
      <c r="E1889" s="157"/>
      <c r="F1889" s="158"/>
      <c r="G1889" s="23"/>
      <c r="H1889" s="126"/>
      <c r="I1889" s="38"/>
      <c r="J1889" s="126"/>
      <c r="K1889" s="126"/>
      <c r="L1889" s="38"/>
      <c r="M1889" s="133"/>
      <c r="O1889" s="307"/>
    </row>
    <row r="1890" spans="1:15" s="138" customFormat="1" x14ac:dyDescent="0.2">
      <c r="A1890" s="110"/>
      <c r="C1890" s="150"/>
      <c r="D1890" s="150"/>
      <c r="E1890" s="157"/>
      <c r="F1890" s="158"/>
      <c r="G1890" s="23"/>
      <c r="H1890" s="126"/>
      <c r="I1890" s="38"/>
      <c r="J1890" s="126"/>
      <c r="K1890" s="126"/>
      <c r="L1890" s="38"/>
      <c r="M1890" s="133"/>
      <c r="O1890" s="307"/>
    </row>
    <row r="1891" spans="1:15" s="138" customFormat="1" x14ac:dyDescent="0.2">
      <c r="A1891" s="110"/>
      <c r="C1891" s="150"/>
      <c r="D1891" s="150"/>
      <c r="E1891" s="157"/>
      <c r="F1891" s="158"/>
      <c r="G1891" s="23"/>
      <c r="H1891" s="126"/>
      <c r="I1891" s="38"/>
      <c r="J1891" s="126"/>
      <c r="K1891" s="126"/>
      <c r="L1891" s="38"/>
      <c r="M1891" s="133"/>
      <c r="O1891" s="307"/>
    </row>
    <row r="1892" spans="1:15" s="138" customFormat="1" x14ac:dyDescent="0.2">
      <c r="A1892" s="110"/>
      <c r="C1892" s="150"/>
      <c r="D1892" s="150"/>
      <c r="E1892" s="157"/>
      <c r="F1892" s="158"/>
      <c r="G1892" s="23"/>
      <c r="H1892" s="126"/>
      <c r="I1892" s="38"/>
      <c r="J1892" s="126"/>
      <c r="K1892" s="126"/>
      <c r="L1892" s="38"/>
      <c r="M1892" s="133"/>
      <c r="O1892" s="307"/>
    </row>
    <row r="1893" spans="1:15" s="138" customFormat="1" x14ac:dyDescent="0.2">
      <c r="A1893" s="110"/>
      <c r="C1893" s="150"/>
      <c r="D1893" s="150"/>
      <c r="E1893" s="157"/>
      <c r="F1893" s="158"/>
      <c r="G1893" s="23"/>
      <c r="H1893" s="126"/>
      <c r="I1893" s="38"/>
      <c r="J1893" s="126"/>
      <c r="K1893" s="126"/>
      <c r="L1893" s="38"/>
      <c r="M1893" s="133"/>
      <c r="O1893" s="307"/>
    </row>
    <row r="1894" spans="1:15" s="138" customFormat="1" x14ac:dyDescent="0.2">
      <c r="A1894" s="110"/>
      <c r="C1894" s="150"/>
      <c r="D1894" s="150"/>
      <c r="E1894" s="157"/>
      <c r="F1894" s="158"/>
      <c r="G1894" s="23"/>
      <c r="H1894" s="126"/>
      <c r="I1894" s="38"/>
      <c r="J1894" s="126"/>
      <c r="K1894" s="126"/>
      <c r="L1894" s="38"/>
      <c r="M1894" s="133"/>
      <c r="O1894" s="307"/>
    </row>
    <row r="1895" spans="1:15" s="138" customFormat="1" x14ac:dyDescent="0.2">
      <c r="A1895" s="110"/>
      <c r="C1895" s="150"/>
      <c r="D1895" s="150"/>
      <c r="E1895" s="157"/>
      <c r="F1895" s="158"/>
      <c r="G1895" s="23"/>
      <c r="H1895" s="126"/>
      <c r="I1895" s="38"/>
      <c r="J1895" s="126"/>
      <c r="K1895" s="126"/>
      <c r="L1895" s="38"/>
      <c r="M1895" s="133"/>
      <c r="O1895" s="307"/>
    </row>
    <row r="1896" spans="1:15" s="138" customFormat="1" x14ac:dyDescent="0.2">
      <c r="A1896" s="110"/>
      <c r="C1896" s="150"/>
      <c r="D1896" s="150"/>
      <c r="E1896" s="157"/>
      <c r="F1896" s="158"/>
      <c r="G1896" s="23"/>
      <c r="H1896" s="126"/>
      <c r="I1896" s="38"/>
      <c r="J1896" s="126"/>
      <c r="K1896" s="126"/>
      <c r="L1896" s="38"/>
      <c r="M1896" s="133"/>
      <c r="O1896" s="307"/>
    </row>
    <row r="1897" spans="1:15" s="138" customFormat="1" x14ac:dyDescent="0.2">
      <c r="A1897" s="110"/>
      <c r="C1897" s="150"/>
      <c r="D1897" s="150"/>
      <c r="E1897" s="157"/>
      <c r="F1897" s="158"/>
      <c r="G1897" s="23"/>
      <c r="H1897" s="126"/>
      <c r="I1897" s="38"/>
      <c r="J1897" s="126"/>
      <c r="K1897" s="126"/>
      <c r="L1897" s="38"/>
      <c r="M1897" s="133"/>
      <c r="O1897" s="307"/>
    </row>
    <row r="1898" spans="1:15" s="138" customFormat="1" x14ac:dyDescent="0.2">
      <c r="A1898" s="110"/>
      <c r="C1898" s="150"/>
      <c r="D1898" s="150"/>
      <c r="E1898" s="157"/>
      <c r="F1898" s="158"/>
      <c r="G1898" s="23"/>
      <c r="H1898" s="126"/>
      <c r="I1898" s="38"/>
      <c r="J1898" s="126"/>
      <c r="K1898" s="126"/>
      <c r="L1898" s="38"/>
      <c r="M1898" s="133"/>
      <c r="O1898" s="307"/>
    </row>
    <row r="1899" spans="1:15" s="138" customFormat="1" x14ac:dyDescent="0.2">
      <c r="A1899" s="110"/>
      <c r="C1899" s="150"/>
      <c r="D1899" s="150"/>
      <c r="E1899" s="157"/>
      <c r="F1899" s="158"/>
      <c r="G1899" s="23"/>
      <c r="H1899" s="126"/>
      <c r="I1899" s="38"/>
      <c r="J1899" s="126"/>
      <c r="K1899" s="126"/>
      <c r="L1899" s="38"/>
      <c r="M1899" s="133"/>
      <c r="O1899" s="307"/>
    </row>
    <row r="1900" spans="1:15" s="138" customFormat="1" x14ac:dyDescent="0.2">
      <c r="A1900" s="110"/>
      <c r="C1900" s="150"/>
      <c r="D1900" s="150"/>
      <c r="E1900" s="157"/>
      <c r="F1900" s="158"/>
      <c r="G1900" s="23"/>
      <c r="H1900" s="126"/>
      <c r="I1900" s="38"/>
      <c r="J1900" s="126"/>
      <c r="K1900" s="126"/>
      <c r="L1900" s="38"/>
      <c r="M1900" s="133"/>
      <c r="O1900" s="307"/>
    </row>
    <row r="1901" spans="1:15" s="138" customFormat="1" x14ac:dyDescent="0.2">
      <c r="A1901" s="110"/>
      <c r="C1901" s="150"/>
      <c r="D1901" s="150"/>
      <c r="E1901" s="157"/>
      <c r="F1901" s="158"/>
      <c r="G1901" s="23"/>
      <c r="H1901" s="126"/>
      <c r="I1901" s="38"/>
      <c r="J1901" s="126"/>
      <c r="K1901" s="126"/>
      <c r="L1901" s="38"/>
      <c r="M1901" s="133"/>
      <c r="O1901" s="307"/>
    </row>
    <row r="1902" spans="1:15" s="138" customFormat="1" x14ac:dyDescent="0.2">
      <c r="A1902" s="110"/>
      <c r="C1902" s="150"/>
      <c r="D1902" s="150"/>
      <c r="E1902" s="157"/>
      <c r="F1902" s="158"/>
      <c r="G1902" s="23"/>
      <c r="H1902" s="126"/>
      <c r="I1902" s="38"/>
      <c r="J1902" s="126"/>
      <c r="K1902" s="126"/>
      <c r="L1902" s="38"/>
      <c r="M1902" s="133"/>
      <c r="O1902" s="307"/>
    </row>
    <row r="1903" spans="1:15" s="138" customFormat="1" x14ac:dyDescent="0.2">
      <c r="A1903" s="110"/>
      <c r="C1903" s="150"/>
      <c r="D1903" s="150"/>
      <c r="E1903" s="157"/>
      <c r="F1903" s="158"/>
      <c r="G1903" s="23"/>
      <c r="H1903" s="126"/>
      <c r="I1903" s="38"/>
      <c r="J1903" s="126"/>
      <c r="K1903" s="126"/>
      <c r="L1903" s="38"/>
      <c r="M1903" s="133"/>
      <c r="O1903" s="307"/>
    </row>
    <row r="1904" spans="1:15" s="138" customFormat="1" x14ac:dyDescent="0.2">
      <c r="A1904" s="110"/>
      <c r="C1904" s="150"/>
      <c r="D1904" s="150"/>
      <c r="E1904" s="157"/>
      <c r="F1904" s="158"/>
      <c r="G1904" s="23"/>
      <c r="H1904" s="126"/>
      <c r="I1904" s="38"/>
      <c r="J1904" s="126"/>
      <c r="K1904" s="126"/>
      <c r="L1904" s="38"/>
      <c r="M1904" s="133"/>
      <c r="O1904" s="307"/>
    </row>
    <row r="1905" spans="1:15" s="138" customFormat="1" x14ac:dyDescent="0.2">
      <c r="A1905" s="110"/>
      <c r="C1905" s="150"/>
      <c r="D1905" s="150"/>
      <c r="E1905" s="157"/>
      <c r="F1905" s="158"/>
      <c r="G1905" s="23"/>
      <c r="H1905" s="126"/>
      <c r="I1905" s="38"/>
      <c r="J1905" s="126"/>
      <c r="K1905" s="126"/>
      <c r="L1905" s="38"/>
      <c r="M1905" s="133"/>
      <c r="O1905" s="307"/>
    </row>
    <row r="1906" spans="1:15" s="138" customFormat="1" x14ac:dyDescent="0.2">
      <c r="A1906" s="110"/>
      <c r="C1906" s="150"/>
      <c r="D1906" s="150"/>
      <c r="E1906" s="157"/>
      <c r="F1906" s="158"/>
      <c r="G1906" s="23"/>
      <c r="H1906" s="126"/>
      <c r="I1906" s="38"/>
      <c r="J1906" s="126"/>
      <c r="K1906" s="126"/>
      <c r="L1906" s="38"/>
      <c r="M1906" s="133"/>
      <c r="O1906" s="307"/>
    </row>
    <row r="1907" spans="1:15" s="138" customFormat="1" x14ac:dyDescent="0.2">
      <c r="A1907" s="110"/>
      <c r="C1907" s="150"/>
      <c r="D1907" s="150"/>
      <c r="E1907" s="157"/>
      <c r="F1907" s="158"/>
      <c r="G1907" s="23"/>
      <c r="H1907" s="126"/>
      <c r="I1907" s="38"/>
      <c r="J1907" s="126"/>
      <c r="K1907" s="126"/>
      <c r="L1907" s="38"/>
      <c r="M1907" s="133"/>
      <c r="O1907" s="307"/>
    </row>
    <row r="1908" spans="1:15" s="138" customFormat="1" x14ac:dyDescent="0.2">
      <c r="A1908" s="110"/>
      <c r="C1908" s="150"/>
      <c r="D1908" s="150"/>
      <c r="E1908" s="157"/>
      <c r="F1908" s="158"/>
      <c r="G1908" s="23"/>
      <c r="H1908" s="126"/>
      <c r="I1908" s="38"/>
      <c r="J1908" s="126"/>
      <c r="K1908" s="126"/>
      <c r="L1908" s="38"/>
      <c r="M1908" s="133"/>
      <c r="O1908" s="307"/>
    </row>
    <row r="1909" spans="1:15" s="138" customFormat="1" x14ac:dyDescent="0.2">
      <c r="A1909" s="110"/>
      <c r="C1909" s="150"/>
      <c r="D1909" s="150"/>
      <c r="E1909" s="157"/>
      <c r="F1909" s="158"/>
      <c r="G1909" s="23"/>
      <c r="H1909" s="126"/>
      <c r="I1909" s="38"/>
      <c r="J1909" s="126"/>
      <c r="K1909" s="126"/>
      <c r="L1909" s="38"/>
      <c r="M1909" s="133"/>
      <c r="O1909" s="307"/>
    </row>
    <row r="1910" spans="1:15" s="138" customFormat="1" x14ac:dyDescent="0.2">
      <c r="A1910" s="110"/>
      <c r="C1910" s="150"/>
      <c r="D1910" s="150"/>
      <c r="E1910" s="157"/>
      <c r="F1910" s="158"/>
      <c r="G1910" s="23"/>
      <c r="H1910" s="126"/>
      <c r="I1910" s="38"/>
      <c r="J1910" s="126"/>
      <c r="K1910" s="126"/>
      <c r="L1910" s="38"/>
      <c r="M1910" s="133"/>
      <c r="O1910" s="307"/>
    </row>
    <row r="1911" spans="1:15" s="138" customFormat="1" x14ac:dyDescent="0.2">
      <c r="A1911" s="110"/>
      <c r="C1911" s="150"/>
      <c r="D1911" s="150"/>
      <c r="E1911" s="157"/>
      <c r="F1911" s="158"/>
      <c r="G1911" s="23"/>
      <c r="H1911" s="126"/>
      <c r="I1911" s="38"/>
      <c r="J1911" s="126"/>
      <c r="K1911" s="126"/>
      <c r="L1911" s="38"/>
      <c r="M1911" s="133"/>
      <c r="O1911" s="307"/>
    </row>
    <row r="1912" spans="1:15" s="138" customFormat="1" x14ac:dyDescent="0.2">
      <c r="A1912" s="110"/>
      <c r="C1912" s="150"/>
      <c r="D1912" s="150"/>
      <c r="E1912" s="157"/>
      <c r="F1912" s="158"/>
      <c r="G1912" s="23"/>
      <c r="H1912" s="126"/>
      <c r="I1912" s="38"/>
      <c r="J1912" s="126"/>
      <c r="K1912" s="126"/>
      <c r="L1912" s="38"/>
      <c r="M1912" s="133"/>
      <c r="O1912" s="307"/>
    </row>
    <row r="1913" spans="1:15" s="138" customFormat="1" x14ac:dyDescent="0.2">
      <c r="A1913" s="110"/>
      <c r="C1913" s="150"/>
      <c r="D1913" s="150"/>
      <c r="E1913" s="157"/>
      <c r="F1913" s="158"/>
      <c r="G1913" s="23"/>
      <c r="H1913" s="126"/>
      <c r="I1913" s="38"/>
      <c r="J1913" s="126"/>
      <c r="K1913" s="126"/>
      <c r="L1913" s="38"/>
      <c r="M1913" s="133"/>
      <c r="O1913" s="307"/>
    </row>
    <row r="1914" spans="1:15" s="138" customFormat="1" x14ac:dyDescent="0.2">
      <c r="A1914" s="110"/>
      <c r="C1914" s="150"/>
      <c r="D1914" s="150"/>
      <c r="E1914" s="157"/>
      <c r="F1914" s="158"/>
      <c r="G1914" s="23"/>
      <c r="H1914" s="126"/>
      <c r="I1914" s="38"/>
      <c r="J1914" s="126"/>
      <c r="K1914" s="126"/>
      <c r="L1914" s="38"/>
      <c r="M1914" s="133"/>
      <c r="O1914" s="307"/>
    </row>
    <row r="1915" spans="1:15" s="138" customFormat="1" x14ac:dyDescent="0.2">
      <c r="A1915" s="110"/>
      <c r="C1915" s="150"/>
      <c r="D1915" s="150"/>
      <c r="E1915" s="157"/>
      <c r="F1915" s="158"/>
      <c r="G1915" s="23"/>
      <c r="H1915" s="126"/>
      <c r="I1915" s="38"/>
      <c r="J1915" s="126"/>
      <c r="K1915" s="126"/>
      <c r="L1915" s="38"/>
      <c r="M1915" s="133"/>
      <c r="O1915" s="307"/>
    </row>
    <row r="1916" spans="1:15" s="138" customFormat="1" x14ac:dyDescent="0.2">
      <c r="A1916" s="110"/>
      <c r="C1916" s="150"/>
      <c r="D1916" s="150"/>
      <c r="E1916" s="157"/>
      <c r="F1916" s="158"/>
      <c r="G1916" s="23"/>
      <c r="H1916" s="126"/>
      <c r="I1916" s="38"/>
      <c r="J1916" s="126"/>
      <c r="K1916" s="126"/>
      <c r="L1916" s="38"/>
      <c r="M1916" s="133"/>
      <c r="O1916" s="307"/>
    </row>
    <row r="1917" spans="1:15" s="138" customFormat="1" x14ac:dyDescent="0.2">
      <c r="A1917" s="110"/>
      <c r="C1917" s="150"/>
      <c r="D1917" s="150"/>
      <c r="E1917" s="157"/>
      <c r="F1917" s="158"/>
      <c r="G1917" s="23"/>
      <c r="H1917" s="126"/>
      <c r="I1917" s="38"/>
      <c r="J1917" s="126"/>
      <c r="K1917" s="126"/>
      <c r="L1917" s="38"/>
      <c r="M1917" s="133"/>
      <c r="O1917" s="307"/>
    </row>
    <row r="1918" spans="1:15" s="138" customFormat="1" x14ac:dyDescent="0.2">
      <c r="A1918" s="110"/>
      <c r="C1918" s="150"/>
      <c r="D1918" s="150"/>
      <c r="E1918" s="157"/>
      <c r="F1918" s="158"/>
      <c r="G1918" s="23"/>
      <c r="H1918" s="126"/>
      <c r="I1918" s="38"/>
      <c r="J1918" s="126"/>
      <c r="K1918" s="126"/>
      <c r="L1918" s="38"/>
      <c r="M1918" s="133"/>
      <c r="O1918" s="307"/>
    </row>
    <row r="1919" spans="1:15" s="138" customFormat="1" x14ac:dyDescent="0.2">
      <c r="A1919" s="110"/>
      <c r="C1919" s="150"/>
      <c r="D1919" s="150"/>
      <c r="E1919" s="157"/>
      <c r="F1919" s="158"/>
      <c r="G1919" s="23"/>
      <c r="H1919" s="126"/>
      <c r="I1919" s="38"/>
      <c r="J1919" s="126"/>
      <c r="K1919" s="126"/>
      <c r="L1919" s="38"/>
      <c r="M1919" s="133"/>
      <c r="O1919" s="307"/>
    </row>
    <row r="1920" spans="1:15" s="138" customFormat="1" x14ac:dyDescent="0.2">
      <c r="A1920" s="110"/>
      <c r="C1920" s="150"/>
      <c r="D1920" s="150"/>
      <c r="E1920" s="157"/>
      <c r="F1920" s="158"/>
      <c r="G1920" s="23"/>
      <c r="H1920" s="126"/>
      <c r="I1920" s="38"/>
      <c r="J1920" s="126"/>
      <c r="K1920" s="126"/>
      <c r="L1920" s="38"/>
      <c r="M1920" s="133"/>
      <c r="O1920" s="307"/>
    </row>
    <row r="1921" spans="1:15" s="138" customFormat="1" x14ac:dyDescent="0.2">
      <c r="A1921" s="110"/>
      <c r="C1921" s="150"/>
      <c r="D1921" s="150"/>
      <c r="E1921" s="157"/>
      <c r="F1921" s="158"/>
      <c r="G1921" s="23"/>
      <c r="H1921" s="126"/>
      <c r="I1921" s="38"/>
      <c r="J1921" s="126"/>
      <c r="K1921" s="126"/>
      <c r="L1921" s="38"/>
      <c r="M1921" s="133"/>
      <c r="O1921" s="307"/>
    </row>
    <row r="1922" spans="1:15" s="138" customFormat="1" x14ac:dyDescent="0.2">
      <c r="A1922" s="110"/>
      <c r="C1922" s="150"/>
      <c r="D1922" s="150"/>
      <c r="E1922" s="157"/>
      <c r="F1922" s="158"/>
      <c r="G1922" s="23"/>
      <c r="H1922" s="126"/>
      <c r="I1922" s="38"/>
      <c r="J1922" s="126"/>
      <c r="K1922" s="126"/>
      <c r="L1922" s="38"/>
      <c r="M1922" s="133"/>
      <c r="O1922" s="307"/>
    </row>
    <row r="1923" spans="1:15" s="138" customFormat="1" x14ac:dyDescent="0.2">
      <c r="A1923" s="110"/>
      <c r="C1923" s="150"/>
      <c r="D1923" s="150"/>
      <c r="E1923" s="157"/>
      <c r="F1923" s="158"/>
      <c r="G1923" s="23"/>
      <c r="H1923" s="126"/>
      <c r="I1923" s="38"/>
      <c r="J1923" s="126"/>
      <c r="K1923" s="126"/>
      <c r="L1923" s="38"/>
      <c r="M1923" s="133"/>
      <c r="O1923" s="307"/>
    </row>
    <row r="1924" spans="1:15" s="138" customFormat="1" x14ac:dyDescent="0.2">
      <c r="A1924" s="110"/>
      <c r="C1924" s="150"/>
      <c r="D1924" s="150"/>
      <c r="E1924" s="157"/>
      <c r="F1924" s="158"/>
      <c r="G1924" s="23"/>
      <c r="H1924" s="126"/>
      <c r="I1924" s="38"/>
      <c r="J1924" s="126"/>
      <c r="K1924" s="126"/>
      <c r="L1924" s="38"/>
      <c r="M1924" s="133"/>
      <c r="O1924" s="307"/>
    </row>
    <row r="1925" spans="1:15" s="138" customFormat="1" x14ac:dyDescent="0.2">
      <c r="A1925" s="110"/>
      <c r="C1925" s="150"/>
      <c r="D1925" s="150"/>
      <c r="E1925" s="157"/>
      <c r="F1925" s="158"/>
      <c r="G1925" s="23"/>
      <c r="H1925" s="126"/>
      <c r="I1925" s="38"/>
      <c r="J1925" s="126"/>
      <c r="K1925" s="126"/>
      <c r="L1925" s="38"/>
      <c r="M1925" s="133"/>
      <c r="O1925" s="307"/>
    </row>
    <row r="1926" spans="1:15" s="138" customFormat="1" x14ac:dyDescent="0.2">
      <c r="A1926" s="110"/>
      <c r="C1926" s="150"/>
      <c r="D1926" s="150"/>
      <c r="E1926" s="157"/>
      <c r="F1926" s="158"/>
      <c r="G1926" s="23"/>
      <c r="H1926" s="126"/>
      <c r="I1926" s="38"/>
      <c r="J1926" s="126"/>
      <c r="K1926" s="126"/>
      <c r="L1926" s="38"/>
      <c r="M1926" s="133"/>
      <c r="O1926" s="307"/>
    </row>
    <row r="1927" spans="1:15" s="138" customFormat="1" x14ac:dyDescent="0.2">
      <c r="A1927" s="110"/>
      <c r="C1927" s="150"/>
      <c r="D1927" s="150"/>
      <c r="E1927" s="157"/>
      <c r="F1927" s="158"/>
      <c r="G1927" s="23"/>
      <c r="H1927" s="126"/>
      <c r="I1927" s="38"/>
      <c r="J1927" s="126"/>
      <c r="K1927" s="126"/>
      <c r="L1927" s="38"/>
      <c r="M1927" s="133"/>
      <c r="O1927" s="307"/>
    </row>
    <row r="1928" spans="1:15" s="138" customFormat="1" x14ac:dyDescent="0.2">
      <c r="A1928" s="110"/>
      <c r="C1928" s="150"/>
      <c r="D1928" s="150"/>
      <c r="E1928" s="157"/>
      <c r="F1928" s="158"/>
      <c r="G1928" s="23"/>
      <c r="H1928" s="126"/>
      <c r="I1928" s="38"/>
      <c r="J1928" s="126"/>
      <c r="K1928" s="126"/>
      <c r="L1928" s="38"/>
      <c r="M1928" s="133"/>
      <c r="O1928" s="307"/>
    </row>
    <row r="1929" spans="1:15" s="138" customFormat="1" x14ac:dyDescent="0.2">
      <c r="A1929" s="110"/>
      <c r="C1929" s="150"/>
      <c r="D1929" s="150"/>
      <c r="E1929" s="157"/>
      <c r="F1929" s="158"/>
      <c r="G1929" s="23"/>
      <c r="H1929" s="126"/>
      <c r="I1929" s="38"/>
      <c r="J1929" s="126"/>
      <c r="K1929" s="126"/>
      <c r="L1929" s="38"/>
      <c r="M1929" s="133"/>
      <c r="O1929" s="307"/>
    </row>
    <row r="1930" spans="1:15" s="138" customFormat="1" x14ac:dyDescent="0.2">
      <c r="A1930" s="110"/>
      <c r="C1930" s="150"/>
      <c r="D1930" s="150"/>
      <c r="E1930" s="157"/>
      <c r="F1930" s="158"/>
      <c r="G1930" s="23"/>
      <c r="H1930" s="126"/>
      <c r="I1930" s="38"/>
      <c r="J1930" s="126"/>
      <c r="K1930" s="126"/>
      <c r="L1930" s="38"/>
      <c r="M1930" s="133"/>
      <c r="O1930" s="307"/>
    </row>
    <row r="1931" spans="1:15" s="138" customFormat="1" x14ac:dyDescent="0.2">
      <c r="A1931" s="110"/>
      <c r="C1931" s="150"/>
      <c r="D1931" s="150"/>
      <c r="E1931" s="157"/>
      <c r="F1931" s="158"/>
      <c r="G1931" s="23"/>
      <c r="H1931" s="126"/>
      <c r="I1931" s="38"/>
      <c r="J1931" s="126"/>
      <c r="K1931" s="126"/>
      <c r="L1931" s="38"/>
      <c r="M1931" s="133"/>
      <c r="O1931" s="307"/>
    </row>
    <row r="1932" spans="1:15" s="138" customFormat="1" x14ac:dyDescent="0.2">
      <c r="A1932" s="110"/>
      <c r="C1932" s="150"/>
      <c r="D1932" s="150"/>
      <c r="E1932" s="157"/>
      <c r="F1932" s="158"/>
      <c r="G1932" s="23"/>
      <c r="H1932" s="126"/>
      <c r="I1932" s="38"/>
      <c r="J1932" s="126"/>
      <c r="K1932" s="126"/>
      <c r="L1932" s="38"/>
      <c r="M1932" s="133"/>
      <c r="O1932" s="307"/>
    </row>
    <row r="1933" spans="1:15" s="138" customFormat="1" x14ac:dyDescent="0.2">
      <c r="A1933" s="110"/>
      <c r="C1933" s="150"/>
      <c r="D1933" s="150"/>
      <c r="E1933" s="157"/>
      <c r="F1933" s="158"/>
      <c r="G1933" s="23"/>
      <c r="H1933" s="126"/>
      <c r="I1933" s="38"/>
      <c r="J1933" s="126"/>
      <c r="K1933" s="126"/>
      <c r="L1933" s="38"/>
      <c r="M1933" s="133"/>
      <c r="O1933" s="307"/>
    </row>
    <row r="1934" spans="1:15" s="138" customFormat="1" x14ac:dyDescent="0.2">
      <c r="A1934" s="110"/>
      <c r="C1934" s="150"/>
      <c r="D1934" s="150"/>
      <c r="E1934" s="157"/>
      <c r="F1934" s="158"/>
      <c r="G1934" s="23"/>
      <c r="H1934" s="126"/>
      <c r="I1934" s="38"/>
      <c r="J1934" s="126"/>
      <c r="K1934" s="126"/>
      <c r="L1934" s="38"/>
      <c r="M1934" s="133"/>
      <c r="O1934" s="307"/>
    </row>
    <row r="1935" spans="1:15" s="138" customFormat="1" x14ac:dyDescent="0.2">
      <c r="A1935" s="110"/>
      <c r="C1935" s="150"/>
      <c r="D1935" s="150"/>
      <c r="E1935" s="157"/>
      <c r="F1935" s="158"/>
      <c r="G1935" s="23"/>
      <c r="H1935" s="126"/>
      <c r="I1935" s="38"/>
      <c r="J1935" s="126"/>
      <c r="K1935" s="126"/>
      <c r="L1935" s="38"/>
      <c r="M1935" s="133"/>
      <c r="O1935" s="307"/>
    </row>
    <row r="1936" spans="1:15" s="138" customFormat="1" x14ac:dyDescent="0.2">
      <c r="A1936" s="110"/>
      <c r="C1936" s="150"/>
      <c r="D1936" s="150"/>
      <c r="E1936" s="157"/>
      <c r="F1936" s="158"/>
      <c r="G1936" s="23"/>
      <c r="H1936" s="126"/>
      <c r="I1936" s="38"/>
      <c r="J1936" s="126"/>
      <c r="K1936" s="126"/>
      <c r="L1936" s="38"/>
      <c r="M1936" s="133"/>
      <c r="O1936" s="307"/>
    </row>
    <row r="1937" spans="1:15" s="138" customFormat="1" x14ac:dyDescent="0.2">
      <c r="A1937" s="110"/>
      <c r="C1937" s="150"/>
      <c r="D1937" s="150"/>
      <c r="E1937" s="157"/>
      <c r="F1937" s="158"/>
      <c r="G1937" s="23"/>
      <c r="H1937" s="126"/>
      <c r="I1937" s="38"/>
      <c r="J1937" s="126"/>
      <c r="K1937" s="126"/>
      <c r="L1937" s="38"/>
      <c r="M1937" s="133"/>
      <c r="O1937" s="307"/>
    </row>
    <row r="1938" spans="1:15" s="138" customFormat="1" x14ac:dyDescent="0.2">
      <c r="A1938" s="110"/>
      <c r="C1938" s="150"/>
      <c r="D1938" s="150"/>
      <c r="E1938" s="157"/>
      <c r="F1938" s="158"/>
      <c r="G1938" s="23"/>
      <c r="H1938" s="126"/>
      <c r="I1938" s="38"/>
      <c r="J1938" s="126"/>
      <c r="K1938" s="126"/>
      <c r="L1938" s="38"/>
      <c r="M1938" s="133"/>
      <c r="O1938" s="307"/>
    </row>
    <row r="1939" spans="1:15" s="138" customFormat="1" x14ac:dyDescent="0.2">
      <c r="A1939" s="110"/>
      <c r="C1939" s="150"/>
      <c r="D1939" s="150"/>
      <c r="E1939" s="157"/>
      <c r="F1939" s="158"/>
      <c r="G1939" s="23"/>
      <c r="H1939" s="126"/>
      <c r="I1939" s="38"/>
      <c r="J1939" s="126"/>
      <c r="K1939" s="126"/>
      <c r="L1939" s="38"/>
      <c r="M1939" s="133"/>
      <c r="O1939" s="307"/>
    </row>
    <row r="1940" spans="1:15" s="138" customFormat="1" x14ac:dyDescent="0.2">
      <c r="A1940" s="110"/>
      <c r="C1940" s="150"/>
      <c r="D1940" s="150"/>
      <c r="E1940" s="157"/>
      <c r="F1940" s="158"/>
      <c r="G1940" s="23"/>
      <c r="H1940" s="126"/>
      <c r="I1940" s="38"/>
      <c r="J1940" s="126"/>
      <c r="K1940" s="126"/>
      <c r="L1940" s="38"/>
      <c r="M1940" s="133"/>
      <c r="O1940" s="307"/>
    </row>
    <row r="1941" spans="1:15" s="138" customFormat="1" x14ac:dyDescent="0.2">
      <c r="A1941" s="110"/>
      <c r="C1941" s="150"/>
      <c r="D1941" s="150"/>
      <c r="E1941" s="157"/>
      <c r="F1941" s="158"/>
      <c r="G1941" s="23"/>
      <c r="H1941" s="126"/>
      <c r="I1941" s="38"/>
      <c r="J1941" s="126"/>
      <c r="K1941" s="126"/>
      <c r="L1941" s="38"/>
      <c r="M1941" s="133"/>
      <c r="O1941" s="307"/>
    </row>
    <row r="1942" spans="1:15" s="138" customFormat="1" x14ac:dyDescent="0.2">
      <c r="A1942" s="110"/>
      <c r="C1942" s="150"/>
      <c r="D1942" s="150"/>
      <c r="E1942" s="157"/>
      <c r="F1942" s="158"/>
      <c r="G1942" s="23"/>
      <c r="H1942" s="126"/>
      <c r="I1942" s="38"/>
      <c r="J1942" s="126"/>
      <c r="K1942" s="126"/>
      <c r="L1942" s="38"/>
      <c r="M1942" s="133"/>
      <c r="O1942" s="307"/>
    </row>
    <row r="1943" spans="1:15" s="138" customFormat="1" x14ac:dyDescent="0.2">
      <c r="A1943" s="110"/>
      <c r="C1943" s="150"/>
      <c r="D1943" s="150"/>
      <c r="E1943" s="157"/>
      <c r="F1943" s="158"/>
      <c r="G1943" s="23"/>
      <c r="H1943" s="126"/>
      <c r="I1943" s="38"/>
      <c r="J1943" s="126"/>
      <c r="K1943" s="126"/>
      <c r="L1943" s="38"/>
      <c r="M1943" s="133"/>
      <c r="O1943" s="307"/>
    </row>
    <row r="1944" spans="1:15" s="138" customFormat="1" x14ac:dyDescent="0.2">
      <c r="A1944" s="110"/>
      <c r="C1944" s="150"/>
      <c r="D1944" s="150"/>
      <c r="E1944" s="157"/>
      <c r="F1944" s="158"/>
      <c r="G1944" s="23"/>
      <c r="H1944" s="126"/>
      <c r="I1944" s="38"/>
      <c r="J1944" s="126"/>
      <c r="K1944" s="126"/>
      <c r="L1944" s="38"/>
      <c r="M1944" s="133"/>
      <c r="O1944" s="307"/>
    </row>
    <row r="1945" spans="1:15" s="138" customFormat="1" x14ac:dyDescent="0.2">
      <c r="A1945" s="110"/>
      <c r="C1945" s="150"/>
      <c r="D1945" s="150"/>
      <c r="E1945" s="157"/>
      <c r="F1945" s="158"/>
      <c r="G1945" s="23"/>
      <c r="H1945" s="126"/>
      <c r="I1945" s="38"/>
      <c r="J1945" s="126"/>
      <c r="K1945" s="126"/>
      <c r="L1945" s="38"/>
      <c r="M1945" s="133"/>
      <c r="O1945" s="307"/>
    </row>
    <row r="1946" spans="1:15" s="138" customFormat="1" x14ac:dyDescent="0.2">
      <c r="A1946" s="110"/>
      <c r="C1946" s="150"/>
      <c r="D1946" s="150"/>
      <c r="E1946" s="157"/>
      <c r="F1946" s="158"/>
      <c r="G1946" s="23"/>
      <c r="H1946" s="126"/>
      <c r="I1946" s="38"/>
      <c r="J1946" s="126"/>
      <c r="K1946" s="126"/>
      <c r="L1946" s="38"/>
      <c r="M1946" s="133"/>
      <c r="O1946" s="307"/>
    </row>
    <row r="1947" spans="1:15" s="138" customFormat="1" x14ac:dyDescent="0.2">
      <c r="A1947" s="110"/>
      <c r="C1947" s="150"/>
      <c r="D1947" s="150"/>
      <c r="E1947" s="157"/>
      <c r="F1947" s="158"/>
      <c r="G1947" s="23"/>
      <c r="H1947" s="126"/>
      <c r="I1947" s="38"/>
      <c r="J1947" s="126"/>
      <c r="K1947" s="126"/>
      <c r="L1947" s="38"/>
      <c r="M1947" s="133"/>
      <c r="O1947" s="307"/>
    </row>
    <row r="1948" spans="1:15" s="138" customFormat="1" x14ac:dyDescent="0.2">
      <c r="A1948" s="110"/>
      <c r="C1948" s="150"/>
      <c r="D1948" s="150"/>
      <c r="E1948" s="157"/>
      <c r="F1948" s="158"/>
      <c r="G1948" s="23"/>
      <c r="H1948" s="126"/>
      <c r="I1948" s="38"/>
      <c r="J1948" s="126"/>
      <c r="K1948" s="126"/>
      <c r="L1948" s="38"/>
      <c r="M1948" s="133"/>
      <c r="O1948" s="307"/>
    </row>
    <row r="1949" spans="1:15" s="138" customFormat="1" x14ac:dyDescent="0.2">
      <c r="A1949" s="110"/>
      <c r="C1949" s="150"/>
      <c r="D1949" s="150"/>
      <c r="E1949" s="157"/>
      <c r="F1949" s="158"/>
      <c r="G1949" s="23"/>
      <c r="H1949" s="126"/>
      <c r="I1949" s="38"/>
      <c r="J1949" s="126"/>
      <c r="K1949" s="126"/>
      <c r="L1949" s="38"/>
      <c r="M1949" s="133"/>
      <c r="O1949" s="307"/>
    </row>
    <row r="1950" spans="1:15" s="138" customFormat="1" x14ac:dyDescent="0.2">
      <c r="A1950" s="110"/>
      <c r="C1950" s="150"/>
      <c r="D1950" s="150"/>
      <c r="E1950" s="157"/>
      <c r="F1950" s="158"/>
      <c r="G1950" s="23"/>
      <c r="H1950" s="126"/>
      <c r="I1950" s="38"/>
      <c r="J1950" s="126"/>
      <c r="K1950" s="126"/>
      <c r="L1950" s="38"/>
      <c r="M1950" s="133"/>
      <c r="O1950" s="307"/>
    </row>
    <row r="1951" spans="1:15" s="138" customFormat="1" x14ac:dyDescent="0.2">
      <c r="A1951" s="110"/>
      <c r="C1951" s="150"/>
      <c r="D1951" s="150"/>
      <c r="E1951" s="157"/>
      <c r="F1951" s="158"/>
      <c r="G1951" s="23"/>
      <c r="H1951" s="126"/>
      <c r="I1951" s="38"/>
      <c r="J1951" s="126"/>
      <c r="K1951" s="126"/>
      <c r="L1951" s="38"/>
      <c r="M1951" s="133"/>
      <c r="O1951" s="307"/>
    </row>
    <row r="1952" spans="1:15" s="138" customFormat="1" x14ac:dyDescent="0.2">
      <c r="A1952" s="110"/>
      <c r="C1952" s="150"/>
      <c r="D1952" s="150"/>
      <c r="E1952" s="157"/>
      <c r="F1952" s="158"/>
      <c r="G1952" s="23"/>
      <c r="H1952" s="126"/>
      <c r="I1952" s="38"/>
      <c r="J1952" s="126"/>
      <c r="K1952" s="126"/>
      <c r="L1952" s="38"/>
      <c r="M1952" s="133"/>
      <c r="O1952" s="307"/>
    </row>
    <row r="1953" spans="1:15" s="138" customFormat="1" x14ac:dyDescent="0.2">
      <c r="A1953" s="110"/>
      <c r="C1953" s="150"/>
      <c r="D1953" s="150"/>
      <c r="E1953" s="157"/>
      <c r="F1953" s="158"/>
      <c r="G1953" s="23"/>
      <c r="H1953" s="126"/>
      <c r="I1953" s="38"/>
      <c r="J1953" s="126"/>
      <c r="K1953" s="126"/>
      <c r="L1953" s="38"/>
      <c r="M1953" s="133"/>
      <c r="O1953" s="307"/>
    </row>
    <row r="1954" spans="1:15" s="138" customFormat="1" x14ac:dyDescent="0.2">
      <c r="A1954" s="110"/>
      <c r="C1954" s="150"/>
      <c r="D1954" s="150"/>
      <c r="E1954" s="157"/>
      <c r="F1954" s="158"/>
      <c r="G1954" s="23"/>
      <c r="H1954" s="126"/>
      <c r="I1954" s="38"/>
      <c r="J1954" s="126"/>
      <c r="K1954" s="126"/>
      <c r="L1954" s="38"/>
      <c r="M1954" s="133"/>
      <c r="O1954" s="307"/>
    </row>
    <row r="1955" spans="1:15" s="138" customFormat="1" x14ac:dyDescent="0.2">
      <c r="A1955" s="110"/>
      <c r="C1955" s="150"/>
      <c r="D1955" s="150"/>
      <c r="E1955" s="157"/>
      <c r="F1955" s="158"/>
      <c r="G1955" s="23"/>
      <c r="H1955" s="126"/>
      <c r="I1955" s="38"/>
      <c r="J1955" s="126"/>
      <c r="K1955" s="126"/>
      <c r="L1955" s="38"/>
      <c r="M1955" s="133"/>
      <c r="O1955" s="307"/>
    </row>
    <row r="1956" spans="1:15" s="138" customFormat="1" x14ac:dyDescent="0.2">
      <c r="A1956" s="110"/>
      <c r="C1956" s="150"/>
      <c r="D1956" s="150"/>
      <c r="E1956" s="157"/>
      <c r="F1956" s="158"/>
      <c r="G1956" s="23"/>
      <c r="H1956" s="126"/>
      <c r="I1956" s="38"/>
      <c r="J1956" s="126"/>
      <c r="K1956" s="126"/>
      <c r="L1956" s="38"/>
      <c r="M1956" s="133"/>
      <c r="O1956" s="307"/>
    </row>
    <row r="1957" spans="1:15" s="138" customFormat="1" x14ac:dyDescent="0.2">
      <c r="A1957" s="110"/>
      <c r="C1957" s="150"/>
      <c r="D1957" s="150"/>
      <c r="E1957" s="157"/>
      <c r="F1957" s="158"/>
      <c r="G1957" s="23"/>
      <c r="H1957" s="126"/>
      <c r="I1957" s="38"/>
      <c r="J1957" s="126"/>
      <c r="K1957" s="126"/>
      <c r="L1957" s="38"/>
      <c r="M1957" s="133"/>
      <c r="O1957" s="307"/>
    </row>
    <row r="1958" spans="1:15" s="138" customFormat="1" x14ac:dyDescent="0.2">
      <c r="A1958" s="110"/>
      <c r="C1958" s="150"/>
      <c r="D1958" s="150"/>
      <c r="E1958" s="157"/>
      <c r="F1958" s="158"/>
      <c r="G1958" s="23"/>
      <c r="H1958" s="126"/>
      <c r="I1958" s="38"/>
      <c r="J1958" s="126"/>
      <c r="K1958" s="126"/>
      <c r="L1958" s="38"/>
      <c r="M1958" s="133"/>
      <c r="O1958" s="307"/>
    </row>
    <row r="1959" spans="1:15" s="138" customFormat="1" x14ac:dyDescent="0.2">
      <c r="A1959" s="110"/>
      <c r="C1959" s="150"/>
      <c r="D1959" s="150"/>
      <c r="E1959" s="157"/>
      <c r="F1959" s="158"/>
      <c r="G1959" s="23"/>
      <c r="H1959" s="126"/>
      <c r="I1959" s="38"/>
      <c r="J1959" s="126"/>
      <c r="K1959" s="126"/>
      <c r="L1959" s="38"/>
      <c r="M1959" s="133"/>
      <c r="O1959" s="307"/>
    </row>
    <row r="1960" spans="1:15" s="138" customFormat="1" x14ac:dyDescent="0.2">
      <c r="A1960" s="110"/>
      <c r="C1960" s="150"/>
      <c r="D1960" s="150"/>
      <c r="E1960" s="157"/>
      <c r="F1960" s="158"/>
      <c r="G1960" s="23"/>
      <c r="H1960" s="126"/>
      <c r="I1960" s="38"/>
      <c r="J1960" s="126"/>
      <c r="K1960" s="126"/>
      <c r="L1960" s="38"/>
      <c r="M1960" s="133"/>
      <c r="O1960" s="307"/>
    </row>
    <row r="1961" spans="1:15" s="138" customFormat="1" x14ac:dyDescent="0.2">
      <c r="A1961" s="110"/>
      <c r="C1961" s="150"/>
      <c r="D1961" s="150"/>
      <c r="E1961" s="157"/>
      <c r="F1961" s="158"/>
      <c r="G1961" s="23"/>
      <c r="H1961" s="126"/>
      <c r="I1961" s="38"/>
      <c r="J1961" s="126"/>
      <c r="K1961" s="126"/>
      <c r="L1961" s="38"/>
      <c r="M1961" s="133"/>
      <c r="O1961" s="307"/>
    </row>
    <row r="1962" spans="1:15" s="138" customFormat="1" x14ac:dyDescent="0.2">
      <c r="A1962" s="110"/>
      <c r="C1962" s="150"/>
      <c r="D1962" s="150"/>
      <c r="E1962" s="157"/>
      <c r="F1962" s="158"/>
      <c r="G1962" s="23"/>
      <c r="H1962" s="126"/>
      <c r="I1962" s="38"/>
      <c r="J1962" s="126"/>
      <c r="K1962" s="126"/>
      <c r="L1962" s="38"/>
      <c r="M1962" s="133"/>
      <c r="O1962" s="307"/>
    </row>
    <row r="1963" spans="1:15" s="138" customFormat="1" x14ac:dyDescent="0.2">
      <c r="A1963" s="110"/>
      <c r="C1963" s="150"/>
      <c r="D1963" s="150"/>
      <c r="E1963" s="157"/>
      <c r="F1963" s="158"/>
      <c r="G1963" s="23"/>
      <c r="H1963" s="126"/>
      <c r="I1963" s="38"/>
      <c r="J1963" s="126"/>
      <c r="K1963" s="126"/>
      <c r="L1963" s="38"/>
      <c r="M1963" s="133"/>
      <c r="O1963" s="307"/>
    </row>
    <row r="1964" spans="1:15" s="138" customFormat="1" x14ac:dyDescent="0.2">
      <c r="A1964" s="110"/>
      <c r="C1964" s="150"/>
      <c r="D1964" s="150"/>
      <c r="E1964" s="157"/>
      <c r="F1964" s="158"/>
      <c r="G1964" s="23"/>
      <c r="H1964" s="126"/>
      <c r="I1964" s="38"/>
      <c r="J1964" s="126"/>
      <c r="K1964" s="126"/>
      <c r="L1964" s="38"/>
      <c r="M1964" s="133"/>
      <c r="O1964" s="307"/>
    </row>
    <row r="1965" spans="1:15" s="138" customFormat="1" x14ac:dyDescent="0.2">
      <c r="A1965" s="110"/>
      <c r="C1965" s="150"/>
      <c r="D1965" s="150"/>
      <c r="E1965" s="157"/>
      <c r="F1965" s="158"/>
      <c r="G1965" s="23"/>
      <c r="H1965" s="126"/>
      <c r="I1965" s="38"/>
      <c r="J1965" s="126"/>
      <c r="K1965" s="126"/>
      <c r="L1965" s="38"/>
      <c r="M1965" s="133"/>
      <c r="O1965" s="307"/>
    </row>
    <row r="1966" spans="1:15" s="138" customFormat="1" x14ac:dyDescent="0.2">
      <c r="A1966" s="110"/>
      <c r="C1966" s="150"/>
      <c r="D1966" s="150"/>
      <c r="E1966" s="157"/>
      <c r="F1966" s="158"/>
      <c r="G1966" s="23"/>
      <c r="H1966" s="126"/>
      <c r="I1966" s="38"/>
      <c r="J1966" s="126"/>
      <c r="K1966" s="126"/>
      <c r="L1966" s="38"/>
      <c r="M1966" s="133"/>
      <c r="O1966" s="307"/>
    </row>
    <row r="1967" spans="1:15" s="138" customFormat="1" x14ac:dyDescent="0.2">
      <c r="A1967" s="110"/>
      <c r="C1967" s="150"/>
      <c r="D1967" s="150"/>
      <c r="E1967" s="157"/>
      <c r="F1967" s="158"/>
      <c r="G1967" s="23"/>
      <c r="H1967" s="126"/>
      <c r="I1967" s="38"/>
      <c r="J1967" s="126"/>
      <c r="K1967" s="126"/>
      <c r="L1967" s="38"/>
      <c r="M1967" s="133"/>
      <c r="O1967" s="307"/>
    </row>
    <row r="1968" spans="1:15" s="138" customFormat="1" x14ac:dyDescent="0.2">
      <c r="A1968" s="110"/>
      <c r="C1968" s="150"/>
      <c r="D1968" s="150"/>
      <c r="E1968" s="157"/>
      <c r="F1968" s="158"/>
      <c r="G1968" s="23"/>
      <c r="H1968" s="126"/>
      <c r="I1968" s="38"/>
      <c r="J1968" s="126"/>
      <c r="K1968" s="126"/>
      <c r="L1968" s="38"/>
      <c r="M1968" s="133"/>
      <c r="O1968" s="307"/>
    </row>
    <row r="1969" spans="1:15" s="138" customFormat="1" x14ac:dyDescent="0.2">
      <c r="A1969" s="110"/>
      <c r="C1969" s="150"/>
      <c r="D1969" s="150"/>
      <c r="E1969" s="157"/>
      <c r="F1969" s="158"/>
      <c r="G1969" s="23"/>
      <c r="H1969" s="126"/>
      <c r="I1969" s="38"/>
      <c r="J1969" s="126"/>
      <c r="K1969" s="126"/>
      <c r="L1969" s="38"/>
      <c r="M1969" s="133"/>
      <c r="O1969" s="307"/>
    </row>
    <row r="1970" spans="1:15" s="138" customFormat="1" x14ac:dyDescent="0.2">
      <c r="A1970" s="110"/>
      <c r="C1970" s="150"/>
      <c r="D1970" s="150"/>
      <c r="E1970" s="157"/>
      <c r="F1970" s="158"/>
      <c r="G1970" s="23"/>
      <c r="H1970" s="126"/>
      <c r="I1970" s="38"/>
      <c r="J1970" s="126"/>
      <c r="K1970" s="126"/>
      <c r="L1970" s="38"/>
      <c r="M1970" s="133"/>
      <c r="O1970" s="307"/>
    </row>
    <row r="1971" spans="1:15" s="138" customFormat="1" x14ac:dyDescent="0.2">
      <c r="A1971" s="110"/>
      <c r="C1971" s="150"/>
      <c r="D1971" s="150"/>
      <c r="E1971" s="157"/>
      <c r="F1971" s="158"/>
      <c r="G1971" s="23"/>
      <c r="H1971" s="126"/>
      <c r="I1971" s="38"/>
      <c r="J1971" s="126"/>
      <c r="K1971" s="126"/>
      <c r="L1971" s="38"/>
      <c r="M1971" s="133"/>
      <c r="O1971" s="307"/>
    </row>
    <row r="1972" spans="1:15" s="138" customFormat="1" x14ac:dyDescent="0.2">
      <c r="A1972" s="110"/>
      <c r="C1972" s="150"/>
      <c r="D1972" s="150"/>
      <c r="E1972" s="157"/>
      <c r="F1972" s="158"/>
      <c r="G1972" s="23"/>
      <c r="H1972" s="126"/>
      <c r="I1972" s="38"/>
      <c r="J1972" s="126"/>
      <c r="K1972" s="126"/>
      <c r="L1972" s="38"/>
      <c r="M1972" s="133"/>
      <c r="O1972" s="307"/>
    </row>
    <row r="1973" spans="1:15" s="138" customFormat="1" x14ac:dyDescent="0.2">
      <c r="A1973" s="110"/>
      <c r="C1973" s="150"/>
      <c r="D1973" s="150"/>
      <c r="E1973" s="157"/>
      <c r="F1973" s="158"/>
      <c r="G1973" s="23"/>
      <c r="H1973" s="126"/>
      <c r="I1973" s="38"/>
      <c r="J1973" s="126"/>
      <c r="K1973" s="126"/>
      <c r="L1973" s="38"/>
      <c r="M1973" s="133"/>
      <c r="O1973" s="307"/>
    </row>
    <row r="1974" spans="1:15" s="138" customFormat="1" x14ac:dyDescent="0.2">
      <c r="A1974" s="110"/>
      <c r="C1974" s="150"/>
      <c r="D1974" s="150"/>
      <c r="E1974" s="157"/>
      <c r="F1974" s="158"/>
      <c r="G1974" s="23"/>
      <c r="H1974" s="126"/>
      <c r="I1974" s="38"/>
      <c r="J1974" s="126"/>
      <c r="K1974" s="126"/>
      <c r="L1974" s="38"/>
      <c r="M1974" s="133"/>
      <c r="O1974" s="307"/>
    </row>
    <row r="1975" spans="1:15" s="138" customFormat="1" x14ac:dyDescent="0.2">
      <c r="A1975" s="110"/>
      <c r="C1975" s="150"/>
      <c r="D1975" s="150"/>
      <c r="E1975" s="157"/>
      <c r="F1975" s="158"/>
      <c r="G1975" s="23"/>
      <c r="H1975" s="126"/>
      <c r="I1975" s="38"/>
      <c r="J1975" s="126"/>
      <c r="K1975" s="126"/>
      <c r="L1975" s="38"/>
      <c r="M1975" s="133"/>
      <c r="O1975" s="307"/>
    </row>
    <row r="1976" spans="1:15" s="138" customFormat="1" x14ac:dyDescent="0.2">
      <c r="A1976" s="110"/>
      <c r="C1976" s="150"/>
      <c r="D1976" s="150"/>
      <c r="E1976" s="157"/>
      <c r="F1976" s="158"/>
      <c r="G1976" s="23"/>
      <c r="H1976" s="126"/>
      <c r="I1976" s="38"/>
      <c r="J1976" s="126"/>
      <c r="K1976" s="126"/>
      <c r="L1976" s="38"/>
      <c r="M1976" s="133"/>
      <c r="O1976" s="307"/>
    </row>
    <row r="1977" spans="1:15" s="138" customFormat="1" x14ac:dyDescent="0.2">
      <c r="A1977" s="110"/>
      <c r="C1977" s="150"/>
      <c r="D1977" s="150"/>
      <c r="E1977" s="157"/>
      <c r="F1977" s="158"/>
      <c r="G1977" s="23"/>
      <c r="H1977" s="126"/>
      <c r="I1977" s="38"/>
      <c r="J1977" s="126"/>
      <c r="K1977" s="126"/>
      <c r="L1977" s="38"/>
      <c r="M1977" s="133"/>
      <c r="O1977" s="307"/>
    </row>
    <row r="1978" spans="1:15" s="138" customFormat="1" x14ac:dyDescent="0.2">
      <c r="A1978" s="110"/>
      <c r="C1978" s="150"/>
      <c r="D1978" s="150"/>
      <c r="E1978" s="157"/>
      <c r="F1978" s="158"/>
      <c r="G1978" s="23"/>
      <c r="H1978" s="126"/>
      <c r="I1978" s="38"/>
      <c r="J1978" s="126"/>
      <c r="K1978" s="126"/>
      <c r="L1978" s="38"/>
      <c r="M1978" s="133"/>
      <c r="O1978" s="307"/>
    </row>
    <row r="1979" spans="1:15" s="138" customFormat="1" x14ac:dyDescent="0.2">
      <c r="A1979" s="110"/>
      <c r="C1979" s="150"/>
      <c r="D1979" s="150"/>
      <c r="E1979" s="157"/>
      <c r="F1979" s="158"/>
      <c r="G1979" s="23"/>
      <c r="H1979" s="126"/>
      <c r="I1979" s="38"/>
      <c r="J1979" s="126"/>
      <c r="K1979" s="126"/>
      <c r="L1979" s="38"/>
      <c r="M1979" s="133"/>
      <c r="O1979" s="307"/>
    </row>
    <row r="1980" spans="1:15" s="138" customFormat="1" x14ac:dyDescent="0.2">
      <c r="A1980" s="110"/>
      <c r="C1980" s="150"/>
      <c r="D1980" s="150"/>
      <c r="E1980" s="157"/>
      <c r="F1980" s="158"/>
      <c r="G1980" s="23"/>
      <c r="H1980" s="126"/>
      <c r="I1980" s="38"/>
      <c r="J1980" s="126"/>
      <c r="K1980" s="126"/>
      <c r="L1980" s="38"/>
      <c r="M1980" s="133"/>
      <c r="O1980" s="307"/>
    </row>
    <row r="1981" spans="1:15" s="138" customFormat="1" x14ac:dyDescent="0.2">
      <c r="A1981" s="110"/>
      <c r="C1981" s="150"/>
      <c r="D1981" s="150"/>
      <c r="E1981" s="157"/>
      <c r="F1981" s="158"/>
      <c r="G1981" s="23"/>
      <c r="H1981" s="126"/>
      <c r="I1981" s="38"/>
      <c r="J1981" s="126"/>
      <c r="K1981" s="126"/>
      <c r="L1981" s="38"/>
      <c r="M1981" s="133"/>
      <c r="O1981" s="307"/>
    </row>
    <row r="1982" spans="1:15" s="138" customFormat="1" x14ac:dyDescent="0.2">
      <c r="A1982" s="110"/>
      <c r="C1982" s="150"/>
      <c r="D1982" s="150"/>
      <c r="E1982" s="157"/>
      <c r="F1982" s="158"/>
      <c r="G1982" s="23"/>
      <c r="H1982" s="126"/>
      <c r="I1982" s="38"/>
      <c r="J1982" s="126"/>
      <c r="K1982" s="126"/>
      <c r="L1982" s="38"/>
      <c r="M1982" s="133"/>
      <c r="O1982" s="307"/>
    </row>
    <row r="1983" spans="1:15" s="138" customFormat="1" x14ac:dyDescent="0.2">
      <c r="A1983" s="110"/>
      <c r="C1983" s="150"/>
      <c r="D1983" s="150"/>
      <c r="E1983" s="157"/>
      <c r="F1983" s="158"/>
      <c r="G1983" s="23"/>
      <c r="H1983" s="126"/>
      <c r="I1983" s="38"/>
      <c r="J1983" s="126"/>
      <c r="K1983" s="126"/>
      <c r="L1983" s="38"/>
      <c r="M1983" s="133"/>
      <c r="O1983" s="307"/>
    </row>
    <row r="1984" spans="1:15" s="138" customFormat="1" x14ac:dyDescent="0.2">
      <c r="A1984" s="110"/>
      <c r="C1984" s="150"/>
      <c r="D1984" s="150"/>
      <c r="E1984" s="157"/>
      <c r="F1984" s="158"/>
      <c r="G1984" s="23"/>
      <c r="H1984" s="126"/>
      <c r="I1984" s="38"/>
      <c r="J1984" s="126"/>
      <c r="K1984" s="126"/>
      <c r="L1984" s="38"/>
      <c r="M1984" s="133"/>
      <c r="O1984" s="307"/>
    </row>
    <row r="1985" spans="1:15" s="138" customFormat="1" x14ac:dyDescent="0.2">
      <c r="A1985" s="110"/>
      <c r="C1985" s="150"/>
      <c r="D1985" s="150"/>
      <c r="E1985" s="157"/>
      <c r="F1985" s="158"/>
      <c r="G1985" s="23"/>
      <c r="H1985" s="126"/>
      <c r="I1985" s="38"/>
      <c r="J1985" s="126"/>
      <c r="K1985" s="126"/>
      <c r="L1985" s="38"/>
      <c r="M1985" s="133"/>
      <c r="O1985" s="307"/>
    </row>
    <row r="1986" spans="1:15" s="138" customFormat="1" x14ac:dyDescent="0.2">
      <c r="A1986" s="110"/>
      <c r="C1986" s="150"/>
      <c r="D1986" s="150"/>
      <c r="E1986" s="157"/>
      <c r="F1986" s="158"/>
      <c r="G1986" s="23"/>
      <c r="H1986" s="126"/>
      <c r="I1986" s="38"/>
      <c r="J1986" s="126"/>
      <c r="K1986" s="126"/>
      <c r="L1986" s="38"/>
      <c r="M1986" s="133"/>
      <c r="O1986" s="307"/>
    </row>
    <row r="1987" spans="1:15" s="138" customFormat="1" x14ac:dyDescent="0.2">
      <c r="A1987" s="110"/>
      <c r="C1987" s="150"/>
      <c r="D1987" s="150"/>
      <c r="E1987" s="157"/>
      <c r="F1987" s="158"/>
      <c r="G1987" s="23"/>
      <c r="H1987" s="126"/>
      <c r="I1987" s="38"/>
      <c r="J1987" s="126"/>
      <c r="K1987" s="126"/>
      <c r="L1987" s="38"/>
      <c r="M1987" s="133"/>
      <c r="O1987" s="307"/>
    </row>
    <row r="1988" spans="1:15" s="138" customFormat="1" x14ac:dyDescent="0.2">
      <c r="A1988" s="110"/>
      <c r="C1988" s="150"/>
      <c r="D1988" s="150"/>
      <c r="E1988" s="157"/>
      <c r="F1988" s="158"/>
      <c r="G1988" s="23"/>
      <c r="H1988" s="126"/>
      <c r="I1988" s="38"/>
      <c r="J1988" s="126"/>
      <c r="K1988" s="126"/>
      <c r="L1988" s="38"/>
      <c r="M1988" s="133"/>
      <c r="O1988" s="307"/>
    </row>
    <row r="1989" spans="1:15" s="138" customFormat="1" x14ac:dyDescent="0.2">
      <c r="A1989" s="110"/>
      <c r="C1989" s="150"/>
      <c r="D1989" s="150"/>
      <c r="E1989" s="157"/>
      <c r="F1989" s="158"/>
      <c r="G1989" s="23"/>
      <c r="H1989" s="126"/>
      <c r="I1989" s="38"/>
      <c r="J1989" s="126"/>
      <c r="K1989" s="126"/>
      <c r="L1989" s="38"/>
      <c r="M1989" s="133"/>
      <c r="O1989" s="307"/>
    </row>
    <row r="1990" spans="1:15" s="138" customFormat="1" x14ac:dyDescent="0.2">
      <c r="A1990" s="110"/>
      <c r="C1990" s="150"/>
      <c r="D1990" s="150"/>
      <c r="E1990" s="157"/>
      <c r="F1990" s="158"/>
      <c r="G1990" s="23"/>
      <c r="H1990" s="126"/>
      <c r="I1990" s="38"/>
      <c r="J1990" s="126"/>
      <c r="K1990" s="126"/>
      <c r="L1990" s="38"/>
      <c r="M1990" s="133"/>
      <c r="O1990" s="307"/>
    </row>
    <row r="1991" spans="1:15" s="138" customFormat="1" x14ac:dyDescent="0.2">
      <c r="A1991" s="110"/>
      <c r="C1991" s="150"/>
      <c r="D1991" s="150"/>
      <c r="E1991" s="157"/>
      <c r="F1991" s="158"/>
      <c r="G1991" s="23"/>
      <c r="H1991" s="126"/>
      <c r="I1991" s="38"/>
      <c r="J1991" s="126"/>
      <c r="K1991" s="126"/>
      <c r="L1991" s="38"/>
      <c r="M1991" s="133"/>
      <c r="O1991" s="307"/>
    </row>
    <row r="1992" spans="1:15" s="138" customFormat="1" x14ac:dyDescent="0.2">
      <c r="A1992" s="110"/>
      <c r="C1992" s="150"/>
      <c r="D1992" s="150"/>
      <c r="E1992" s="157"/>
      <c r="F1992" s="158"/>
      <c r="G1992" s="23"/>
      <c r="H1992" s="126"/>
      <c r="I1992" s="38"/>
      <c r="J1992" s="126"/>
      <c r="K1992" s="126"/>
      <c r="L1992" s="38"/>
      <c r="M1992" s="133"/>
      <c r="O1992" s="307"/>
    </row>
    <row r="1993" spans="1:15" s="138" customFormat="1" x14ac:dyDescent="0.2">
      <c r="A1993" s="110"/>
      <c r="C1993" s="150"/>
      <c r="D1993" s="150"/>
      <c r="E1993" s="157"/>
      <c r="F1993" s="158"/>
      <c r="G1993" s="23"/>
      <c r="H1993" s="126"/>
      <c r="I1993" s="38"/>
      <c r="J1993" s="126"/>
      <c r="K1993" s="126"/>
      <c r="L1993" s="38"/>
      <c r="M1993" s="133"/>
      <c r="O1993" s="307"/>
    </row>
    <row r="1994" spans="1:15" s="138" customFormat="1" x14ac:dyDescent="0.2">
      <c r="A1994" s="110"/>
      <c r="C1994" s="150"/>
      <c r="D1994" s="150"/>
      <c r="E1994" s="157"/>
      <c r="F1994" s="158"/>
      <c r="G1994" s="23"/>
      <c r="H1994" s="126"/>
      <c r="I1994" s="38"/>
      <c r="J1994" s="126"/>
      <c r="K1994" s="126"/>
      <c r="L1994" s="38"/>
      <c r="M1994" s="133"/>
      <c r="O1994" s="307"/>
    </row>
    <row r="1995" spans="1:15" s="138" customFormat="1" x14ac:dyDescent="0.2">
      <c r="A1995" s="110"/>
      <c r="C1995" s="150"/>
      <c r="D1995" s="150"/>
      <c r="E1995" s="157"/>
      <c r="F1995" s="158"/>
      <c r="G1995" s="23"/>
      <c r="H1995" s="126"/>
      <c r="I1995" s="38"/>
      <c r="J1995" s="126"/>
      <c r="K1995" s="126"/>
      <c r="L1995" s="38"/>
      <c r="M1995" s="133"/>
      <c r="O1995" s="307"/>
    </row>
    <row r="1996" spans="1:15" s="138" customFormat="1" x14ac:dyDescent="0.2">
      <c r="A1996" s="110"/>
      <c r="C1996" s="150"/>
      <c r="D1996" s="150"/>
      <c r="E1996" s="157"/>
      <c r="F1996" s="158"/>
      <c r="G1996" s="23"/>
      <c r="H1996" s="126"/>
      <c r="I1996" s="38"/>
      <c r="J1996" s="126"/>
      <c r="K1996" s="126"/>
      <c r="L1996" s="38"/>
      <c r="M1996" s="133"/>
      <c r="O1996" s="307"/>
    </row>
    <row r="1997" spans="1:15" s="138" customFormat="1" x14ac:dyDescent="0.2">
      <c r="A1997" s="110"/>
      <c r="C1997" s="150"/>
      <c r="D1997" s="150"/>
      <c r="E1997" s="157"/>
      <c r="F1997" s="158"/>
      <c r="G1997" s="23"/>
      <c r="H1997" s="126"/>
      <c r="I1997" s="38"/>
      <c r="J1997" s="126"/>
      <c r="K1997" s="126"/>
      <c r="L1997" s="38"/>
      <c r="M1997" s="133"/>
      <c r="O1997" s="307"/>
    </row>
    <row r="1998" spans="1:15" s="138" customFormat="1" x14ac:dyDescent="0.2">
      <c r="A1998" s="110"/>
      <c r="C1998" s="150"/>
      <c r="D1998" s="150"/>
      <c r="E1998" s="157"/>
      <c r="F1998" s="158"/>
      <c r="G1998" s="23"/>
      <c r="H1998" s="126"/>
      <c r="I1998" s="38"/>
      <c r="J1998" s="126"/>
      <c r="K1998" s="126"/>
      <c r="L1998" s="38"/>
      <c r="M1998" s="133"/>
      <c r="O1998" s="307"/>
    </row>
    <row r="1999" spans="1:15" s="138" customFormat="1" x14ac:dyDescent="0.2">
      <c r="A1999" s="110"/>
      <c r="C1999" s="150"/>
      <c r="D1999" s="150"/>
      <c r="E1999" s="157"/>
      <c r="F1999" s="158"/>
      <c r="G1999" s="23"/>
      <c r="H1999" s="126"/>
      <c r="I1999" s="38"/>
      <c r="J1999" s="126"/>
      <c r="K1999" s="126"/>
      <c r="L1999" s="38"/>
      <c r="M1999" s="133"/>
      <c r="O1999" s="307"/>
    </row>
    <row r="2000" spans="1:15" s="138" customFormat="1" x14ac:dyDescent="0.2">
      <c r="A2000" s="110"/>
      <c r="C2000" s="150"/>
      <c r="D2000" s="150"/>
      <c r="E2000" s="157"/>
      <c r="F2000" s="158"/>
      <c r="G2000" s="23"/>
      <c r="H2000" s="126"/>
      <c r="I2000" s="38"/>
      <c r="J2000" s="126"/>
      <c r="K2000" s="126"/>
      <c r="L2000" s="38"/>
      <c r="M2000" s="133"/>
      <c r="O2000" s="307"/>
    </row>
    <row r="2001" spans="1:15" s="138" customFormat="1" x14ac:dyDescent="0.2">
      <c r="A2001" s="110"/>
      <c r="C2001" s="150"/>
      <c r="D2001" s="150"/>
      <c r="E2001" s="157"/>
      <c r="F2001" s="158"/>
      <c r="G2001" s="23"/>
      <c r="H2001" s="126"/>
      <c r="I2001" s="38"/>
      <c r="J2001" s="126"/>
      <c r="K2001" s="126"/>
      <c r="L2001" s="38"/>
      <c r="M2001" s="133"/>
      <c r="O2001" s="307"/>
    </row>
    <row r="2002" spans="1:15" s="138" customFormat="1" x14ac:dyDescent="0.2">
      <c r="A2002" s="110"/>
      <c r="C2002" s="150"/>
      <c r="D2002" s="150"/>
      <c r="E2002" s="157"/>
      <c r="F2002" s="158"/>
      <c r="G2002" s="23"/>
      <c r="H2002" s="126"/>
      <c r="I2002" s="38"/>
      <c r="J2002" s="126"/>
      <c r="K2002" s="126"/>
      <c r="L2002" s="38"/>
      <c r="M2002" s="133"/>
      <c r="O2002" s="307"/>
    </row>
    <row r="2003" spans="1:15" s="138" customFormat="1" x14ac:dyDescent="0.2">
      <c r="A2003" s="110"/>
      <c r="C2003" s="150"/>
      <c r="D2003" s="150"/>
      <c r="E2003" s="157"/>
      <c r="F2003" s="158"/>
      <c r="G2003" s="23"/>
      <c r="H2003" s="126"/>
      <c r="I2003" s="38"/>
      <c r="J2003" s="126"/>
      <c r="K2003" s="126"/>
      <c r="L2003" s="38"/>
      <c r="M2003" s="133"/>
      <c r="O2003" s="307"/>
    </row>
    <row r="2004" spans="1:15" s="138" customFormat="1" x14ac:dyDescent="0.2">
      <c r="A2004" s="110"/>
      <c r="C2004" s="150"/>
      <c r="D2004" s="150"/>
      <c r="E2004" s="157"/>
      <c r="F2004" s="158"/>
      <c r="G2004" s="23"/>
      <c r="H2004" s="126"/>
      <c r="I2004" s="38"/>
      <c r="J2004" s="126"/>
      <c r="K2004" s="126"/>
      <c r="L2004" s="38"/>
      <c r="M2004" s="133"/>
      <c r="O2004" s="307"/>
    </row>
    <row r="2005" spans="1:15" s="138" customFormat="1" x14ac:dyDescent="0.2">
      <c r="A2005" s="110"/>
      <c r="C2005" s="150"/>
      <c r="D2005" s="150"/>
      <c r="E2005" s="157"/>
      <c r="F2005" s="158"/>
      <c r="G2005" s="23"/>
      <c r="H2005" s="126"/>
      <c r="I2005" s="38"/>
      <c r="J2005" s="126"/>
      <c r="K2005" s="126"/>
      <c r="L2005" s="38"/>
      <c r="M2005" s="133"/>
      <c r="O2005" s="307"/>
    </row>
    <row r="2006" spans="1:15" s="138" customFormat="1" x14ac:dyDescent="0.2">
      <c r="A2006" s="110"/>
      <c r="C2006" s="150"/>
      <c r="D2006" s="150"/>
      <c r="E2006" s="157"/>
      <c r="F2006" s="158"/>
      <c r="G2006" s="23"/>
      <c r="H2006" s="126"/>
      <c r="I2006" s="38"/>
      <c r="J2006" s="126"/>
      <c r="K2006" s="126"/>
      <c r="L2006" s="38"/>
      <c r="M2006" s="133"/>
      <c r="O2006" s="307"/>
    </row>
    <row r="2007" spans="1:15" s="138" customFormat="1" x14ac:dyDescent="0.2">
      <c r="A2007" s="110"/>
      <c r="C2007" s="150"/>
      <c r="D2007" s="150"/>
      <c r="E2007" s="157"/>
      <c r="F2007" s="158"/>
      <c r="G2007" s="23"/>
      <c r="H2007" s="126"/>
      <c r="I2007" s="38"/>
      <c r="J2007" s="126"/>
      <c r="K2007" s="126"/>
      <c r="L2007" s="38"/>
      <c r="M2007" s="133"/>
      <c r="O2007" s="307"/>
    </row>
    <row r="2008" spans="1:15" s="138" customFormat="1" x14ac:dyDescent="0.2">
      <c r="A2008" s="110"/>
      <c r="C2008" s="150"/>
      <c r="D2008" s="150"/>
      <c r="E2008" s="157"/>
      <c r="F2008" s="158"/>
      <c r="G2008" s="23"/>
      <c r="H2008" s="126"/>
      <c r="I2008" s="38"/>
      <c r="J2008" s="126"/>
      <c r="K2008" s="126"/>
      <c r="L2008" s="38"/>
      <c r="M2008" s="133"/>
      <c r="O2008" s="307"/>
    </row>
    <row r="2009" spans="1:15" s="138" customFormat="1" x14ac:dyDescent="0.2">
      <c r="A2009" s="110"/>
      <c r="C2009" s="150"/>
      <c r="D2009" s="150"/>
      <c r="E2009" s="157"/>
      <c r="F2009" s="158"/>
      <c r="G2009" s="23"/>
      <c r="H2009" s="126"/>
      <c r="I2009" s="38"/>
      <c r="J2009" s="126"/>
      <c r="K2009" s="126"/>
      <c r="L2009" s="38"/>
      <c r="M2009" s="133"/>
      <c r="O2009" s="307"/>
    </row>
    <row r="2010" spans="1:15" s="138" customFormat="1" x14ac:dyDescent="0.2">
      <c r="A2010" s="110"/>
      <c r="C2010" s="150"/>
      <c r="D2010" s="150"/>
      <c r="E2010" s="157"/>
      <c r="F2010" s="158"/>
      <c r="G2010" s="23"/>
      <c r="H2010" s="126"/>
      <c r="I2010" s="38"/>
      <c r="J2010" s="126"/>
      <c r="K2010" s="126"/>
      <c r="L2010" s="38"/>
      <c r="M2010" s="133"/>
      <c r="O2010" s="307"/>
    </row>
    <row r="2011" spans="1:15" s="138" customFormat="1" x14ac:dyDescent="0.2">
      <c r="A2011" s="110"/>
      <c r="C2011" s="150"/>
      <c r="D2011" s="150"/>
      <c r="E2011" s="157"/>
      <c r="F2011" s="158"/>
      <c r="G2011" s="23"/>
      <c r="H2011" s="126"/>
      <c r="I2011" s="38"/>
      <c r="J2011" s="126"/>
      <c r="K2011" s="126"/>
      <c r="L2011" s="38"/>
      <c r="M2011" s="133"/>
      <c r="O2011" s="307"/>
    </row>
    <row r="2012" spans="1:15" s="138" customFormat="1" x14ac:dyDescent="0.2">
      <c r="A2012" s="110"/>
      <c r="C2012" s="150"/>
      <c r="D2012" s="150"/>
      <c r="E2012" s="157"/>
      <c r="F2012" s="158"/>
      <c r="G2012" s="23"/>
      <c r="H2012" s="126"/>
      <c r="I2012" s="38"/>
      <c r="J2012" s="126"/>
      <c r="K2012" s="126"/>
      <c r="L2012" s="38"/>
      <c r="M2012" s="133"/>
      <c r="O2012" s="307"/>
    </row>
    <row r="2013" spans="1:15" s="138" customFormat="1" x14ac:dyDescent="0.2">
      <c r="A2013" s="110"/>
      <c r="C2013" s="150"/>
      <c r="D2013" s="150"/>
      <c r="E2013" s="157"/>
      <c r="F2013" s="158"/>
      <c r="G2013" s="23"/>
      <c r="H2013" s="126"/>
      <c r="I2013" s="38"/>
      <c r="J2013" s="126"/>
      <c r="K2013" s="126"/>
      <c r="L2013" s="38"/>
      <c r="M2013" s="133"/>
      <c r="O2013" s="307"/>
    </row>
    <row r="2014" spans="1:15" s="138" customFormat="1" x14ac:dyDescent="0.2">
      <c r="A2014" s="110"/>
      <c r="C2014" s="150"/>
      <c r="D2014" s="150"/>
      <c r="E2014" s="157"/>
      <c r="F2014" s="158"/>
      <c r="G2014" s="23"/>
      <c r="H2014" s="126"/>
      <c r="I2014" s="38"/>
      <c r="J2014" s="126"/>
      <c r="K2014" s="126"/>
      <c r="L2014" s="38"/>
      <c r="M2014" s="133"/>
      <c r="O2014" s="307"/>
    </row>
    <row r="2015" spans="1:15" s="138" customFormat="1" x14ac:dyDescent="0.2">
      <c r="A2015" s="110"/>
      <c r="C2015" s="150"/>
      <c r="D2015" s="150"/>
      <c r="E2015" s="157"/>
      <c r="F2015" s="158"/>
      <c r="G2015" s="23"/>
      <c r="H2015" s="126"/>
      <c r="I2015" s="38"/>
      <c r="J2015" s="126"/>
      <c r="K2015" s="126"/>
      <c r="L2015" s="38"/>
      <c r="M2015" s="133"/>
      <c r="O2015" s="307"/>
    </row>
    <row r="2016" spans="1:15" s="138" customFormat="1" x14ac:dyDescent="0.2">
      <c r="A2016" s="110"/>
      <c r="C2016" s="150"/>
      <c r="D2016" s="150"/>
      <c r="E2016" s="157"/>
      <c r="F2016" s="158"/>
      <c r="G2016" s="23"/>
      <c r="H2016" s="126"/>
      <c r="I2016" s="38"/>
      <c r="J2016" s="126"/>
      <c r="K2016" s="126"/>
      <c r="L2016" s="38"/>
      <c r="M2016" s="133"/>
      <c r="O2016" s="307"/>
    </row>
    <row r="2017" spans="1:15" s="138" customFormat="1" x14ac:dyDescent="0.2">
      <c r="A2017" s="110"/>
      <c r="C2017" s="150"/>
      <c r="D2017" s="150"/>
      <c r="E2017" s="157"/>
      <c r="F2017" s="158"/>
      <c r="G2017" s="23"/>
      <c r="H2017" s="126"/>
      <c r="I2017" s="38"/>
      <c r="J2017" s="126"/>
      <c r="K2017" s="126"/>
      <c r="L2017" s="38"/>
      <c r="M2017" s="133"/>
      <c r="O2017" s="307"/>
    </row>
    <row r="2018" spans="1:15" s="138" customFormat="1" x14ac:dyDescent="0.2">
      <c r="A2018" s="110"/>
      <c r="C2018" s="150"/>
      <c r="D2018" s="150"/>
      <c r="E2018" s="157"/>
      <c r="F2018" s="158"/>
      <c r="G2018" s="23"/>
      <c r="H2018" s="126"/>
      <c r="I2018" s="38"/>
      <c r="J2018" s="126"/>
      <c r="K2018" s="126"/>
      <c r="L2018" s="38"/>
      <c r="M2018" s="133"/>
      <c r="O2018" s="307"/>
    </row>
    <row r="2019" spans="1:15" s="138" customFormat="1" x14ac:dyDescent="0.2">
      <c r="A2019" s="110"/>
      <c r="C2019" s="150"/>
      <c r="D2019" s="150"/>
      <c r="E2019" s="157"/>
      <c r="F2019" s="158"/>
      <c r="G2019" s="23"/>
      <c r="H2019" s="126"/>
      <c r="I2019" s="38"/>
      <c r="J2019" s="126"/>
      <c r="K2019" s="126"/>
      <c r="L2019" s="38"/>
      <c r="M2019" s="133"/>
      <c r="O2019" s="307"/>
    </row>
    <row r="2020" spans="1:15" s="138" customFormat="1" x14ac:dyDescent="0.2">
      <c r="A2020" s="110"/>
      <c r="C2020" s="150"/>
      <c r="D2020" s="150"/>
      <c r="E2020" s="157"/>
      <c r="F2020" s="158"/>
      <c r="G2020" s="23"/>
      <c r="H2020" s="126"/>
      <c r="I2020" s="38"/>
      <c r="J2020" s="126"/>
      <c r="K2020" s="126"/>
      <c r="L2020" s="38"/>
      <c r="M2020" s="133"/>
      <c r="O2020" s="307"/>
    </row>
    <row r="2021" spans="1:15" s="138" customFormat="1" x14ac:dyDescent="0.2">
      <c r="A2021" s="110"/>
      <c r="C2021" s="150"/>
      <c r="D2021" s="150"/>
      <c r="E2021" s="157"/>
      <c r="F2021" s="158"/>
      <c r="G2021" s="23"/>
      <c r="H2021" s="126"/>
      <c r="I2021" s="38"/>
      <c r="J2021" s="126"/>
      <c r="K2021" s="126"/>
      <c r="L2021" s="38"/>
      <c r="M2021" s="133"/>
      <c r="O2021" s="307"/>
    </row>
    <row r="2022" spans="1:15" s="138" customFormat="1" x14ac:dyDescent="0.2">
      <c r="A2022" s="110"/>
      <c r="C2022" s="150"/>
      <c r="D2022" s="150"/>
      <c r="E2022" s="157"/>
      <c r="F2022" s="158"/>
      <c r="G2022" s="23"/>
      <c r="H2022" s="126"/>
      <c r="I2022" s="38"/>
      <c r="J2022" s="126"/>
      <c r="K2022" s="126"/>
      <c r="L2022" s="38"/>
      <c r="M2022" s="133"/>
      <c r="O2022" s="307"/>
    </row>
    <row r="2023" spans="1:15" s="138" customFormat="1" x14ac:dyDescent="0.2">
      <c r="A2023" s="110"/>
      <c r="C2023" s="150"/>
      <c r="D2023" s="150"/>
      <c r="E2023" s="157"/>
      <c r="F2023" s="158"/>
      <c r="G2023" s="23"/>
      <c r="H2023" s="126"/>
      <c r="I2023" s="38"/>
      <c r="J2023" s="126"/>
      <c r="K2023" s="126"/>
      <c r="L2023" s="38"/>
      <c r="M2023" s="133"/>
      <c r="O2023" s="307"/>
    </row>
    <row r="2024" spans="1:15" s="138" customFormat="1" x14ac:dyDescent="0.2">
      <c r="A2024" s="110"/>
      <c r="C2024" s="150"/>
      <c r="D2024" s="150"/>
      <c r="E2024" s="157"/>
      <c r="F2024" s="158"/>
      <c r="G2024" s="23"/>
      <c r="H2024" s="126"/>
      <c r="I2024" s="38"/>
      <c r="J2024" s="126"/>
      <c r="K2024" s="126"/>
      <c r="L2024" s="38"/>
      <c r="M2024" s="133"/>
      <c r="O2024" s="307"/>
    </row>
    <row r="2025" spans="1:15" s="138" customFormat="1" x14ac:dyDescent="0.2">
      <c r="A2025" s="110"/>
      <c r="C2025" s="150"/>
      <c r="D2025" s="150"/>
      <c r="E2025" s="157"/>
      <c r="F2025" s="158"/>
      <c r="G2025" s="23"/>
      <c r="H2025" s="126"/>
      <c r="I2025" s="38"/>
      <c r="J2025" s="126"/>
      <c r="K2025" s="126"/>
      <c r="L2025" s="38"/>
      <c r="M2025" s="133"/>
      <c r="O2025" s="307"/>
    </row>
    <row r="2026" spans="1:15" s="138" customFormat="1" x14ac:dyDescent="0.2">
      <c r="A2026" s="110"/>
      <c r="C2026" s="150"/>
      <c r="D2026" s="150"/>
      <c r="E2026" s="157"/>
      <c r="F2026" s="158"/>
      <c r="G2026" s="23"/>
      <c r="H2026" s="126"/>
      <c r="I2026" s="38"/>
      <c r="J2026" s="126"/>
      <c r="K2026" s="126"/>
      <c r="L2026" s="38"/>
      <c r="M2026" s="133"/>
      <c r="O2026" s="307"/>
    </row>
    <row r="2027" spans="1:15" s="138" customFormat="1" x14ac:dyDescent="0.2">
      <c r="A2027" s="110"/>
      <c r="C2027" s="150"/>
      <c r="D2027" s="150"/>
      <c r="E2027" s="157"/>
      <c r="F2027" s="158"/>
      <c r="G2027" s="23"/>
      <c r="H2027" s="126"/>
      <c r="I2027" s="38"/>
      <c r="J2027" s="126"/>
      <c r="K2027" s="126"/>
      <c r="L2027" s="38"/>
      <c r="M2027" s="133"/>
      <c r="O2027" s="307"/>
    </row>
    <row r="2028" spans="1:15" s="138" customFormat="1" x14ac:dyDescent="0.2">
      <c r="A2028" s="110"/>
      <c r="C2028" s="150"/>
      <c r="D2028" s="150"/>
      <c r="E2028" s="157"/>
      <c r="F2028" s="158"/>
      <c r="G2028" s="23"/>
      <c r="H2028" s="126"/>
      <c r="I2028" s="38"/>
      <c r="J2028" s="126"/>
      <c r="K2028" s="126"/>
      <c r="L2028" s="38"/>
      <c r="M2028" s="133"/>
      <c r="O2028" s="307"/>
    </row>
    <row r="2029" spans="1:15" s="138" customFormat="1" x14ac:dyDescent="0.2">
      <c r="A2029" s="110"/>
      <c r="C2029" s="150"/>
      <c r="D2029" s="150"/>
      <c r="E2029" s="157"/>
      <c r="F2029" s="158"/>
      <c r="G2029" s="23"/>
      <c r="H2029" s="126"/>
      <c r="I2029" s="38"/>
      <c r="J2029" s="126"/>
      <c r="K2029" s="126"/>
      <c r="L2029" s="38"/>
      <c r="M2029" s="133"/>
      <c r="O2029" s="307"/>
    </row>
    <row r="2030" spans="1:15" s="138" customFormat="1" x14ac:dyDescent="0.2">
      <c r="A2030" s="110"/>
      <c r="C2030" s="150"/>
      <c r="D2030" s="150"/>
      <c r="E2030" s="157"/>
      <c r="F2030" s="158"/>
      <c r="G2030" s="23"/>
      <c r="H2030" s="126"/>
      <c r="I2030" s="38"/>
      <c r="J2030" s="126"/>
      <c r="K2030" s="126"/>
      <c r="L2030" s="38"/>
      <c r="M2030" s="133"/>
      <c r="O2030" s="307"/>
    </row>
    <row r="2031" spans="1:15" s="138" customFormat="1" x14ac:dyDescent="0.2">
      <c r="A2031" s="110"/>
      <c r="C2031" s="150"/>
      <c r="D2031" s="150"/>
      <c r="E2031" s="157"/>
      <c r="F2031" s="158"/>
      <c r="G2031" s="23"/>
      <c r="H2031" s="126"/>
      <c r="I2031" s="38"/>
      <c r="J2031" s="126"/>
      <c r="K2031" s="126"/>
      <c r="L2031" s="38"/>
      <c r="M2031" s="133"/>
      <c r="O2031" s="307"/>
    </row>
    <row r="2032" spans="1:15" s="138" customFormat="1" x14ac:dyDescent="0.2">
      <c r="A2032" s="110"/>
      <c r="C2032" s="150"/>
      <c r="D2032" s="150"/>
      <c r="E2032" s="157"/>
      <c r="F2032" s="158"/>
      <c r="G2032" s="23"/>
      <c r="H2032" s="126"/>
      <c r="I2032" s="38"/>
      <c r="J2032" s="126"/>
      <c r="K2032" s="126"/>
      <c r="L2032" s="38"/>
      <c r="M2032" s="133"/>
      <c r="O2032" s="307"/>
    </row>
    <row r="2033" spans="1:15" s="138" customFormat="1" x14ac:dyDescent="0.2">
      <c r="A2033" s="110"/>
      <c r="C2033" s="150"/>
      <c r="D2033" s="150"/>
      <c r="E2033" s="157"/>
      <c r="F2033" s="158"/>
      <c r="G2033" s="23"/>
      <c r="H2033" s="126"/>
      <c r="I2033" s="38"/>
      <c r="J2033" s="126"/>
      <c r="K2033" s="126"/>
      <c r="L2033" s="38"/>
      <c r="M2033" s="133"/>
      <c r="O2033" s="307"/>
    </row>
    <row r="2034" spans="1:15" s="138" customFormat="1" x14ac:dyDescent="0.2">
      <c r="A2034" s="110"/>
      <c r="C2034" s="150"/>
      <c r="D2034" s="150"/>
      <c r="E2034" s="157"/>
      <c r="F2034" s="158"/>
      <c r="G2034" s="23"/>
      <c r="H2034" s="126"/>
      <c r="I2034" s="38"/>
      <c r="J2034" s="126"/>
      <c r="K2034" s="126"/>
      <c r="L2034" s="38"/>
      <c r="M2034" s="133"/>
      <c r="O2034" s="307"/>
    </row>
    <row r="2035" spans="1:15" s="138" customFormat="1" x14ac:dyDescent="0.2">
      <c r="A2035" s="110"/>
      <c r="C2035" s="150"/>
      <c r="D2035" s="150"/>
      <c r="E2035" s="157"/>
      <c r="F2035" s="158"/>
      <c r="G2035" s="23"/>
      <c r="H2035" s="126"/>
      <c r="I2035" s="38"/>
      <c r="J2035" s="126"/>
      <c r="K2035" s="126"/>
      <c r="L2035" s="38"/>
      <c r="M2035" s="133"/>
      <c r="O2035" s="307"/>
    </row>
    <row r="2036" spans="1:15" s="138" customFormat="1" x14ac:dyDescent="0.2">
      <c r="A2036" s="110"/>
      <c r="C2036" s="150"/>
      <c r="D2036" s="150"/>
      <c r="E2036" s="157"/>
      <c r="F2036" s="158"/>
      <c r="G2036" s="23"/>
      <c r="H2036" s="126"/>
      <c r="I2036" s="38"/>
      <c r="J2036" s="126"/>
      <c r="K2036" s="126"/>
      <c r="L2036" s="38"/>
      <c r="M2036" s="133"/>
      <c r="O2036" s="307"/>
    </row>
    <row r="2037" spans="1:15" s="138" customFormat="1" x14ac:dyDescent="0.2">
      <c r="A2037" s="110"/>
      <c r="C2037" s="150"/>
      <c r="D2037" s="150"/>
      <c r="E2037" s="157"/>
      <c r="F2037" s="158"/>
      <c r="G2037" s="23"/>
      <c r="H2037" s="126"/>
      <c r="I2037" s="38"/>
      <c r="J2037" s="126"/>
      <c r="K2037" s="126"/>
      <c r="L2037" s="38"/>
      <c r="M2037" s="133"/>
      <c r="O2037" s="307"/>
    </row>
    <row r="2038" spans="1:15" s="138" customFormat="1" x14ac:dyDescent="0.2">
      <c r="A2038" s="110"/>
      <c r="C2038" s="150"/>
      <c r="D2038" s="150"/>
      <c r="E2038" s="157"/>
      <c r="F2038" s="158"/>
      <c r="G2038" s="23"/>
      <c r="H2038" s="126"/>
      <c r="I2038" s="38"/>
      <c r="J2038" s="126"/>
      <c r="K2038" s="126"/>
      <c r="L2038" s="38"/>
      <c r="M2038" s="133"/>
      <c r="O2038" s="307"/>
    </row>
    <row r="2039" spans="1:15" s="138" customFormat="1" x14ac:dyDescent="0.2">
      <c r="A2039" s="110"/>
      <c r="C2039" s="150"/>
      <c r="D2039" s="150"/>
      <c r="E2039" s="157"/>
      <c r="F2039" s="158"/>
      <c r="G2039" s="23"/>
      <c r="H2039" s="126"/>
      <c r="I2039" s="38"/>
      <c r="J2039" s="126"/>
      <c r="K2039" s="126"/>
      <c r="L2039" s="38"/>
      <c r="M2039" s="133"/>
      <c r="O2039" s="307"/>
    </row>
    <row r="2040" spans="1:15" s="138" customFormat="1" x14ac:dyDescent="0.2">
      <c r="A2040" s="110"/>
      <c r="C2040" s="150"/>
      <c r="D2040" s="150"/>
      <c r="E2040" s="157"/>
      <c r="F2040" s="158"/>
      <c r="G2040" s="23"/>
      <c r="H2040" s="126"/>
      <c r="I2040" s="38"/>
      <c r="J2040" s="126"/>
      <c r="K2040" s="126"/>
      <c r="L2040" s="38"/>
      <c r="M2040" s="133"/>
      <c r="O2040" s="307"/>
    </row>
    <row r="2041" spans="1:15" s="138" customFormat="1" x14ac:dyDescent="0.2">
      <c r="A2041" s="110"/>
      <c r="C2041" s="150"/>
      <c r="D2041" s="150"/>
      <c r="E2041" s="157"/>
      <c r="F2041" s="158"/>
      <c r="G2041" s="23"/>
      <c r="H2041" s="126"/>
      <c r="I2041" s="38"/>
      <c r="J2041" s="126"/>
      <c r="K2041" s="126"/>
      <c r="L2041" s="38"/>
      <c r="M2041" s="133"/>
      <c r="O2041" s="307"/>
    </row>
    <row r="2042" spans="1:15" s="138" customFormat="1" x14ac:dyDescent="0.2">
      <c r="A2042" s="110"/>
      <c r="C2042" s="150"/>
      <c r="D2042" s="150"/>
      <c r="E2042" s="157"/>
      <c r="F2042" s="158"/>
      <c r="G2042" s="23"/>
      <c r="H2042" s="126"/>
      <c r="I2042" s="38"/>
      <c r="J2042" s="126"/>
      <c r="K2042" s="126"/>
      <c r="L2042" s="38"/>
      <c r="M2042" s="133"/>
      <c r="O2042" s="307"/>
    </row>
    <row r="2043" spans="1:15" s="138" customFormat="1" x14ac:dyDescent="0.2">
      <c r="A2043" s="110"/>
      <c r="C2043" s="150"/>
      <c r="D2043" s="150"/>
      <c r="E2043" s="157"/>
      <c r="F2043" s="158"/>
      <c r="G2043" s="23"/>
      <c r="H2043" s="126"/>
      <c r="I2043" s="38"/>
      <c r="J2043" s="126"/>
      <c r="K2043" s="126"/>
      <c r="L2043" s="38"/>
      <c r="M2043" s="133"/>
      <c r="O2043" s="307"/>
    </row>
    <row r="2044" spans="1:15" s="138" customFormat="1" x14ac:dyDescent="0.2">
      <c r="A2044" s="110"/>
      <c r="C2044" s="150"/>
      <c r="D2044" s="150"/>
      <c r="E2044" s="157"/>
      <c r="F2044" s="158"/>
      <c r="G2044" s="23"/>
      <c r="H2044" s="126"/>
      <c r="I2044" s="38"/>
      <c r="J2044" s="126"/>
      <c r="K2044" s="126"/>
      <c r="L2044" s="38"/>
      <c r="M2044" s="133"/>
      <c r="O2044" s="307"/>
    </row>
    <row r="2045" spans="1:15" s="138" customFormat="1" x14ac:dyDescent="0.2">
      <c r="A2045" s="110"/>
      <c r="C2045" s="150"/>
      <c r="D2045" s="150"/>
      <c r="E2045" s="157"/>
      <c r="F2045" s="158"/>
      <c r="G2045" s="23"/>
      <c r="H2045" s="126"/>
      <c r="I2045" s="38"/>
      <c r="J2045" s="126"/>
      <c r="K2045" s="126"/>
      <c r="L2045" s="38"/>
      <c r="M2045" s="133"/>
      <c r="O2045" s="307"/>
    </row>
    <row r="2046" spans="1:15" s="138" customFormat="1" x14ac:dyDescent="0.2">
      <c r="A2046" s="110"/>
      <c r="C2046" s="150"/>
      <c r="D2046" s="150"/>
      <c r="E2046" s="157"/>
      <c r="F2046" s="158"/>
      <c r="G2046" s="23"/>
      <c r="H2046" s="126"/>
      <c r="I2046" s="38"/>
      <c r="J2046" s="126"/>
      <c r="K2046" s="126"/>
      <c r="L2046" s="38"/>
      <c r="M2046" s="133"/>
      <c r="O2046" s="307"/>
    </row>
    <row r="2047" spans="1:15" s="138" customFormat="1" x14ac:dyDescent="0.2">
      <c r="A2047" s="110"/>
      <c r="C2047" s="150"/>
      <c r="D2047" s="150"/>
      <c r="E2047" s="157"/>
      <c r="F2047" s="158"/>
      <c r="G2047" s="23"/>
      <c r="H2047" s="126"/>
      <c r="I2047" s="38"/>
      <c r="J2047" s="126"/>
      <c r="K2047" s="126"/>
      <c r="L2047" s="38"/>
      <c r="M2047" s="133"/>
      <c r="O2047" s="307"/>
    </row>
    <row r="2048" spans="1:15" s="138" customFormat="1" x14ac:dyDescent="0.2">
      <c r="A2048" s="110"/>
      <c r="C2048" s="150"/>
      <c r="D2048" s="150"/>
      <c r="E2048" s="157"/>
      <c r="F2048" s="158"/>
      <c r="G2048" s="23"/>
      <c r="H2048" s="126"/>
      <c r="I2048" s="38"/>
      <c r="J2048" s="126"/>
      <c r="K2048" s="126"/>
      <c r="L2048" s="38"/>
      <c r="M2048" s="133"/>
      <c r="O2048" s="307"/>
    </row>
    <row r="2049" spans="1:15" s="138" customFormat="1" x14ac:dyDescent="0.2">
      <c r="A2049" s="110"/>
      <c r="C2049" s="150"/>
      <c r="D2049" s="150"/>
      <c r="E2049" s="157"/>
      <c r="F2049" s="158"/>
      <c r="G2049" s="23"/>
      <c r="H2049" s="126"/>
      <c r="I2049" s="38"/>
      <c r="J2049" s="126"/>
      <c r="K2049" s="126"/>
      <c r="L2049" s="38"/>
      <c r="M2049" s="133"/>
      <c r="O2049" s="307"/>
    </row>
    <row r="2050" spans="1:15" s="138" customFormat="1" x14ac:dyDescent="0.2">
      <c r="A2050" s="110"/>
      <c r="C2050" s="150"/>
      <c r="D2050" s="150"/>
      <c r="E2050" s="157"/>
      <c r="F2050" s="158"/>
      <c r="G2050" s="23"/>
      <c r="H2050" s="126"/>
      <c r="I2050" s="38"/>
      <c r="J2050" s="126"/>
      <c r="K2050" s="126"/>
      <c r="L2050" s="38"/>
      <c r="M2050" s="133"/>
      <c r="O2050" s="307"/>
    </row>
    <row r="2051" spans="1:15" s="138" customFormat="1" x14ac:dyDescent="0.2">
      <c r="A2051" s="110"/>
      <c r="C2051" s="150"/>
      <c r="D2051" s="150"/>
      <c r="E2051" s="157"/>
      <c r="F2051" s="158"/>
      <c r="G2051" s="23"/>
      <c r="H2051" s="126"/>
      <c r="I2051" s="38"/>
      <c r="J2051" s="126"/>
      <c r="K2051" s="126"/>
      <c r="L2051" s="38"/>
      <c r="M2051" s="133"/>
      <c r="O2051" s="307"/>
    </row>
    <row r="2052" spans="1:15" s="138" customFormat="1" x14ac:dyDescent="0.2">
      <c r="A2052" s="110"/>
      <c r="C2052" s="150"/>
      <c r="D2052" s="150"/>
      <c r="E2052" s="157"/>
      <c r="F2052" s="158"/>
      <c r="G2052" s="23"/>
      <c r="H2052" s="126"/>
      <c r="I2052" s="38"/>
      <c r="J2052" s="126"/>
      <c r="K2052" s="126"/>
      <c r="L2052" s="38"/>
      <c r="M2052" s="133"/>
      <c r="O2052" s="307"/>
    </row>
    <row r="2053" spans="1:15" s="138" customFormat="1" x14ac:dyDescent="0.2">
      <c r="A2053" s="110"/>
      <c r="C2053" s="150"/>
      <c r="D2053" s="150"/>
      <c r="E2053" s="157"/>
      <c r="F2053" s="158"/>
      <c r="G2053" s="23"/>
      <c r="H2053" s="126"/>
      <c r="I2053" s="38"/>
      <c r="J2053" s="126"/>
      <c r="K2053" s="126"/>
      <c r="L2053" s="38"/>
      <c r="M2053" s="133"/>
      <c r="O2053" s="307"/>
    </row>
    <row r="2054" spans="1:15" s="138" customFormat="1" x14ac:dyDescent="0.2">
      <c r="A2054" s="110"/>
      <c r="C2054" s="150"/>
      <c r="D2054" s="150"/>
      <c r="E2054" s="157"/>
      <c r="F2054" s="158"/>
      <c r="G2054" s="23"/>
      <c r="H2054" s="126"/>
      <c r="I2054" s="38"/>
      <c r="J2054" s="126"/>
      <c r="K2054" s="126"/>
      <c r="L2054" s="38"/>
      <c r="M2054" s="133"/>
      <c r="O2054" s="307"/>
    </row>
    <row r="2055" spans="1:15" s="138" customFormat="1" x14ac:dyDescent="0.2">
      <c r="A2055" s="110"/>
      <c r="C2055" s="150"/>
      <c r="D2055" s="150"/>
      <c r="E2055" s="157"/>
      <c r="F2055" s="158"/>
      <c r="G2055" s="23"/>
      <c r="H2055" s="126"/>
      <c r="I2055" s="38"/>
      <c r="J2055" s="126"/>
      <c r="K2055" s="126"/>
      <c r="L2055" s="38"/>
      <c r="M2055" s="133"/>
      <c r="O2055" s="307"/>
    </row>
    <row r="2056" spans="1:15" s="138" customFormat="1" x14ac:dyDescent="0.2">
      <c r="A2056" s="110"/>
      <c r="C2056" s="150"/>
      <c r="D2056" s="150"/>
      <c r="E2056" s="157"/>
      <c r="F2056" s="158"/>
      <c r="G2056" s="23"/>
      <c r="H2056" s="126"/>
      <c r="I2056" s="38"/>
      <c r="J2056" s="126"/>
      <c r="K2056" s="126"/>
      <c r="L2056" s="38"/>
      <c r="M2056" s="133"/>
      <c r="O2056" s="307"/>
    </row>
    <row r="2057" spans="1:15" s="138" customFormat="1" x14ac:dyDescent="0.2">
      <c r="A2057" s="110"/>
      <c r="C2057" s="150"/>
      <c r="D2057" s="150"/>
      <c r="E2057" s="157"/>
      <c r="F2057" s="158"/>
      <c r="G2057" s="23"/>
      <c r="H2057" s="126"/>
      <c r="I2057" s="38"/>
      <c r="J2057" s="126"/>
      <c r="K2057" s="126"/>
      <c r="L2057" s="38"/>
      <c r="M2057" s="133"/>
      <c r="O2057" s="307"/>
    </row>
    <row r="2058" spans="1:15" s="138" customFormat="1" x14ac:dyDescent="0.2">
      <c r="A2058" s="110"/>
      <c r="C2058" s="150"/>
      <c r="D2058" s="150"/>
      <c r="E2058" s="157"/>
      <c r="F2058" s="158"/>
      <c r="G2058" s="23"/>
      <c r="H2058" s="126"/>
      <c r="I2058" s="38"/>
      <c r="J2058" s="126"/>
      <c r="K2058" s="126"/>
      <c r="L2058" s="38"/>
      <c r="M2058" s="133"/>
      <c r="O2058" s="307"/>
    </row>
    <row r="2059" spans="1:15" s="138" customFormat="1" x14ac:dyDescent="0.2">
      <c r="A2059" s="110"/>
      <c r="C2059" s="150"/>
      <c r="D2059" s="150"/>
      <c r="E2059" s="157"/>
      <c r="F2059" s="158"/>
      <c r="G2059" s="23"/>
      <c r="H2059" s="126"/>
      <c r="I2059" s="38"/>
      <c r="J2059" s="126"/>
      <c r="K2059" s="126"/>
      <c r="L2059" s="38"/>
      <c r="M2059" s="133"/>
      <c r="O2059" s="307"/>
    </row>
    <row r="2060" spans="1:15" s="138" customFormat="1" x14ac:dyDescent="0.2">
      <c r="A2060" s="110"/>
      <c r="C2060" s="150"/>
      <c r="D2060" s="150"/>
      <c r="E2060" s="157"/>
      <c r="F2060" s="158"/>
      <c r="G2060" s="23"/>
      <c r="H2060" s="126"/>
      <c r="I2060" s="38"/>
      <c r="J2060" s="126"/>
      <c r="K2060" s="126"/>
      <c r="L2060" s="38"/>
      <c r="M2060" s="133"/>
      <c r="O2060" s="307"/>
    </row>
    <row r="2061" spans="1:15" s="138" customFormat="1" x14ac:dyDescent="0.2">
      <c r="A2061" s="110"/>
      <c r="C2061" s="150"/>
      <c r="D2061" s="150"/>
      <c r="E2061" s="157"/>
      <c r="F2061" s="158"/>
      <c r="G2061" s="23"/>
      <c r="H2061" s="126"/>
      <c r="I2061" s="38"/>
      <c r="J2061" s="126"/>
      <c r="K2061" s="126"/>
      <c r="L2061" s="38"/>
      <c r="M2061" s="133"/>
      <c r="O2061" s="307"/>
    </row>
    <row r="2062" spans="1:15" s="138" customFormat="1" x14ac:dyDescent="0.2">
      <c r="A2062" s="110"/>
      <c r="C2062" s="150"/>
      <c r="D2062" s="150"/>
      <c r="E2062" s="157"/>
      <c r="F2062" s="158"/>
      <c r="G2062" s="23"/>
      <c r="H2062" s="126"/>
      <c r="I2062" s="38"/>
      <c r="J2062" s="126"/>
      <c r="K2062" s="126"/>
      <c r="L2062" s="38"/>
      <c r="M2062" s="133"/>
      <c r="O2062" s="307"/>
    </row>
    <row r="2063" spans="1:15" s="138" customFormat="1" x14ac:dyDescent="0.2">
      <c r="A2063" s="110"/>
      <c r="C2063" s="150"/>
      <c r="D2063" s="150"/>
      <c r="E2063" s="157"/>
      <c r="F2063" s="158"/>
      <c r="G2063" s="23"/>
      <c r="H2063" s="126"/>
      <c r="I2063" s="38"/>
      <c r="J2063" s="126"/>
      <c r="K2063" s="126"/>
      <c r="L2063" s="38"/>
      <c r="M2063" s="133"/>
      <c r="O2063" s="307"/>
    </row>
    <row r="2064" spans="1:15" s="138" customFormat="1" x14ac:dyDescent="0.2">
      <c r="A2064" s="110"/>
      <c r="C2064" s="150"/>
      <c r="D2064" s="150"/>
      <c r="E2064" s="157"/>
      <c r="F2064" s="158"/>
      <c r="G2064" s="23"/>
      <c r="H2064" s="126"/>
      <c r="I2064" s="38"/>
      <c r="J2064" s="126"/>
      <c r="K2064" s="126"/>
      <c r="L2064" s="38"/>
      <c r="M2064" s="133"/>
      <c r="O2064" s="307"/>
    </row>
    <row r="2065" spans="1:15" s="138" customFormat="1" x14ac:dyDescent="0.2">
      <c r="A2065" s="110"/>
      <c r="C2065" s="150"/>
      <c r="D2065" s="150"/>
      <c r="E2065" s="157"/>
      <c r="F2065" s="158"/>
      <c r="G2065" s="23"/>
      <c r="H2065" s="126"/>
      <c r="I2065" s="38"/>
      <c r="J2065" s="126"/>
      <c r="K2065" s="126"/>
      <c r="L2065" s="38"/>
      <c r="M2065" s="133"/>
      <c r="O2065" s="307"/>
    </row>
    <row r="2066" spans="1:15" s="138" customFormat="1" x14ac:dyDescent="0.2">
      <c r="A2066" s="110"/>
      <c r="C2066" s="150"/>
      <c r="D2066" s="150"/>
      <c r="E2066" s="157"/>
      <c r="F2066" s="158"/>
      <c r="G2066" s="23"/>
      <c r="H2066" s="126"/>
      <c r="I2066" s="38"/>
      <c r="J2066" s="126"/>
      <c r="K2066" s="126"/>
      <c r="L2066" s="38"/>
      <c r="M2066" s="133"/>
      <c r="O2066" s="307"/>
    </row>
    <row r="2067" spans="1:15" s="138" customFormat="1" x14ac:dyDescent="0.2">
      <c r="A2067" s="110"/>
      <c r="C2067" s="150"/>
      <c r="D2067" s="150"/>
      <c r="E2067" s="157"/>
      <c r="F2067" s="158"/>
      <c r="G2067" s="23"/>
      <c r="H2067" s="126"/>
      <c r="I2067" s="38"/>
      <c r="J2067" s="126"/>
      <c r="K2067" s="126"/>
      <c r="L2067" s="38"/>
      <c r="M2067" s="133"/>
      <c r="O2067" s="307"/>
    </row>
    <row r="2068" spans="1:15" s="138" customFormat="1" x14ac:dyDescent="0.2">
      <c r="A2068" s="110"/>
      <c r="C2068" s="150"/>
      <c r="D2068" s="150"/>
      <c r="E2068" s="157"/>
      <c r="F2068" s="158"/>
      <c r="G2068" s="23"/>
      <c r="H2068" s="126"/>
      <c r="I2068" s="38"/>
      <c r="J2068" s="126"/>
      <c r="K2068" s="126"/>
      <c r="L2068" s="38"/>
      <c r="M2068" s="133"/>
      <c r="O2068" s="307"/>
    </row>
    <row r="2069" spans="1:15" s="138" customFormat="1" x14ac:dyDescent="0.2">
      <c r="A2069" s="110"/>
      <c r="C2069" s="150"/>
      <c r="D2069" s="150"/>
      <c r="E2069" s="157"/>
      <c r="F2069" s="158"/>
      <c r="G2069" s="23"/>
      <c r="H2069" s="126"/>
      <c r="I2069" s="38"/>
      <c r="J2069" s="126"/>
      <c r="K2069" s="126"/>
      <c r="L2069" s="38"/>
      <c r="M2069" s="133"/>
      <c r="O2069" s="307"/>
    </row>
    <row r="2070" spans="1:15" s="138" customFormat="1" x14ac:dyDescent="0.2">
      <c r="A2070" s="110"/>
      <c r="C2070" s="150"/>
      <c r="D2070" s="150"/>
      <c r="E2070" s="157"/>
      <c r="F2070" s="158"/>
      <c r="G2070" s="23"/>
      <c r="H2070" s="126"/>
      <c r="I2070" s="38"/>
      <c r="J2070" s="126"/>
      <c r="K2070" s="126"/>
      <c r="L2070" s="38"/>
      <c r="M2070" s="133"/>
      <c r="O2070" s="307"/>
    </row>
    <row r="2071" spans="1:15" s="138" customFormat="1" x14ac:dyDescent="0.2">
      <c r="A2071" s="110"/>
      <c r="C2071" s="150"/>
      <c r="D2071" s="150"/>
      <c r="E2071" s="157"/>
      <c r="F2071" s="158"/>
      <c r="G2071" s="23"/>
      <c r="H2071" s="126"/>
      <c r="I2071" s="38"/>
      <c r="J2071" s="126"/>
      <c r="K2071" s="126"/>
      <c r="L2071" s="38"/>
      <c r="M2071" s="133"/>
      <c r="O2071" s="307"/>
    </row>
    <row r="2072" spans="1:15" s="138" customFormat="1" x14ac:dyDescent="0.2">
      <c r="A2072" s="110"/>
      <c r="C2072" s="150"/>
      <c r="D2072" s="150"/>
      <c r="E2072" s="157"/>
      <c r="F2072" s="158"/>
      <c r="G2072" s="23"/>
      <c r="H2072" s="126"/>
      <c r="I2072" s="38"/>
      <c r="J2072" s="126"/>
      <c r="K2072" s="126"/>
      <c r="L2072" s="38"/>
      <c r="M2072" s="133"/>
      <c r="O2072" s="307"/>
    </row>
    <row r="2073" spans="1:15" s="138" customFormat="1" x14ac:dyDescent="0.2">
      <c r="A2073" s="110"/>
      <c r="C2073" s="150"/>
      <c r="D2073" s="150"/>
      <c r="E2073" s="157"/>
      <c r="F2073" s="158"/>
      <c r="G2073" s="23"/>
      <c r="H2073" s="126"/>
      <c r="I2073" s="38"/>
      <c r="J2073" s="126"/>
      <c r="K2073" s="126"/>
      <c r="L2073" s="38"/>
      <c r="M2073" s="133"/>
      <c r="O2073" s="307"/>
    </row>
    <row r="2074" spans="1:15" s="138" customFormat="1" x14ac:dyDescent="0.2">
      <c r="A2074" s="110"/>
      <c r="C2074" s="150"/>
      <c r="D2074" s="150"/>
      <c r="E2074" s="157"/>
      <c r="F2074" s="158"/>
      <c r="G2074" s="23"/>
      <c r="H2074" s="126"/>
      <c r="I2074" s="38"/>
      <c r="J2074" s="126"/>
      <c r="K2074" s="126"/>
      <c r="L2074" s="38"/>
      <c r="M2074" s="133"/>
      <c r="O2074" s="307"/>
    </row>
    <row r="2075" spans="1:15" s="138" customFormat="1" x14ac:dyDescent="0.2">
      <c r="A2075" s="110"/>
      <c r="C2075" s="150"/>
      <c r="D2075" s="150"/>
      <c r="E2075" s="157"/>
      <c r="F2075" s="158"/>
      <c r="G2075" s="23"/>
      <c r="H2075" s="126"/>
      <c r="I2075" s="38"/>
      <c r="J2075" s="126"/>
      <c r="K2075" s="126"/>
      <c r="L2075" s="38"/>
      <c r="M2075" s="133"/>
      <c r="O2075" s="307"/>
    </row>
    <row r="2076" spans="1:15" s="138" customFormat="1" x14ac:dyDescent="0.2">
      <c r="A2076" s="110"/>
      <c r="C2076" s="150"/>
      <c r="D2076" s="150"/>
      <c r="E2076" s="157"/>
      <c r="F2076" s="158"/>
      <c r="G2076" s="23"/>
      <c r="H2076" s="126"/>
      <c r="I2076" s="38"/>
      <c r="J2076" s="126"/>
      <c r="K2076" s="126"/>
      <c r="L2076" s="38"/>
      <c r="M2076" s="133"/>
      <c r="O2076" s="307"/>
    </row>
    <row r="2077" spans="1:15" s="138" customFormat="1" x14ac:dyDescent="0.2">
      <c r="A2077" s="110"/>
      <c r="C2077" s="150"/>
      <c r="D2077" s="150"/>
      <c r="E2077" s="157"/>
      <c r="F2077" s="158"/>
      <c r="G2077" s="23"/>
      <c r="H2077" s="126"/>
      <c r="I2077" s="38"/>
      <c r="J2077" s="126"/>
      <c r="K2077" s="126"/>
      <c r="L2077" s="38"/>
      <c r="M2077" s="133"/>
      <c r="O2077" s="307"/>
    </row>
    <row r="2078" spans="1:15" s="138" customFormat="1" x14ac:dyDescent="0.2">
      <c r="A2078" s="110"/>
      <c r="C2078" s="150"/>
      <c r="D2078" s="150"/>
      <c r="E2078" s="157"/>
      <c r="F2078" s="158"/>
      <c r="G2078" s="23"/>
      <c r="H2078" s="126"/>
      <c r="I2078" s="38"/>
      <c r="J2078" s="126"/>
      <c r="K2078" s="126"/>
      <c r="L2078" s="38"/>
      <c r="M2078" s="133"/>
      <c r="O2078" s="307"/>
    </row>
    <row r="2079" spans="1:15" s="138" customFormat="1" x14ac:dyDescent="0.2">
      <c r="A2079" s="110"/>
      <c r="C2079" s="150"/>
      <c r="D2079" s="150"/>
      <c r="E2079" s="157"/>
      <c r="F2079" s="158"/>
      <c r="G2079" s="23"/>
      <c r="H2079" s="126"/>
      <c r="I2079" s="38"/>
      <c r="J2079" s="126"/>
      <c r="K2079" s="126"/>
      <c r="L2079" s="38"/>
      <c r="M2079" s="133"/>
      <c r="O2079" s="307"/>
    </row>
    <row r="2080" spans="1:15" s="138" customFormat="1" x14ac:dyDescent="0.2">
      <c r="A2080" s="110"/>
      <c r="C2080" s="150"/>
      <c r="D2080" s="150"/>
      <c r="E2080" s="157"/>
      <c r="F2080" s="158"/>
      <c r="G2080" s="23"/>
      <c r="H2080" s="126"/>
      <c r="I2080" s="38"/>
      <c r="J2080" s="126"/>
      <c r="K2080" s="126"/>
      <c r="L2080" s="38"/>
      <c r="M2080" s="133"/>
      <c r="O2080" s="307"/>
    </row>
    <row r="2081" spans="1:15" s="138" customFormat="1" x14ac:dyDescent="0.2">
      <c r="A2081" s="110"/>
      <c r="C2081" s="150"/>
      <c r="D2081" s="150"/>
      <c r="E2081" s="157"/>
      <c r="F2081" s="158"/>
      <c r="G2081" s="23"/>
      <c r="H2081" s="126"/>
      <c r="I2081" s="38"/>
      <c r="J2081" s="126"/>
      <c r="K2081" s="126"/>
      <c r="L2081" s="38"/>
      <c r="M2081" s="133"/>
      <c r="O2081" s="307"/>
    </row>
    <row r="2082" spans="1:15" s="138" customFormat="1" x14ac:dyDescent="0.2">
      <c r="A2082" s="110"/>
      <c r="C2082" s="150"/>
      <c r="D2082" s="150"/>
      <c r="E2082" s="157"/>
      <c r="F2082" s="158"/>
      <c r="G2082" s="23"/>
      <c r="H2082" s="126"/>
      <c r="I2082" s="38"/>
      <c r="J2082" s="126"/>
      <c r="K2082" s="126"/>
      <c r="L2082" s="38"/>
      <c r="M2082" s="133"/>
      <c r="O2082" s="307"/>
    </row>
    <row r="2083" spans="1:15" s="138" customFormat="1" x14ac:dyDescent="0.2">
      <c r="A2083" s="110"/>
      <c r="C2083" s="150"/>
      <c r="D2083" s="150"/>
      <c r="E2083" s="157"/>
      <c r="F2083" s="158"/>
      <c r="G2083" s="23"/>
      <c r="H2083" s="126"/>
      <c r="I2083" s="38"/>
      <c r="J2083" s="126"/>
      <c r="K2083" s="126"/>
      <c r="L2083" s="38"/>
      <c r="M2083" s="133"/>
      <c r="O2083" s="307"/>
    </row>
    <row r="2084" spans="1:15" s="138" customFormat="1" x14ac:dyDescent="0.2">
      <c r="A2084" s="110"/>
      <c r="C2084" s="150"/>
      <c r="D2084" s="150"/>
      <c r="E2084" s="157"/>
      <c r="F2084" s="158"/>
      <c r="G2084" s="23"/>
      <c r="H2084" s="126"/>
      <c r="I2084" s="38"/>
      <c r="J2084" s="126"/>
      <c r="K2084" s="126"/>
      <c r="L2084" s="38"/>
      <c r="M2084" s="133"/>
      <c r="O2084" s="307"/>
    </row>
    <row r="2085" spans="1:15" s="138" customFormat="1" x14ac:dyDescent="0.2">
      <c r="A2085" s="110"/>
      <c r="C2085" s="150"/>
      <c r="D2085" s="150"/>
      <c r="E2085" s="157"/>
      <c r="F2085" s="158"/>
      <c r="G2085" s="23"/>
      <c r="H2085" s="126"/>
      <c r="I2085" s="38"/>
      <c r="J2085" s="126"/>
      <c r="K2085" s="126"/>
      <c r="L2085" s="38"/>
      <c r="M2085" s="133"/>
      <c r="O2085" s="307"/>
    </row>
    <row r="2086" spans="1:15" s="138" customFormat="1" x14ac:dyDescent="0.2">
      <c r="A2086" s="110"/>
      <c r="C2086" s="150"/>
      <c r="D2086" s="150"/>
      <c r="E2086" s="157"/>
      <c r="F2086" s="158"/>
      <c r="G2086" s="23"/>
      <c r="H2086" s="126"/>
      <c r="I2086" s="38"/>
      <c r="J2086" s="126"/>
      <c r="K2086" s="126"/>
      <c r="L2086" s="38"/>
      <c r="M2086" s="133"/>
      <c r="O2086" s="307"/>
    </row>
    <row r="2087" spans="1:15" s="138" customFormat="1" x14ac:dyDescent="0.2">
      <c r="A2087" s="110"/>
      <c r="C2087" s="150"/>
      <c r="D2087" s="150"/>
      <c r="E2087" s="157"/>
      <c r="F2087" s="158"/>
      <c r="G2087" s="23"/>
      <c r="H2087" s="126"/>
      <c r="I2087" s="38"/>
      <c r="J2087" s="126"/>
      <c r="K2087" s="126"/>
      <c r="L2087" s="38"/>
      <c r="M2087" s="133"/>
      <c r="O2087" s="307"/>
    </row>
    <row r="2088" spans="1:15" s="138" customFormat="1" x14ac:dyDescent="0.2">
      <c r="A2088" s="110"/>
      <c r="C2088" s="150"/>
      <c r="D2088" s="150"/>
      <c r="E2088" s="157"/>
      <c r="F2088" s="158"/>
      <c r="G2088" s="23"/>
      <c r="H2088" s="126"/>
      <c r="I2088" s="38"/>
      <c r="J2088" s="126"/>
      <c r="K2088" s="126"/>
      <c r="L2088" s="38"/>
      <c r="M2088" s="133"/>
      <c r="O2088" s="307"/>
    </row>
    <row r="2089" spans="1:15" s="138" customFormat="1" x14ac:dyDescent="0.2">
      <c r="A2089" s="110"/>
      <c r="C2089" s="150"/>
      <c r="D2089" s="150"/>
      <c r="E2089" s="157"/>
      <c r="F2089" s="158"/>
      <c r="G2089" s="23"/>
      <c r="H2089" s="126"/>
      <c r="I2089" s="38"/>
      <c r="J2089" s="126"/>
      <c r="K2089" s="126"/>
      <c r="L2089" s="38"/>
      <c r="M2089" s="133"/>
      <c r="O2089" s="307"/>
    </row>
    <row r="2090" spans="1:15" s="138" customFormat="1" x14ac:dyDescent="0.2">
      <c r="A2090" s="110"/>
      <c r="C2090" s="150"/>
      <c r="D2090" s="150"/>
      <c r="E2090" s="157"/>
      <c r="F2090" s="158"/>
      <c r="G2090" s="23"/>
      <c r="H2090" s="126"/>
      <c r="I2090" s="38"/>
      <c r="J2090" s="126"/>
      <c r="K2090" s="126"/>
      <c r="L2090" s="38"/>
      <c r="M2090" s="133"/>
      <c r="O2090" s="307"/>
    </row>
    <row r="2091" spans="1:15" s="138" customFormat="1" x14ac:dyDescent="0.2">
      <c r="A2091" s="110"/>
      <c r="C2091" s="150"/>
      <c r="D2091" s="150"/>
      <c r="E2091" s="157"/>
      <c r="F2091" s="158"/>
      <c r="G2091" s="23"/>
      <c r="H2091" s="126"/>
      <c r="I2091" s="38"/>
      <c r="J2091" s="126"/>
      <c r="K2091" s="126"/>
      <c r="L2091" s="38"/>
      <c r="M2091" s="133"/>
      <c r="O2091" s="307"/>
    </row>
    <row r="2092" spans="1:15" s="138" customFormat="1" x14ac:dyDescent="0.2">
      <c r="A2092" s="110"/>
      <c r="C2092" s="150"/>
      <c r="D2092" s="150"/>
      <c r="E2092" s="157"/>
      <c r="F2092" s="158"/>
      <c r="G2092" s="23"/>
      <c r="H2092" s="126"/>
      <c r="I2092" s="38"/>
      <c r="J2092" s="126"/>
      <c r="K2092" s="126"/>
      <c r="L2092" s="38"/>
      <c r="M2092" s="133"/>
      <c r="O2092" s="307"/>
    </row>
    <row r="2093" spans="1:15" s="138" customFormat="1" x14ac:dyDescent="0.2">
      <c r="A2093" s="110"/>
      <c r="C2093" s="150"/>
      <c r="D2093" s="150"/>
      <c r="E2093" s="157"/>
      <c r="F2093" s="158"/>
      <c r="G2093" s="23"/>
      <c r="H2093" s="126"/>
      <c r="I2093" s="38"/>
      <c r="J2093" s="126"/>
      <c r="K2093" s="126"/>
      <c r="L2093" s="38"/>
      <c r="M2093" s="133"/>
      <c r="O2093" s="307"/>
    </row>
    <row r="2094" spans="1:15" s="138" customFormat="1" x14ac:dyDescent="0.2">
      <c r="A2094" s="110"/>
      <c r="C2094" s="150"/>
      <c r="D2094" s="150"/>
      <c r="E2094" s="157"/>
      <c r="F2094" s="158"/>
      <c r="G2094" s="23"/>
      <c r="H2094" s="126"/>
      <c r="I2094" s="38"/>
      <c r="J2094" s="126"/>
      <c r="K2094" s="126"/>
      <c r="L2094" s="38"/>
      <c r="M2094" s="133"/>
      <c r="O2094" s="307"/>
    </row>
    <row r="2095" spans="1:15" s="138" customFormat="1" x14ac:dyDescent="0.2">
      <c r="A2095" s="110"/>
      <c r="C2095" s="150"/>
      <c r="D2095" s="150"/>
      <c r="E2095" s="157"/>
      <c r="F2095" s="158"/>
      <c r="G2095" s="23"/>
      <c r="H2095" s="126"/>
      <c r="I2095" s="38"/>
      <c r="J2095" s="126"/>
      <c r="K2095" s="126"/>
      <c r="L2095" s="38"/>
      <c r="M2095" s="133"/>
      <c r="O2095" s="307"/>
    </row>
    <row r="2096" spans="1:15" s="138" customFormat="1" x14ac:dyDescent="0.2">
      <c r="A2096" s="110"/>
      <c r="C2096" s="150"/>
      <c r="D2096" s="150"/>
      <c r="E2096" s="157"/>
      <c r="F2096" s="158"/>
      <c r="G2096" s="23"/>
      <c r="H2096" s="126"/>
      <c r="I2096" s="38"/>
      <c r="J2096" s="126"/>
      <c r="K2096" s="126"/>
      <c r="L2096" s="38"/>
      <c r="M2096" s="133"/>
      <c r="O2096" s="307"/>
    </row>
    <row r="2097" spans="1:15" s="138" customFormat="1" x14ac:dyDescent="0.2">
      <c r="A2097" s="110"/>
      <c r="C2097" s="150"/>
      <c r="D2097" s="150"/>
      <c r="E2097" s="157"/>
      <c r="F2097" s="158"/>
      <c r="G2097" s="23"/>
      <c r="H2097" s="126"/>
      <c r="I2097" s="38"/>
      <c r="J2097" s="126"/>
      <c r="K2097" s="126"/>
      <c r="L2097" s="38"/>
      <c r="M2097" s="133"/>
      <c r="O2097" s="307"/>
    </row>
    <row r="2098" spans="1:15" s="138" customFormat="1" x14ac:dyDescent="0.2">
      <c r="A2098" s="110"/>
      <c r="C2098" s="150"/>
      <c r="D2098" s="150"/>
      <c r="E2098" s="157"/>
      <c r="F2098" s="158"/>
      <c r="G2098" s="23"/>
      <c r="H2098" s="126"/>
      <c r="I2098" s="38"/>
      <c r="J2098" s="126"/>
      <c r="K2098" s="126"/>
      <c r="L2098" s="38"/>
      <c r="M2098" s="133"/>
      <c r="O2098" s="307"/>
    </row>
    <row r="2099" spans="1:15" s="138" customFormat="1" x14ac:dyDescent="0.2">
      <c r="A2099" s="110"/>
      <c r="C2099" s="150"/>
      <c r="D2099" s="150"/>
      <c r="E2099" s="157"/>
      <c r="F2099" s="158"/>
      <c r="G2099" s="23"/>
      <c r="H2099" s="126"/>
      <c r="I2099" s="38"/>
      <c r="J2099" s="126"/>
      <c r="K2099" s="126"/>
      <c r="L2099" s="38"/>
      <c r="M2099" s="133"/>
      <c r="O2099" s="307"/>
    </row>
    <row r="2100" spans="1:15" s="138" customFormat="1" x14ac:dyDescent="0.2">
      <c r="A2100" s="110"/>
      <c r="C2100" s="150"/>
      <c r="D2100" s="150"/>
      <c r="E2100" s="157"/>
      <c r="F2100" s="158"/>
      <c r="G2100" s="23"/>
      <c r="H2100" s="126"/>
      <c r="I2100" s="38"/>
      <c r="J2100" s="126"/>
      <c r="K2100" s="126"/>
      <c r="L2100" s="38"/>
      <c r="M2100" s="133"/>
      <c r="O2100" s="307"/>
    </row>
    <row r="2101" spans="1:15" s="138" customFormat="1" x14ac:dyDescent="0.2">
      <c r="A2101" s="110"/>
      <c r="C2101" s="150"/>
      <c r="D2101" s="150"/>
      <c r="E2101" s="157"/>
      <c r="F2101" s="158"/>
      <c r="G2101" s="23"/>
      <c r="H2101" s="126"/>
      <c r="I2101" s="38"/>
      <c r="J2101" s="126"/>
      <c r="K2101" s="126"/>
      <c r="L2101" s="38"/>
      <c r="M2101" s="133"/>
      <c r="O2101" s="307"/>
    </row>
    <row r="2102" spans="1:15" s="138" customFormat="1" x14ac:dyDescent="0.2">
      <c r="A2102" s="110"/>
      <c r="C2102" s="150"/>
      <c r="D2102" s="150"/>
      <c r="E2102" s="157"/>
      <c r="F2102" s="158"/>
      <c r="G2102" s="23"/>
      <c r="H2102" s="126"/>
      <c r="I2102" s="38"/>
      <c r="J2102" s="126"/>
      <c r="K2102" s="126"/>
      <c r="L2102" s="38"/>
      <c r="M2102" s="133"/>
      <c r="O2102" s="307"/>
    </row>
    <row r="2103" spans="1:15" s="138" customFormat="1" x14ac:dyDescent="0.2">
      <c r="A2103" s="110"/>
      <c r="C2103" s="150"/>
      <c r="D2103" s="150"/>
      <c r="E2103" s="157"/>
      <c r="F2103" s="158"/>
      <c r="G2103" s="23"/>
      <c r="H2103" s="126"/>
      <c r="I2103" s="38"/>
      <c r="J2103" s="126"/>
      <c r="K2103" s="126"/>
      <c r="L2103" s="38"/>
      <c r="M2103" s="133"/>
      <c r="O2103" s="307"/>
    </row>
    <row r="2104" spans="1:15" s="138" customFormat="1" x14ac:dyDescent="0.2">
      <c r="A2104" s="110"/>
      <c r="C2104" s="150"/>
      <c r="D2104" s="150"/>
      <c r="E2104" s="157"/>
      <c r="F2104" s="158"/>
      <c r="G2104" s="23"/>
      <c r="H2104" s="126"/>
      <c r="I2104" s="38"/>
      <c r="J2104" s="126"/>
      <c r="K2104" s="126"/>
      <c r="L2104" s="38"/>
      <c r="M2104" s="133"/>
      <c r="O2104" s="307"/>
    </row>
    <row r="2105" spans="1:15" s="138" customFormat="1" x14ac:dyDescent="0.2">
      <c r="A2105" s="110"/>
      <c r="C2105" s="150"/>
      <c r="D2105" s="150"/>
      <c r="E2105" s="157"/>
      <c r="F2105" s="158"/>
      <c r="G2105" s="23"/>
      <c r="H2105" s="126"/>
      <c r="I2105" s="38"/>
      <c r="J2105" s="126"/>
      <c r="K2105" s="126"/>
      <c r="L2105" s="38"/>
      <c r="M2105" s="133"/>
      <c r="O2105" s="307"/>
    </row>
    <row r="2106" spans="1:15" s="138" customFormat="1" x14ac:dyDescent="0.2">
      <c r="A2106" s="110"/>
      <c r="C2106" s="150"/>
      <c r="D2106" s="150"/>
      <c r="E2106" s="157"/>
      <c r="F2106" s="158"/>
      <c r="G2106" s="23"/>
      <c r="H2106" s="126"/>
      <c r="I2106" s="38"/>
      <c r="J2106" s="126"/>
      <c r="K2106" s="126"/>
      <c r="L2106" s="38"/>
      <c r="M2106" s="133"/>
      <c r="O2106" s="307"/>
    </row>
    <row r="2107" spans="1:15" s="138" customFormat="1" x14ac:dyDescent="0.2">
      <c r="A2107" s="110"/>
      <c r="C2107" s="150"/>
      <c r="D2107" s="150"/>
      <c r="E2107" s="157"/>
      <c r="F2107" s="158"/>
      <c r="G2107" s="23"/>
      <c r="H2107" s="126"/>
      <c r="I2107" s="38"/>
      <c r="J2107" s="126"/>
      <c r="K2107" s="126"/>
      <c r="L2107" s="38"/>
      <c r="M2107" s="133"/>
      <c r="O2107" s="307"/>
    </row>
    <row r="2108" spans="1:15" s="138" customFormat="1" x14ac:dyDescent="0.2">
      <c r="A2108" s="110"/>
      <c r="C2108" s="150"/>
      <c r="D2108" s="150"/>
      <c r="E2108" s="157"/>
      <c r="F2108" s="158"/>
      <c r="G2108" s="23"/>
      <c r="H2108" s="126"/>
      <c r="I2108" s="38"/>
      <c r="J2108" s="126"/>
      <c r="K2108" s="126"/>
      <c r="L2108" s="38"/>
      <c r="M2108" s="133"/>
      <c r="O2108" s="307"/>
    </row>
    <row r="2109" spans="1:15" s="138" customFormat="1" x14ac:dyDescent="0.2">
      <c r="A2109" s="110"/>
      <c r="C2109" s="150"/>
      <c r="D2109" s="150"/>
      <c r="E2109" s="157"/>
      <c r="F2109" s="158"/>
      <c r="G2109" s="23"/>
      <c r="H2109" s="126"/>
      <c r="I2109" s="38"/>
      <c r="J2109" s="126"/>
      <c r="K2109" s="126"/>
      <c r="L2109" s="38"/>
      <c r="M2109" s="133"/>
      <c r="O2109" s="307"/>
    </row>
    <row r="2110" spans="1:15" s="138" customFormat="1" x14ac:dyDescent="0.2">
      <c r="A2110" s="110"/>
      <c r="C2110" s="150"/>
      <c r="D2110" s="150"/>
      <c r="E2110" s="157"/>
      <c r="F2110" s="158"/>
      <c r="G2110" s="23"/>
      <c r="H2110" s="126"/>
      <c r="I2110" s="38"/>
      <c r="J2110" s="126"/>
      <c r="K2110" s="126"/>
      <c r="L2110" s="38"/>
      <c r="M2110" s="133"/>
      <c r="O2110" s="307"/>
    </row>
    <row r="2111" spans="1:15" s="138" customFormat="1" x14ac:dyDescent="0.2">
      <c r="A2111" s="110"/>
      <c r="C2111" s="150"/>
      <c r="D2111" s="150"/>
      <c r="E2111" s="157"/>
      <c r="F2111" s="158"/>
      <c r="G2111" s="23"/>
      <c r="H2111" s="126"/>
      <c r="I2111" s="38"/>
      <c r="J2111" s="126"/>
      <c r="K2111" s="126"/>
      <c r="L2111" s="38"/>
      <c r="M2111" s="133"/>
      <c r="O2111" s="307"/>
    </row>
    <row r="2112" spans="1:15" s="138" customFormat="1" x14ac:dyDescent="0.2">
      <c r="A2112" s="110"/>
      <c r="C2112" s="150"/>
      <c r="D2112" s="150"/>
      <c r="E2112" s="157"/>
      <c r="F2112" s="158"/>
      <c r="G2112" s="23"/>
      <c r="H2112" s="126"/>
      <c r="I2112" s="38"/>
      <c r="J2112" s="126"/>
      <c r="K2112" s="126"/>
      <c r="L2112" s="38"/>
      <c r="M2112" s="133"/>
      <c r="O2112" s="307"/>
    </row>
    <row r="2113" spans="1:15" s="138" customFormat="1" x14ac:dyDescent="0.2">
      <c r="A2113" s="110"/>
      <c r="C2113" s="150"/>
      <c r="D2113" s="150"/>
      <c r="E2113" s="157"/>
      <c r="F2113" s="158"/>
      <c r="G2113" s="23"/>
      <c r="H2113" s="126"/>
      <c r="I2113" s="38"/>
      <c r="J2113" s="126"/>
      <c r="K2113" s="126"/>
      <c r="L2113" s="38"/>
      <c r="M2113" s="133"/>
      <c r="O2113" s="307"/>
    </row>
    <row r="2114" spans="1:15" s="138" customFormat="1" x14ac:dyDescent="0.2">
      <c r="A2114" s="110"/>
      <c r="C2114" s="150"/>
      <c r="D2114" s="150"/>
      <c r="E2114" s="157"/>
      <c r="F2114" s="158"/>
      <c r="G2114" s="23"/>
      <c r="H2114" s="126"/>
      <c r="I2114" s="38"/>
      <c r="J2114" s="126"/>
      <c r="K2114" s="126"/>
      <c r="L2114" s="38"/>
      <c r="M2114" s="133"/>
      <c r="O2114" s="307"/>
    </row>
    <row r="2115" spans="1:15" s="138" customFormat="1" x14ac:dyDescent="0.2">
      <c r="A2115" s="110"/>
      <c r="C2115" s="150"/>
      <c r="D2115" s="150"/>
      <c r="E2115" s="157"/>
      <c r="F2115" s="158"/>
      <c r="G2115" s="23"/>
      <c r="H2115" s="126"/>
      <c r="I2115" s="38"/>
      <c r="J2115" s="126"/>
      <c r="K2115" s="126"/>
      <c r="L2115" s="38"/>
      <c r="M2115" s="133"/>
      <c r="O2115" s="307"/>
    </row>
    <row r="2116" spans="1:15" s="138" customFormat="1" x14ac:dyDescent="0.2">
      <c r="A2116" s="110"/>
      <c r="C2116" s="150"/>
      <c r="D2116" s="150"/>
      <c r="E2116" s="157"/>
      <c r="F2116" s="158"/>
      <c r="G2116" s="23"/>
      <c r="H2116" s="126"/>
      <c r="I2116" s="38"/>
      <c r="J2116" s="126"/>
      <c r="K2116" s="126"/>
      <c r="L2116" s="38"/>
      <c r="M2116" s="133"/>
      <c r="O2116" s="307"/>
    </row>
    <row r="2117" spans="1:15" s="138" customFormat="1" x14ac:dyDescent="0.2">
      <c r="A2117" s="110"/>
      <c r="C2117" s="150"/>
      <c r="D2117" s="150"/>
      <c r="E2117" s="157"/>
      <c r="F2117" s="158"/>
      <c r="G2117" s="23"/>
      <c r="H2117" s="126"/>
      <c r="I2117" s="38"/>
      <c r="J2117" s="126"/>
      <c r="K2117" s="126"/>
      <c r="L2117" s="38"/>
      <c r="M2117" s="133"/>
      <c r="O2117" s="307"/>
    </row>
    <row r="2118" spans="1:15" s="138" customFormat="1" x14ac:dyDescent="0.2">
      <c r="A2118" s="110"/>
      <c r="C2118" s="150"/>
      <c r="D2118" s="150"/>
      <c r="E2118" s="157"/>
      <c r="F2118" s="158"/>
      <c r="G2118" s="23"/>
      <c r="H2118" s="126"/>
      <c r="I2118" s="38"/>
      <c r="J2118" s="126"/>
      <c r="K2118" s="126"/>
      <c r="L2118" s="38"/>
      <c r="M2118" s="133"/>
      <c r="O2118" s="307"/>
    </row>
    <row r="2119" spans="1:15" s="138" customFormat="1" x14ac:dyDescent="0.2">
      <c r="A2119" s="110"/>
      <c r="C2119" s="150"/>
      <c r="D2119" s="150"/>
      <c r="E2119" s="157"/>
      <c r="F2119" s="158"/>
      <c r="G2119" s="23"/>
      <c r="H2119" s="126"/>
      <c r="I2119" s="38"/>
      <c r="J2119" s="126"/>
      <c r="K2119" s="126"/>
      <c r="L2119" s="38"/>
      <c r="M2119" s="133"/>
      <c r="O2119" s="307"/>
    </row>
    <row r="2120" spans="1:15" s="138" customFormat="1" x14ac:dyDescent="0.2">
      <c r="A2120" s="110"/>
      <c r="C2120" s="150"/>
      <c r="D2120" s="150"/>
      <c r="E2120" s="157"/>
      <c r="F2120" s="158"/>
      <c r="G2120" s="23"/>
      <c r="H2120" s="126"/>
      <c r="I2120" s="38"/>
      <c r="J2120" s="126"/>
      <c r="K2120" s="126"/>
      <c r="L2120" s="38"/>
      <c r="M2120" s="133"/>
      <c r="O2120" s="307"/>
    </row>
    <row r="2121" spans="1:15" s="138" customFormat="1" x14ac:dyDescent="0.2">
      <c r="A2121" s="110"/>
      <c r="C2121" s="150"/>
      <c r="D2121" s="150"/>
      <c r="E2121" s="157"/>
      <c r="F2121" s="158"/>
      <c r="G2121" s="23"/>
      <c r="H2121" s="126"/>
      <c r="I2121" s="38"/>
      <c r="J2121" s="126"/>
      <c r="K2121" s="126"/>
      <c r="L2121" s="38"/>
      <c r="M2121" s="133"/>
      <c r="O2121" s="307"/>
    </row>
    <row r="2122" spans="1:15" s="138" customFormat="1" x14ac:dyDescent="0.2">
      <c r="A2122" s="110"/>
      <c r="C2122" s="150"/>
      <c r="D2122" s="150"/>
      <c r="E2122" s="157"/>
      <c r="F2122" s="158"/>
      <c r="G2122" s="23"/>
      <c r="H2122" s="126"/>
      <c r="I2122" s="38"/>
      <c r="J2122" s="126"/>
      <c r="K2122" s="126"/>
      <c r="L2122" s="38"/>
      <c r="M2122" s="133"/>
      <c r="O2122" s="307"/>
    </row>
    <row r="2123" spans="1:15" s="138" customFormat="1" x14ac:dyDescent="0.2">
      <c r="A2123" s="110"/>
      <c r="C2123" s="150"/>
      <c r="D2123" s="150"/>
      <c r="E2123" s="157"/>
      <c r="F2123" s="158"/>
      <c r="G2123" s="23"/>
      <c r="H2123" s="126"/>
      <c r="I2123" s="38"/>
      <c r="J2123" s="126"/>
      <c r="K2123" s="126"/>
      <c r="L2123" s="38"/>
      <c r="M2123" s="133"/>
      <c r="O2123" s="307"/>
    </row>
    <row r="2124" spans="1:15" s="138" customFormat="1" x14ac:dyDescent="0.2">
      <c r="A2124" s="110"/>
      <c r="C2124" s="150"/>
      <c r="D2124" s="150"/>
      <c r="E2124" s="157"/>
      <c r="F2124" s="158"/>
      <c r="G2124" s="23"/>
      <c r="H2124" s="126"/>
      <c r="I2124" s="38"/>
      <c r="J2124" s="126"/>
      <c r="K2124" s="126"/>
      <c r="L2124" s="38"/>
      <c r="M2124" s="133"/>
      <c r="O2124" s="307"/>
    </row>
    <row r="2125" spans="1:15" s="138" customFormat="1" x14ac:dyDescent="0.2">
      <c r="A2125" s="110"/>
      <c r="C2125" s="150"/>
      <c r="D2125" s="150"/>
      <c r="E2125" s="157"/>
      <c r="F2125" s="158"/>
      <c r="G2125" s="23"/>
      <c r="H2125" s="126"/>
      <c r="I2125" s="38"/>
      <c r="J2125" s="126"/>
      <c r="K2125" s="126"/>
      <c r="L2125" s="38"/>
      <c r="M2125" s="133"/>
      <c r="O2125" s="307"/>
    </row>
    <row r="2126" spans="1:15" s="138" customFormat="1" x14ac:dyDescent="0.2">
      <c r="A2126" s="110"/>
      <c r="C2126" s="150"/>
      <c r="D2126" s="150"/>
      <c r="E2126" s="157"/>
      <c r="F2126" s="158"/>
      <c r="G2126" s="23"/>
      <c r="H2126" s="126"/>
      <c r="I2126" s="38"/>
      <c r="J2126" s="126"/>
      <c r="K2126" s="126"/>
      <c r="L2126" s="38"/>
      <c r="M2126" s="133"/>
      <c r="O2126" s="307"/>
    </row>
    <row r="2127" spans="1:15" s="138" customFormat="1" x14ac:dyDescent="0.2">
      <c r="A2127" s="110"/>
      <c r="C2127" s="150"/>
      <c r="D2127" s="150"/>
      <c r="E2127" s="157"/>
      <c r="F2127" s="158"/>
      <c r="G2127" s="23"/>
      <c r="H2127" s="126"/>
      <c r="I2127" s="38"/>
      <c r="J2127" s="126"/>
      <c r="K2127" s="126"/>
      <c r="L2127" s="38"/>
      <c r="M2127" s="133"/>
      <c r="O2127" s="307"/>
    </row>
    <row r="2128" spans="1:15" s="138" customFormat="1" x14ac:dyDescent="0.2">
      <c r="A2128" s="110"/>
      <c r="C2128" s="150"/>
      <c r="D2128" s="150"/>
      <c r="E2128" s="157"/>
      <c r="F2128" s="158"/>
      <c r="G2128" s="23"/>
      <c r="H2128" s="126"/>
      <c r="I2128" s="38"/>
      <c r="J2128" s="126"/>
      <c r="K2128" s="126"/>
      <c r="L2128" s="38"/>
      <c r="M2128" s="133"/>
      <c r="O2128" s="307"/>
    </row>
    <row r="2129" spans="1:15" s="138" customFormat="1" x14ac:dyDescent="0.2">
      <c r="A2129" s="110"/>
      <c r="C2129" s="150"/>
      <c r="D2129" s="150"/>
      <c r="E2129" s="157"/>
      <c r="F2129" s="158"/>
      <c r="G2129" s="23"/>
      <c r="H2129" s="126"/>
      <c r="I2129" s="38"/>
      <c r="J2129" s="126"/>
      <c r="K2129" s="126"/>
      <c r="L2129" s="38"/>
      <c r="M2129" s="133"/>
      <c r="O2129" s="307"/>
    </row>
    <row r="2130" spans="1:15" s="138" customFormat="1" x14ac:dyDescent="0.2">
      <c r="A2130" s="110"/>
      <c r="C2130" s="150"/>
      <c r="D2130" s="150"/>
      <c r="E2130" s="157"/>
      <c r="F2130" s="158"/>
      <c r="G2130" s="23"/>
      <c r="H2130" s="126"/>
      <c r="I2130" s="38"/>
      <c r="J2130" s="126"/>
      <c r="K2130" s="126"/>
      <c r="L2130" s="38"/>
      <c r="M2130" s="133"/>
      <c r="O2130" s="307"/>
    </row>
    <row r="2131" spans="1:15" s="138" customFormat="1" x14ac:dyDescent="0.2">
      <c r="A2131" s="110"/>
      <c r="C2131" s="150"/>
      <c r="D2131" s="150"/>
      <c r="E2131" s="157"/>
      <c r="F2131" s="158"/>
      <c r="G2131" s="23"/>
      <c r="H2131" s="126"/>
      <c r="I2131" s="38"/>
      <c r="J2131" s="126"/>
      <c r="K2131" s="126"/>
      <c r="L2131" s="38"/>
      <c r="M2131" s="133"/>
      <c r="O2131" s="307"/>
    </row>
    <row r="2132" spans="1:15" s="138" customFormat="1" x14ac:dyDescent="0.2">
      <c r="A2132" s="110"/>
      <c r="C2132" s="150"/>
      <c r="D2132" s="150"/>
      <c r="E2132" s="157"/>
      <c r="F2132" s="158"/>
      <c r="G2132" s="23"/>
      <c r="H2132" s="126"/>
      <c r="I2132" s="38"/>
      <c r="J2132" s="126"/>
      <c r="K2132" s="126"/>
      <c r="L2132" s="38"/>
      <c r="M2132" s="133"/>
      <c r="O2132" s="307"/>
    </row>
    <row r="2133" spans="1:15" s="138" customFormat="1" x14ac:dyDescent="0.2">
      <c r="A2133" s="110"/>
      <c r="C2133" s="150"/>
      <c r="D2133" s="150"/>
      <c r="E2133" s="157"/>
      <c r="F2133" s="158"/>
      <c r="G2133" s="23"/>
      <c r="H2133" s="126"/>
      <c r="I2133" s="38"/>
      <c r="J2133" s="126"/>
      <c r="K2133" s="126"/>
      <c r="L2133" s="38"/>
      <c r="M2133" s="133"/>
      <c r="O2133" s="307"/>
    </row>
    <row r="2134" spans="1:15" s="138" customFormat="1" x14ac:dyDescent="0.2">
      <c r="A2134" s="110"/>
      <c r="C2134" s="150"/>
      <c r="D2134" s="150"/>
      <c r="E2134" s="157"/>
      <c r="F2134" s="158"/>
      <c r="G2134" s="23"/>
      <c r="H2134" s="126"/>
      <c r="I2134" s="38"/>
      <c r="J2134" s="126"/>
      <c r="K2134" s="126"/>
      <c r="L2134" s="38"/>
      <c r="M2134" s="133"/>
      <c r="O2134" s="307"/>
    </row>
    <row r="2135" spans="1:15" s="138" customFormat="1" x14ac:dyDescent="0.2">
      <c r="A2135" s="110"/>
      <c r="C2135" s="150"/>
      <c r="D2135" s="150"/>
      <c r="E2135" s="157"/>
      <c r="F2135" s="158"/>
      <c r="G2135" s="23"/>
      <c r="H2135" s="126"/>
      <c r="I2135" s="38"/>
      <c r="J2135" s="126"/>
      <c r="K2135" s="126"/>
      <c r="L2135" s="38"/>
      <c r="M2135" s="133"/>
      <c r="O2135" s="307"/>
    </row>
    <row r="2136" spans="1:15" s="138" customFormat="1" x14ac:dyDescent="0.2">
      <c r="A2136" s="110"/>
      <c r="C2136" s="150"/>
      <c r="D2136" s="150"/>
      <c r="E2136" s="157"/>
      <c r="F2136" s="158"/>
      <c r="G2136" s="23"/>
      <c r="H2136" s="126"/>
      <c r="I2136" s="38"/>
      <c r="J2136" s="126"/>
      <c r="K2136" s="126"/>
      <c r="L2136" s="38"/>
      <c r="M2136" s="133"/>
      <c r="O2136" s="307"/>
    </row>
    <row r="2137" spans="1:15" s="138" customFormat="1" x14ac:dyDescent="0.2">
      <c r="A2137" s="110"/>
      <c r="C2137" s="150"/>
      <c r="D2137" s="150"/>
      <c r="E2137" s="157"/>
      <c r="F2137" s="158"/>
      <c r="G2137" s="23"/>
      <c r="H2137" s="126"/>
      <c r="I2137" s="38"/>
      <c r="J2137" s="126"/>
      <c r="K2137" s="126"/>
      <c r="L2137" s="38"/>
      <c r="M2137" s="133"/>
      <c r="O2137" s="307"/>
    </row>
    <row r="2138" spans="1:15" s="138" customFormat="1" x14ac:dyDescent="0.2">
      <c r="A2138" s="110"/>
      <c r="C2138" s="150"/>
      <c r="D2138" s="150"/>
      <c r="E2138" s="157"/>
      <c r="F2138" s="158"/>
      <c r="G2138" s="23"/>
      <c r="H2138" s="126"/>
      <c r="I2138" s="38"/>
      <c r="J2138" s="126"/>
      <c r="K2138" s="126"/>
      <c r="L2138" s="38"/>
      <c r="M2138" s="133"/>
      <c r="O2138" s="307"/>
    </row>
    <row r="2139" spans="1:15" s="138" customFormat="1" x14ac:dyDescent="0.2">
      <c r="A2139" s="110"/>
      <c r="C2139" s="150"/>
      <c r="D2139" s="150"/>
      <c r="E2139" s="157"/>
      <c r="F2139" s="158"/>
      <c r="G2139" s="23"/>
      <c r="H2139" s="126"/>
      <c r="I2139" s="38"/>
      <c r="J2139" s="126"/>
      <c r="K2139" s="126"/>
      <c r="L2139" s="38"/>
      <c r="M2139" s="133"/>
      <c r="O2139" s="307"/>
    </row>
    <row r="2140" spans="1:15" s="138" customFormat="1" x14ac:dyDescent="0.2">
      <c r="A2140" s="110"/>
      <c r="C2140" s="150"/>
      <c r="D2140" s="150"/>
      <c r="E2140" s="157"/>
      <c r="F2140" s="158"/>
      <c r="G2140" s="23"/>
      <c r="H2140" s="126"/>
      <c r="I2140" s="38"/>
      <c r="J2140" s="126"/>
      <c r="K2140" s="126"/>
      <c r="L2140" s="38"/>
      <c r="M2140" s="133"/>
      <c r="O2140" s="307"/>
    </row>
    <row r="2141" spans="1:15" s="138" customFormat="1" x14ac:dyDescent="0.2">
      <c r="A2141" s="110"/>
      <c r="C2141" s="150"/>
      <c r="D2141" s="150"/>
      <c r="E2141" s="157"/>
      <c r="F2141" s="158"/>
      <c r="G2141" s="23"/>
      <c r="H2141" s="126"/>
      <c r="I2141" s="38"/>
      <c r="J2141" s="126"/>
      <c r="K2141" s="126"/>
      <c r="L2141" s="38"/>
      <c r="M2141" s="133"/>
      <c r="O2141" s="307"/>
    </row>
    <row r="2142" spans="1:15" s="138" customFormat="1" x14ac:dyDescent="0.2">
      <c r="A2142" s="110"/>
      <c r="C2142" s="150"/>
      <c r="D2142" s="150"/>
      <c r="E2142" s="157"/>
      <c r="F2142" s="158"/>
      <c r="G2142" s="23"/>
      <c r="H2142" s="126"/>
      <c r="I2142" s="38"/>
      <c r="J2142" s="126"/>
      <c r="K2142" s="126"/>
      <c r="L2142" s="38"/>
      <c r="M2142" s="133"/>
      <c r="O2142" s="307"/>
    </row>
    <row r="2143" spans="1:15" s="138" customFormat="1" x14ac:dyDescent="0.2">
      <c r="A2143" s="110"/>
      <c r="C2143" s="150"/>
      <c r="D2143" s="150"/>
      <c r="E2143" s="157"/>
      <c r="F2143" s="158"/>
      <c r="G2143" s="23"/>
      <c r="H2143" s="126"/>
      <c r="I2143" s="38"/>
      <c r="J2143" s="126"/>
      <c r="K2143" s="126"/>
      <c r="L2143" s="38"/>
      <c r="M2143" s="133"/>
      <c r="O2143" s="307"/>
    </row>
    <row r="2144" spans="1:15" s="138" customFormat="1" x14ac:dyDescent="0.2">
      <c r="A2144" s="110"/>
      <c r="C2144" s="150"/>
      <c r="D2144" s="150"/>
      <c r="E2144" s="157"/>
      <c r="F2144" s="158"/>
      <c r="G2144" s="23"/>
      <c r="H2144" s="126"/>
      <c r="I2144" s="38"/>
      <c r="J2144" s="126"/>
      <c r="K2144" s="126"/>
      <c r="L2144" s="38"/>
      <c r="M2144" s="133"/>
      <c r="O2144" s="307"/>
    </row>
    <row r="2145" spans="1:15" s="138" customFormat="1" x14ac:dyDescent="0.2">
      <c r="A2145" s="110"/>
      <c r="C2145" s="150"/>
      <c r="D2145" s="150"/>
      <c r="E2145" s="157"/>
      <c r="F2145" s="158"/>
      <c r="G2145" s="23"/>
      <c r="H2145" s="126"/>
      <c r="I2145" s="38"/>
      <c r="J2145" s="126"/>
      <c r="K2145" s="126"/>
      <c r="L2145" s="38"/>
      <c r="M2145" s="133"/>
      <c r="O2145" s="307"/>
    </row>
    <row r="2146" spans="1:15" s="138" customFormat="1" x14ac:dyDescent="0.2">
      <c r="A2146" s="110"/>
      <c r="C2146" s="150"/>
      <c r="D2146" s="150"/>
      <c r="E2146" s="157"/>
      <c r="F2146" s="158"/>
      <c r="G2146" s="23"/>
      <c r="H2146" s="126"/>
      <c r="I2146" s="38"/>
      <c r="J2146" s="126"/>
      <c r="K2146" s="126"/>
      <c r="L2146" s="38"/>
      <c r="M2146" s="133"/>
      <c r="O2146" s="307"/>
    </row>
    <row r="2147" spans="1:15" s="138" customFormat="1" x14ac:dyDescent="0.2">
      <c r="A2147" s="110"/>
      <c r="C2147" s="150"/>
      <c r="D2147" s="150"/>
      <c r="E2147" s="157"/>
      <c r="F2147" s="158"/>
      <c r="G2147" s="23"/>
      <c r="H2147" s="126"/>
      <c r="I2147" s="38"/>
      <c r="J2147" s="126"/>
      <c r="K2147" s="126"/>
      <c r="L2147" s="38"/>
      <c r="M2147" s="133"/>
      <c r="O2147" s="307"/>
    </row>
    <row r="2148" spans="1:15" s="138" customFormat="1" x14ac:dyDescent="0.2">
      <c r="A2148" s="110"/>
      <c r="C2148" s="150"/>
      <c r="D2148" s="150"/>
      <c r="E2148" s="157"/>
      <c r="F2148" s="158"/>
      <c r="G2148" s="23"/>
      <c r="H2148" s="126"/>
      <c r="I2148" s="38"/>
      <c r="J2148" s="126"/>
      <c r="K2148" s="126"/>
      <c r="L2148" s="38"/>
      <c r="M2148" s="133"/>
      <c r="O2148" s="307"/>
    </row>
    <row r="2149" spans="1:15" s="138" customFormat="1" x14ac:dyDescent="0.2">
      <c r="A2149" s="110"/>
      <c r="C2149" s="150"/>
      <c r="D2149" s="150"/>
      <c r="E2149" s="157"/>
      <c r="F2149" s="158"/>
      <c r="G2149" s="23"/>
      <c r="H2149" s="126"/>
      <c r="I2149" s="38"/>
      <c r="J2149" s="126"/>
      <c r="K2149" s="126"/>
      <c r="L2149" s="38"/>
      <c r="M2149" s="133"/>
      <c r="O2149" s="307"/>
    </row>
    <row r="2150" spans="1:15" s="138" customFormat="1" x14ac:dyDescent="0.2">
      <c r="A2150" s="110"/>
      <c r="C2150" s="150"/>
      <c r="D2150" s="150"/>
      <c r="E2150" s="157"/>
      <c r="F2150" s="158"/>
      <c r="G2150" s="23"/>
      <c r="H2150" s="126"/>
      <c r="I2150" s="38"/>
      <c r="J2150" s="126"/>
      <c r="K2150" s="126"/>
      <c r="L2150" s="38"/>
      <c r="M2150" s="133"/>
      <c r="O2150" s="307"/>
    </row>
    <row r="2151" spans="1:15" s="138" customFormat="1" x14ac:dyDescent="0.2">
      <c r="A2151" s="110"/>
      <c r="C2151" s="150"/>
      <c r="D2151" s="150"/>
      <c r="E2151" s="157"/>
      <c r="F2151" s="158"/>
      <c r="G2151" s="23"/>
      <c r="H2151" s="126"/>
      <c r="I2151" s="38"/>
      <c r="J2151" s="126"/>
      <c r="K2151" s="126"/>
      <c r="L2151" s="38"/>
      <c r="M2151" s="133"/>
      <c r="O2151" s="307"/>
    </row>
    <row r="2152" spans="1:15" s="138" customFormat="1" x14ac:dyDescent="0.2">
      <c r="A2152" s="110"/>
      <c r="C2152" s="150"/>
      <c r="D2152" s="150"/>
      <c r="E2152" s="157"/>
      <c r="F2152" s="158"/>
      <c r="G2152" s="23"/>
      <c r="H2152" s="126"/>
      <c r="I2152" s="38"/>
      <c r="J2152" s="126"/>
      <c r="K2152" s="126"/>
      <c r="L2152" s="38"/>
      <c r="M2152" s="133"/>
      <c r="O2152" s="307"/>
    </row>
    <row r="2153" spans="1:15" s="138" customFormat="1" x14ac:dyDescent="0.2">
      <c r="A2153" s="110"/>
      <c r="C2153" s="150"/>
      <c r="D2153" s="150"/>
      <c r="E2153" s="157"/>
      <c r="F2153" s="158"/>
      <c r="G2153" s="23"/>
      <c r="H2153" s="126"/>
      <c r="I2153" s="38"/>
      <c r="J2153" s="126"/>
      <c r="K2153" s="126"/>
      <c r="L2153" s="38"/>
      <c r="M2153" s="133"/>
      <c r="O2153" s="307"/>
    </row>
    <row r="2154" spans="1:15" s="138" customFormat="1" x14ac:dyDescent="0.2">
      <c r="A2154" s="110"/>
      <c r="C2154" s="150"/>
      <c r="D2154" s="150"/>
      <c r="E2154" s="157"/>
      <c r="F2154" s="158"/>
      <c r="G2154" s="23"/>
      <c r="H2154" s="126"/>
      <c r="I2154" s="38"/>
      <c r="J2154" s="126"/>
      <c r="K2154" s="126"/>
      <c r="L2154" s="38"/>
      <c r="M2154" s="133"/>
      <c r="O2154" s="307"/>
    </row>
    <row r="2155" spans="1:15" s="138" customFormat="1" x14ac:dyDescent="0.2">
      <c r="A2155" s="110"/>
      <c r="C2155" s="150"/>
      <c r="D2155" s="150"/>
      <c r="E2155" s="157"/>
      <c r="F2155" s="158"/>
      <c r="G2155" s="23"/>
      <c r="H2155" s="126"/>
      <c r="I2155" s="38"/>
      <c r="J2155" s="126"/>
      <c r="K2155" s="126"/>
      <c r="L2155" s="38"/>
      <c r="M2155" s="133"/>
      <c r="O2155" s="307"/>
    </row>
    <row r="2156" spans="1:15" s="138" customFormat="1" x14ac:dyDescent="0.2">
      <c r="A2156" s="110"/>
      <c r="C2156" s="150"/>
      <c r="D2156" s="150"/>
      <c r="E2156" s="157"/>
      <c r="F2156" s="158"/>
      <c r="G2156" s="23"/>
      <c r="H2156" s="126"/>
      <c r="I2156" s="38"/>
      <c r="J2156" s="126"/>
      <c r="K2156" s="126"/>
      <c r="L2156" s="38"/>
      <c r="M2156" s="133"/>
      <c r="O2156" s="307"/>
    </row>
    <row r="2157" spans="1:15" s="138" customFormat="1" x14ac:dyDescent="0.2">
      <c r="A2157" s="110"/>
      <c r="C2157" s="150"/>
      <c r="D2157" s="150"/>
      <c r="E2157" s="157"/>
      <c r="F2157" s="158"/>
      <c r="G2157" s="23"/>
      <c r="H2157" s="126"/>
      <c r="I2157" s="38"/>
      <c r="J2157" s="126"/>
      <c r="K2157" s="126"/>
      <c r="L2157" s="38"/>
      <c r="M2157" s="133"/>
      <c r="O2157" s="307"/>
    </row>
    <row r="2158" spans="1:15" s="138" customFormat="1" x14ac:dyDescent="0.2">
      <c r="A2158" s="110"/>
      <c r="C2158" s="150"/>
      <c r="D2158" s="150"/>
      <c r="E2158" s="157"/>
      <c r="F2158" s="158"/>
      <c r="G2158" s="23"/>
      <c r="H2158" s="126"/>
      <c r="I2158" s="38"/>
      <c r="J2158" s="126"/>
      <c r="K2158" s="126"/>
      <c r="L2158" s="38"/>
      <c r="M2158" s="133"/>
      <c r="O2158" s="307"/>
    </row>
    <row r="2159" spans="1:15" s="138" customFormat="1" x14ac:dyDescent="0.2">
      <c r="A2159" s="110"/>
      <c r="C2159" s="150"/>
      <c r="D2159" s="150"/>
      <c r="E2159" s="157"/>
      <c r="F2159" s="158"/>
      <c r="G2159" s="23"/>
      <c r="H2159" s="126"/>
      <c r="I2159" s="38"/>
      <c r="J2159" s="126"/>
      <c r="K2159" s="126"/>
      <c r="L2159" s="38"/>
      <c r="M2159" s="133"/>
      <c r="O2159" s="307"/>
    </row>
    <row r="2160" spans="1:15" s="138" customFormat="1" x14ac:dyDescent="0.2">
      <c r="A2160" s="110"/>
      <c r="C2160" s="150"/>
      <c r="D2160" s="150"/>
      <c r="E2160" s="157"/>
      <c r="F2160" s="158"/>
      <c r="G2160" s="23"/>
      <c r="H2160" s="126"/>
      <c r="I2160" s="38"/>
      <c r="J2160" s="126"/>
      <c r="K2160" s="126"/>
      <c r="L2160" s="38"/>
      <c r="M2160" s="133"/>
      <c r="O2160" s="307"/>
    </row>
    <row r="2161" spans="1:15" s="138" customFormat="1" x14ac:dyDescent="0.2">
      <c r="A2161" s="110"/>
      <c r="C2161" s="150"/>
      <c r="D2161" s="150"/>
      <c r="E2161" s="157"/>
      <c r="F2161" s="158"/>
      <c r="G2161" s="23"/>
      <c r="H2161" s="126"/>
      <c r="I2161" s="38"/>
      <c r="J2161" s="126"/>
      <c r="K2161" s="126"/>
      <c r="L2161" s="38"/>
      <c r="M2161" s="133"/>
      <c r="O2161" s="307"/>
    </row>
    <row r="2162" spans="1:15" s="138" customFormat="1" x14ac:dyDescent="0.2">
      <c r="A2162" s="110"/>
      <c r="C2162" s="150"/>
      <c r="D2162" s="150"/>
      <c r="E2162" s="157"/>
      <c r="F2162" s="158"/>
      <c r="G2162" s="23"/>
      <c r="H2162" s="126"/>
      <c r="I2162" s="38"/>
      <c r="J2162" s="126"/>
      <c r="K2162" s="126"/>
      <c r="L2162" s="38"/>
      <c r="M2162" s="133"/>
      <c r="O2162" s="307"/>
    </row>
    <row r="2163" spans="1:15" s="138" customFormat="1" x14ac:dyDescent="0.2">
      <c r="A2163" s="110"/>
      <c r="C2163" s="150"/>
      <c r="D2163" s="150"/>
      <c r="E2163" s="157"/>
      <c r="F2163" s="158"/>
      <c r="G2163" s="23"/>
      <c r="H2163" s="126"/>
      <c r="I2163" s="38"/>
      <c r="J2163" s="126"/>
      <c r="K2163" s="126"/>
      <c r="L2163" s="38"/>
      <c r="M2163" s="133"/>
      <c r="O2163" s="307"/>
    </row>
    <row r="2164" spans="1:15" s="138" customFormat="1" x14ac:dyDescent="0.2">
      <c r="A2164" s="110"/>
      <c r="C2164" s="150"/>
      <c r="D2164" s="150"/>
      <c r="E2164" s="157"/>
      <c r="F2164" s="158"/>
      <c r="G2164" s="23"/>
      <c r="H2164" s="126"/>
      <c r="I2164" s="38"/>
      <c r="J2164" s="126"/>
      <c r="K2164" s="126"/>
      <c r="L2164" s="38"/>
      <c r="M2164" s="133"/>
      <c r="O2164" s="307"/>
    </row>
    <row r="2165" spans="1:15" s="138" customFormat="1" x14ac:dyDescent="0.2">
      <c r="A2165" s="110"/>
      <c r="C2165" s="150"/>
      <c r="D2165" s="150"/>
      <c r="E2165" s="157"/>
      <c r="F2165" s="158"/>
      <c r="G2165" s="23"/>
      <c r="H2165" s="126"/>
      <c r="I2165" s="38"/>
      <c r="J2165" s="126"/>
      <c r="K2165" s="126"/>
      <c r="L2165" s="38"/>
      <c r="M2165" s="133"/>
      <c r="O2165" s="307"/>
    </row>
    <row r="2166" spans="1:15" s="138" customFormat="1" x14ac:dyDescent="0.2">
      <c r="A2166" s="110"/>
      <c r="C2166" s="150"/>
      <c r="D2166" s="150"/>
      <c r="E2166" s="157"/>
      <c r="F2166" s="158"/>
      <c r="G2166" s="23"/>
      <c r="H2166" s="126"/>
      <c r="I2166" s="38"/>
      <c r="J2166" s="126"/>
      <c r="K2166" s="126"/>
      <c r="L2166" s="38"/>
      <c r="M2166" s="133"/>
      <c r="O2166" s="307"/>
    </row>
    <row r="2167" spans="1:15" s="138" customFormat="1" x14ac:dyDescent="0.2">
      <c r="A2167" s="110"/>
      <c r="C2167" s="150"/>
      <c r="D2167" s="150"/>
      <c r="E2167" s="157"/>
      <c r="F2167" s="158"/>
      <c r="G2167" s="23"/>
      <c r="H2167" s="126"/>
      <c r="I2167" s="38"/>
      <c r="J2167" s="126"/>
      <c r="K2167" s="126"/>
      <c r="L2167" s="38"/>
      <c r="M2167" s="133"/>
      <c r="O2167" s="307"/>
    </row>
    <row r="2168" spans="1:15" s="138" customFormat="1" x14ac:dyDescent="0.2">
      <c r="A2168" s="110"/>
      <c r="C2168" s="150"/>
      <c r="D2168" s="150"/>
      <c r="E2168" s="157"/>
      <c r="F2168" s="158"/>
      <c r="G2168" s="23"/>
      <c r="H2168" s="126"/>
      <c r="I2168" s="38"/>
      <c r="J2168" s="126"/>
      <c r="K2168" s="126"/>
      <c r="L2168" s="38"/>
      <c r="M2168" s="133"/>
      <c r="O2168" s="307"/>
    </row>
    <row r="2169" spans="1:15" s="138" customFormat="1" x14ac:dyDescent="0.2">
      <c r="A2169" s="110"/>
      <c r="C2169" s="150"/>
      <c r="D2169" s="150"/>
      <c r="E2169" s="157"/>
      <c r="F2169" s="158"/>
      <c r="G2169" s="23"/>
      <c r="H2169" s="126"/>
      <c r="I2169" s="38"/>
      <c r="J2169" s="126"/>
      <c r="K2169" s="126"/>
      <c r="L2169" s="38"/>
      <c r="M2169" s="133"/>
      <c r="O2169" s="307"/>
    </row>
    <row r="2170" spans="1:15" s="138" customFormat="1" x14ac:dyDescent="0.2">
      <c r="A2170" s="110"/>
      <c r="C2170" s="150"/>
      <c r="D2170" s="150"/>
      <c r="E2170" s="157"/>
      <c r="F2170" s="158"/>
      <c r="G2170" s="23"/>
      <c r="H2170" s="126"/>
      <c r="I2170" s="38"/>
      <c r="J2170" s="126"/>
      <c r="K2170" s="126"/>
      <c r="L2170" s="38"/>
      <c r="M2170" s="133"/>
      <c r="O2170" s="307"/>
    </row>
    <row r="2171" spans="1:15" s="138" customFormat="1" x14ac:dyDescent="0.2">
      <c r="A2171" s="110"/>
      <c r="C2171" s="150"/>
      <c r="D2171" s="150"/>
      <c r="E2171" s="157"/>
      <c r="F2171" s="158"/>
      <c r="G2171" s="23"/>
      <c r="H2171" s="126"/>
      <c r="I2171" s="38"/>
      <c r="J2171" s="126"/>
      <c r="K2171" s="126"/>
      <c r="L2171" s="38"/>
      <c r="M2171" s="133"/>
      <c r="O2171" s="307"/>
    </row>
    <row r="2172" spans="1:15" s="138" customFormat="1" x14ac:dyDescent="0.2">
      <c r="A2172" s="110"/>
      <c r="C2172" s="150"/>
      <c r="D2172" s="150"/>
      <c r="E2172" s="157"/>
      <c r="F2172" s="158"/>
      <c r="G2172" s="23"/>
      <c r="H2172" s="126"/>
      <c r="I2172" s="38"/>
      <c r="J2172" s="126"/>
      <c r="K2172" s="126"/>
      <c r="L2172" s="38"/>
      <c r="M2172" s="133"/>
      <c r="O2172" s="307"/>
    </row>
    <row r="2173" spans="1:15" s="138" customFormat="1" x14ac:dyDescent="0.2">
      <c r="A2173" s="110"/>
      <c r="C2173" s="150"/>
      <c r="D2173" s="150"/>
      <c r="E2173" s="157"/>
      <c r="F2173" s="158"/>
      <c r="G2173" s="23"/>
      <c r="H2173" s="126"/>
      <c r="I2173" s="38"/>
      <c r="J2173" s="126"/>
      <c r="K2173" s="126"/>
      <c r="L2173" s="38"/>
      <c r="M2173" s="133"/>
      <c r="O2173" s="307"/>
    </row>
    <row r="2174" spans="1:15" s="138" customFormat="1" x14ac:dyDescent="0.2">
      <c r="A2174" s="110"/>
      <c r="C2174" s="150"/>
      <c r="D2174" s="150"/>
      <c r="E2174" s="157"/>
      <c r="F2174" s="158"/>
      <c r="G2174" s="23"/>
      <c r="H2174" s="126"/>
      <c r="I2174" s="38"/>
      <c r="J2174" s="126"/>
      <c r="K2174" s="126"/>
      <c r="L2174" s="38"/>
      <c r="M2174" s="133"/>
      <c r="O2174" s="307"/>
    </row>
    <row r="2175" spans="1:15" s="138" customFormat="1" x14ac:dyDescent="0.2">
      <c r="A2175" s="110"/>
      <c r="C2175" s="150"/>
      <c r="D2175" s="150"/>
      <c r="E2175" s="157"/>
      <c r="F2175" s="158"/>
      <c r="G2175" s="23"/>
      <c r="H2175" s="126"/>
      <c r="I2175" s="38"/>
      <c r="J2175" s="126"/>
      <c r="K2175" s="126"/>
      <c r="L2175" s="38"/>
      <c r="M2175" s="133"/>
      <c r="O2175" s="307"/>
    </row>
    <row r="2176" spans="1:15" s="138" customFormat="1" x14ac:dyDescent="0.2">
      <c r="A2176" s="110"/>
      <c r="C2176" s="150"/>
      <c r="D2176" s="150"/>
      <c r="E2176" s="157"/>
      <c r="F2176" s="158"/>
      <c r="G2176" s="23"/>
      <c r="H2176" s="126"/>
      <c r="I2176" s="38"/>
      <c r="J2176" s="126"/>
      <c r="K2176" s="126"/>
      <c r="L2176" s="38"/>
      <c r="M2176" s="133"/>
      <c r="O2176" s="307"/>
    </row>
    <row r="2177" spans="1:15" s="138" customFormat="1" x14ac:dyDescent="0.2">
      <c r="A2177" s="110"/>
      <c r="C2177" s="150"/>
      <c r="D2177" s="150"/>
      <c r="E2177" s="157"/>
      <c r="F2177" s="158"/>
      <c r="G2177" s="23"/>
      <c r="H2177" s="126"/>
      <c r="I2177" s="38"/>
      <c r="J2177" s="126"/>
      <c r="K2177" s="126"/>
      <c r="L2177" s="38"/>
      <c r="M2177" s="133"/>
      <c r="O2177" s="307"/>
    </row>
    <row r="2178" spans="1:15" s="138" customFormat="1" x14ac:dyDescent="0.2">
      <c r="A2178" s="110"/>
      <c r="C2178" s="150"/>
      <c r="D2178" s="150"/>
      <c r="E2178" s="157"/>
      <c r="F2178" s="158"/>
      <c r="G2178" s="23"/>
      <c r="H2178" s="126"/>
      <c r="I2178" s="38"/>
      <c r="J2178" s="126"/>
      <c r="K2178" s="126"/>
      <c r="L2178" s="38"/>
      <c r="M2178" s="133"/>
      <c r="O2178" s="307"/>
    </row>
    <row r="2179" spans="1:15" s="138" customFormat="1" x14ac:dyDescent="0.2">
      <c r="A2179" s="110"/>
      <c r="C2179" s="150"/>
      <c r="D2179" s="150"/>
      <c r="E2179" s="157"/>
      <c r="F2179" s="158"/>
      <c r="G2179" s="23"/>
      <c r="H2179" s="126"/>
      <c r="I2179" s="38"/>
      <c r="J2179" s="126"/>
      <c r="K2179" s="126"/>
      <c r="L2179" s="38"/>
      <c r="M2179" s="133"/>
      <c r="O2179" s="307"/>
    </row>
    <row r="2180" spans="1:15" s="138" customFormat="1" x14ac:dyDescent="0.2">
      <c r="A2180" s="110"/>
      <c r="C2180" s="150"/>
      <c r="D2180" s="150"/>
      <c r="E2180" s="157"/>
      <c r="F2180" s="158"/>
      <c r="G2180" s="23"/>
      <c r="H2180" s="126"/>
      <c r="I2180" s="38"/>
      <c r="J2180" s="126"/>
      <c r="K2180" s="126"/>
      <c r="L2180" s="38"/>
      <c r="M2180" s="133"/>
      <c r="O2180" s="307"/>
    </row>
    <row r="2181" spans="1:15" s="138" customFormat="1" x14ac:dyDescent="0.2">
      <c r="A2181" s="110"/>
      <c r="C2181" s="150"/>
      <c r="D2181" s="150"/>
      <c r="E2181" s="157"/>
      <c r="F2181" s="158"/>
      <c r="G2181" s="23"/>
      <c r="H2181" s="126"/>
      <c r="I2181" s="38"/>
      <c r="J2181" s="126"/>
      <c r="K2181" s="126"/>
      <c r="L2181" s="38"/>
      <c r="M2181" s="133"/>
      <c r="O2181" s="307"/>
    </row>
    <row r="2182" spans="1:15" s="138" customFormat="1" x14ac:dyDescent="0.2">
      <c r="A2182" s="110"/>
      <c r="C2182" s="150"/>
      <c r="D2182" s="150"/>
      <c r="E2182" s="157"/>
      <c r="F2182" s="158"/>
      <c r="G2182" s="23"/>
      <c r="H2182" s="126"/>
      <c r="I2182" s="38"/>
      <c r="J2182" s="126"/>
      <c r="K2182" s="126"/>
      <c r="L2182" s="38"/>
      <c r="M2182" s="133"/>
      <c r="O2182" s="307"/>
    </row>
    <row r="2183" spans="1:15" s="138" customFormat="1" x14ac:dyDescent="0.2">
      <c r="A2183" s="110"/>
      <c r="C2183" s="150"/>
      <c r="D2183" s="150"/>
      <c r="E2183" s="157"/>
      <c r="F2183" s="158"/>
      <c r="G2183" s="23"/>
      <c r="H2183" s="126"/>
      <c r="I2183" s="38"/>
      <c r="J2183" s="126"/>
      <c r="K2183" s="126"/>
      <c r="L2183" s="38"/>
      <c r="M2183" s="133"/>
      <c r="O2183" s="307"/>
    </row>
    <row r="2184" spans="1:15" s="138" customFormat="1" x14ac:dyDescent="0.2">
      <c r="A2184" s="110"/>
      <c r="C2184" s="150"/>
      <c r="D2184" s="150"/>
      <c r="E2184" s="157"/>
      <c r="F2184" s="158"/>
      <c r="G2184" s="23"/>
      <c r="H2184" s="126"/>
      <c r="I2184" s="38"/>
      <c r="J2184" s="126"/>
      <c r="K2184" s="126"/>
      <c r="L2184" s="38"/>
      <c r="M2184" s="133"/>
      <c r="O2184" s="307"/>
    </row>
    <row r="2185" spans="1:15" s="138" customFormat="1" x14ac:dyDescent="0.2">
      <c r="A2185" s="110"/>
      <c r="C2185" s="150"/>
      <c r="D2185" s="150"/>
      <c r="E2185" s="157"/>
      <c r="F2185" s="158"/>
      <c r="G2185" s="23"/>
      <c r="H2185" s="126"/>
      <c r="I2185" s="38"/>
      <c r="J2185" s="126"/>
      <c r="K2185" s="126"/>
      <c r="L2185" s="38"/>
      <c r="M2185" s="133"/>
      <c r="O2185" s="307"/>
    </row>
    <row r="2186" spans="1:15" s="138" customFormat="1" x14ac:dyDescent="0.2">
      <c r="A2186" s="110"/>
      <c r="C2186" s="150"/>
      <c r="D2186" s="150"/>
      <c r="E2186" s="157"/>
      <c r="F2186" s="158"/>
      <c r="G2186" s="23"/>
      <c r="H2186" s="126"/>
      <c r="I2186" s="38"/>
      <c r="J2186" s="126"/>
      <c r="K2186" s="126"/>
      <c r="L2186" s="38"/>
      <c r="M2186" s="133"/>
      <c r="O2186" s="307"/>
    </row>
    <row r="2187" spans="1:15" s="138" customFormat="1" x14ac:dyDescent="0.2">
      <c r="A2187" s="110"/>
      <c r="C2187" s="150"/>
      <c r="D2187" s="150"/>
      <c r="E2187" s="157"/>
      <c r="F2187" s="158"/>
      <c r="G2187" s="23"/>
      <c r="H2187" s="126"/>
      <c r="I2187" s="38"/>
      <c r="J2187" s="126"/>
      <c r="K2187" s="126"/>
      <c r="L2187" s="38"/>
      <c r="M2187" s="133"/>
      <c r="O2187" s="307"/>
    </row>
    <row r="2188" spans="1:15" s="138" customFormat="1" x14ac:dyDescent="0.2">
      <c r="A2188" s="110"/>
      <c r="C2188" s="150"/>
      <c r="D2188" s="150"/>
      <c r="E2188" s="157"/>
      <c r="F2188" s="158"/>
      <c r="G2188" s="23"/>
      <c r="H2188" s="126"/>
      <c r="I2188" s="38"/>
      <c r="J2188" s="126"/>
      <c r="K2188" s="126"/>
      <c r="L2188" s="38"/>
      <c r="M2188" s="133"/>
      <c r="O2188" s="307"/>
    </row>
    <row r="2189" spans="1:15" s="138" customFormat="1" x14ac:dyDescent="0.2">
      <c r="A2189" s="110"/>
      <c r="C2189" s="150"/>
      <c r="D2189" s="150"/>
      <c r="E2189" s="157"/>
      <c r="F2189" s="158"/>
      <c r="G2189" s="23"/>
      <c r="H2189" s="126"/>
      <c r="I2189" s="38"/>
      <c r="J2189" s="126"/>
      <c r="K2189" s="126"/>
      <c r="L2189" s="38"/>
      <c r="M2189" s="133"/>
      <c r="O2189" s="307"/>
    </row>
    <row r="2190" spans="1:15" s="138" customFormat="1" x14ac:dyDescent="0.2">
      <c r="A2190" s="110"/>
      <c r="C2190" s="150"/>
      <c r="D2190" s="150"/>
      <c r="E2190" s="157"/>
      <c r="F2190" s="158"/>
      <c r="G2190" s="23"/>
      <c r="H2190" s="126"/>
      <c r="I2190" s="38"/>
      <c r="J2190" s="126"/>
      <c r="K2190" s="126"/>
      <c r="L2190" s="38"/>
      <c r="M2190" s="133"/>
      <c r="O2190" s="307"/>
    </row>
    <row r="2191" spans="1:15" s="138" customFormat="1" x14ac:dyDescent="0.2">
      <c r="A2191" s="110"/>
      <c r="C2191" s="150"/>
      <c r="D2191" s="150"/>
      <c r="E2191" s="157"/>
      <c r="F2191" s="158"/>
      <c r="G2191" s="23"/>
      <c r="H2191" s="126"/>
      <c r="I2191" s="38"/>
      <c r="J2191" s="126"/>
      <c r="K2191" s="126"/>
      <c r="L2191" s="38"/>
      <c r="M2191" s="133"/>
      <c r="O2191" s="307"/>
    </row>
    <row r="2192" spans="1:15" s="138" customFormat="1" x14ac:dyDescent="0.2">
      <c r="A2192" s="110"/>
      <c r="C2192" s="150"/>
      <c r="D2192" s="150"/>
      <c r="E2192" s="157"/>
      <c r="F2192" s="158"/>
      <c r="G2192" s="23"/>
      <c r="H2192" s="126"/>
      <c r="I2192" s="38"/>
      <c r="J2192" s="126"/>
      <c r="K2192" s="126"/>
      <c r="L2192" s="38"/>
      <c r="M2192" s="133"/>
      <c r="O2192" s="307"/>
    </row>
    <row r="2193" spans="1:15" s="138" customFormat="1" x14ac:dyDescent="0.2">
      <c r="A2193" s="110"/>
      <c r="C2193" s="150"/>
      <c r="D2193" s="150"/>
      <c r="E2193" s="157"/>
      <c r="F2193" s="158"/>
      <c r="G2193" s="23"/>
      <c r="H2193" s="126"/>
      <c r="I2193" s="38"/>
      <c r="J2193" s="126"/>
      <c r="K2193" s="126"/>
      <c r="L2193" s="38"/>
      <c r="M2193" s="133"/>
      <c r="O2193" s="307"/>
    </row>
    <row r="2194" spans="1:15" s="138" customFormat="1" x14ac:dyDescent="0.2">
      <c r="A2194" s="110"/>
      <c r="C2194" s="150"/>
      <c r="D2194" s="150"/>
      <c r="E2194" s="157"/>
      <c r="F2194" s="158"/>
      <c r="G2194" s="23"/>
      <c r="H2194" s="126"/>
      <c r="I2194" s="38"/>
      <c r="J2194" s="126"/>
      <c r="K2194" s="126"/>
      <c r="L2194" s="38"/>
      <c r="M2194" s="133"/>
      <c r="O2194" s="307"/>
    </row>
    <row r="2195" spans="1:15" s="138" customFormat="1" x14ac:dyDescent="0.2">
      <c r="A2195" s="110"/>
      <c r="C2195" s="150"/>
      <c r="D2195" s="150"/>
      <c r="E2195" s="157"/>
      <c r="F2195" s="158"/>
      <c r="G2195" s="23"/>
      <c r="H2195" s="126"/>
      <c r="I2195" s="38"/>
      <c r="J2195" s="126"/>
      <c r="K2195" s="126"/>
      <c r="L2195" s="38"/>
      <c r="M2195" s="133"/>
      <c r="O2195" s="307"/>
    </row>
    <row r="2196" spans="1:15" s="138" customFormat="1" x14ac:dyDescent="0.2">
      <c r="A2196" s="110"/>
      <c r="C2196" s="150"/>
      <c r="D2196" s="150"/>
      <c r="E2196" s="157"/>
      <c r="F2196" s="158"/>
      <c r="G2196" s="23"/>
      <c r="H2196" s="126"/>
      <c r="I2196" s="38"/>
      <c r="J2196" s="126"/>
      <c r="K2196" s="126"/>
      <c r="L2196" s="38"/>
      <c r="M2196" s="133"/>
      <c r="O2196" s="307"/>
    </row>
    <row r="2197" spans="1:15" s="138" customFormat="1" x14ac:dyDescent="0.2">
      <c r="A2197" s="110"/>
      <c r="C2197" s="150"/>
      <c r="D2197" s="150"/>
      <c r="E2197" s="157"/>
      <c r="F2197" s="158"/>
      <c r="G2197" s="23"/>
      <c r="H2197" s="126"/>
      <c r="I2197" s="38"/>
      <c r="J2197" s="126"/>
      <c r="K2197" s="126"/>
      <c r="L2197" s="38"/>
      <c r="M2197" s="133"/>
      <c r="O2197" s="307"/>
    </row>
    <row r="2198" spans="1:15" s="138" customFormat="1" x14ac:dyDescent="0.2">
      <c r="A2198" s="110"/>
      <c r="C2198" s="150"/>
      <c r="D2198" s="150"/>
      <c r="E2198" s="157"/>
      <c r="F2198" s="158"/>
      <c r="G2198" s="23"/>
      <c r="H2198" s="126"/>
      <c r="I2198" s="38"/>
      <c r="J2198" s="126"/>
      <c r="K2198" s="126"/>
      <c r="L2198" s="38"/>
      <c r="M2198" s="133"/>
      <c r="O2198" s="307"/>
    </row>
    <row r="2199" spans="1:15" s="138" customFormat="1" x14ac:dyDescent="0.2">
      <c r="A2199" s="110"/>
      <c r="C2199" s="150"/>
      <c r="D2199" s="150"/>
      <c r="E2199" s="157"/>
      <c r="F2199" s="158"/>
      <c r="G2199" s="23"/>
      <c r="H2199" s="126"/>
      <c r="I2199" s="38"/>
      <c r="J2199" s="126"/>
      <c r="K2199" s="126"/>
      <c r="L2199" s="38"/>
      <c r="M2199" s="133"/>
      <c r="O2199" s="307"/>
    </row>
    <row r="2200" spans="1:15" s="138" customFormat="1" x14ac:dyDescent="0.2">
      <c r="A2200" s="110"/>
      <c r="C2200" s="150"/>
      <c r="D2200" s="150"/>
      <c r="E2200" s="157"/>
      <c r="F2200" s="158"/>
      <c r="G2200" s="23"/>
      <c r="H2200" s="126"/>
      <c r="I2200" s="38"/>
      <c r="J2200" s="126"/>
      <c r="K2200" s="126"/>
      <c r="L2200" s="38"/>
      <c r="M2200" s="133"/>
      <c r="O2200" s="307"/>
    </row>
    <row r="2201" spans="1:15" s="138" customFormat="1" x14ac:dyDescent="0.2">
      <c r="A2201" s="110"/>
      <c r="C2201" s="150"/>
      <c r="D2201" s="150"/>
      <c r="E2201" s="157"/>
      <c r="F2201" s="158"/>
      <c r="G2201" s="23"/>
      <c r="H2201" s="126"/>
      <c r="I2201" s="38"/>
      <c r="J2201" s="126"/>
      <c r="K2201" s="126"/>
      <c r="L2201" s="38"/>
      <c r="M2201" s="133"/>
      <c r="O2201" s="307"/>
    </row>
    <row r="2202" spans="1:15" s="138" customFormat="1" x14ac:dyDescent="0.2">
      <c r="A2202" s="110"/>
      <c r="C2202" s="150"/>
      <c r="D2202" s="150"/>
      <c r="E2202" s="157"/>
      <c r="F2202" s="158"/>
      <c r="G2202" s="23"/>
      <c r="H2202" s="126"/>
      <c r="I2202" s="38"/>
      <c r="J2202" s="126"/>
      <c r="K2202" s="126"/>
      <c r="L2202" s="38"/>
      <c r="M2202" s="133"/>
      <c r="O2202" s="307"/>
    </row>
    <row r="2203" spans="1:15" s="138" customFormat="1" x14ac:dyDescent="0.2">
      <c r="A2203" s="110"/>
      <c r="C2203" s="150"/>
      <c r="D2203" s="150"/>
      <c r="E2203" s="157"/>
      <c r="F2203" s="158"/>
      <c r="G2203" s="23"/>
      <c r="H2203" s="126"/>
      <c r="I2203" s="38"/>
      <c r="J2203" s="126"/>
      <c r="K2203" s="126"/>
      <c r="L2203" s="38"/>
      <c r="M2203" s="133"/>
      <c r="O2203" s="307"/>
    </row>
    <row r="2204" spans="1:15" s="138" customFormat="1" x14ac:dyDescent="0.2">
      <c r="A2204" s="110"/>
      <c r="C2204" s="150"/>
      <c r="D2204" s="150"/>
      <c r="E2204" s="157"/>
      <c r="F2204" s="158"/>
      <c r="G2204" s="23"/>
      <c r="H2204" s="126"/>
      <c r="I2204" s="38"/>
      <c r="J2204" s="126"/>
      <c r="K2204" s="126"/>
      <c r="L2204" s="38"/>
      <c r="M2204" s="133"/>
      <c r="O2204" s="307"/>
    </row>
    <row r="2205" spans="1:15" s="138" customFormat="1" x14ac:dyDescent="0.2">
      <c r="A2205" s="110"/>
      <c r="C2205" s="150"/>
      <c r="D2205" s="150"/>
      <c r="E2205" s="157"/>
      <c r="F2205" s="158"/>
      <c r="G2205" s="23"/>
      <c r="H2205" s="126"/>
      <c r="I2205" s="38"/>
      <c r="J2205" s="126"/>
      <c r="K2205" s="126"/>
      <c r="L2205" s="38"/>
      <c r="M2205" s="133"/>
      <c r="O2205" s="307"/>
    </row>
    <row r="2206" spans="1:15" s="138" customFormat="1" x14ac:dyDescent="0.2">
      <c r="A2206" s="110"/>
      <c r="C2206" s="150"/>
      <c r="D2206" s="150"/>
      <c r="E2206" s="157"/>
      <c r="F2206" s="158"/>
      <c r="G2206" s="23"/>
      <c r="H2206" s="126"/>
      <c r="I2206" s="38"/>
      <c r="J2206" s="126"/>
      <c r="K2206" s="126"/>
      <c r="L2206" s="38"/>
      <c r="M2206" s="133"/>
      <c r="O2206" s="307"/>
    </row>
    <row r="2207" spans="1:15" s="138" customFormat="1" x14ac:dyDescent="0.2">
      <c r="A2207" s="110"/>
      <c r="C2207" s="150"/>
      <c r="D2207" s="150"/>
      <c r="E2207" s="157"/>
      <c r="F2207" s="158"/>
      <c r="G2207" s="23"/>
      <c r="H2207" s="126"/>
      <c r="I2207" s="38"/>
      <c r="J2207" s="126"/>
      <c r="K2207" s="126"/>
      <c r="L2207" s="38"/>
      <c r="M2207" s="133"/>
      <c r="O2207" s="307"/>
    </row>
    <row r="2208" spans="1:15" s="138" customFormat="1" x14ac:dyDescent="0.2">
      <c r="A2208" s="110"/>
      <c r="C2208" s="150"/>
      <c r="D2208" s="150"/>
      <c r="E2208" s="157"/>
      <c r="F2208" s="158"/>
      <c r="G2208" s="23"/>
      <c r="H2208" s="126"/>
      <c r="I2208" s="38"/>
      <c r="J2208" s="126"/>
      <c r="K2208" s="126"/>
      <c r="L2208" s="38"/>
      <c r="M2208" s="133"/>
      <c r="O2208" s="307"/>
    </row>
    <row r="2209" spans="1:15" s="138" customFormat="1" x14ac:dyDescent="0.2">
      <c r="A2209" s="110"/>
      <c r="C2209" s="150"/>
      <c r="D2209" s="150"/>
      <c r="E2209" s="157"/>
      <c r="F2209" s="158"/>
      <c r="G2209" s="23"/>
      <c r="H2209" s="126"/>
      <c r="I2209" s="38"/>
      <c r="J2209" s="126"/>
      <c r="K2209" s="126"/>
      <c r="L2209" s="38"/>
      <c r="M2209" s="133"/>
      <c r="O2209" s="307"/>
    </row>
    <row r="2210" spans="1:15" s="138" customFormat="1" x14ac:dyDescent="0.2">
      <c r="A2210" s="110"/>
      <c r="C2210" s="150"/>
      <c r="D2210" s="150"/>
      <c r="E2210" s="157"/>
      <c r="F2210" s="158"/>
      <c r="G2210" s="23"/>
      <c r="H2210" s="126"/>
      <c r="I2210" s="38"/>
      <c r="J2210" s="126"/>
      <c r="K2210" s="126"/>
      <c r="L2210" s="38"/>
      <c r="M2210" s="133"/>
      <c r="O2210" s="307"/>
    </row>
    <row r="2211" spans="1:15" s="138" customFormat="1" x14ac:dyDescent="0.2">
      <c r="A2211" s="110"/>
      <c r="C2211" s="150"/>
      <c r="D2211" s="150"/>
      <c r="E2211" s="157"/>
      <c r="F2211" s="158"/>
      <c r="G2211" s="23"/>
      <c r="H2211" s="126"/>
      <c r="I2211" s="38"/>
      <c r="J2211" s="126"/>
      <c r="K2211" s="126"/>
      <c r="L2211" s="38"/>
      <c r="M2211" s="133"/>
      <c r="O2211" s="307"/>
    </row>
    <row r="2212" spans="1:15" s="138" customFormat="1" x14ac:dyDescent="0.2">
      <c r="A2212" s="110"/>
      <c r="C2212" s="150"/>
      <c r="D2212" s="150"/>
      <c r="E2212" s="157"/>
      <c r="F2212" s="158"/>
      <c r="G2212" s="23"/>
      <c r="H2212" s="126"/>
      <c r="I2212" s="38"/>
      <c r="J2212" s="126"/>
      <c r="K2212" s="126"/>
      <c r="L2212" s="38"/>
      <c r="M2212" s="133"/>
      <c r="O2212" s="307"/>
    </row>
    <row r="2213" spans="1:15" s="138" customFormat="1" x14ac:dyDescent="0.2">
      <c r="A2213" s="110"/>
      <c r="C2213" s="150"/>
      <c r="D2213" s="150"/>
      <c r="E2213" s="157"/>
      <c r="F2213" s="158"/>
      <c r="G2213" s="23"/>
      <c r="H2213" s="126"/>
      <c r="I2213" s="38"/>
      <c r="J2213" s="126"/>
      <c r="K2213" s="126"/>
      <c r="L2213" s="38"/>
      <c r="M2213" s="133"/>
      <c r="O2213" s="307"/>
    </row>
    <row r="2214" spans="1:15" s="138" customFormat="1" x14ac:dyDescent="0.2">
      <c r="A2214" s="110"/>
      <c r="C2214" s="150"/>
      <c r="D2214" s="150"/>
      <c r="E2214" s="157"/>
      <c r="F2214" s="158"/>
      <c r="G2214" s="23"/>
      <c r="H2214" s="126"/>
      <c r="I2214" s="38"/>
      <c r="J2214" s="126"/>
      <c r="K2214" s="126"/>
      <c r="L2214" s="38"/>
      <c r="M2214" s="133"/>
      <c r="O2214" s="307"/>
    </row>
    <row r="2215" spans="1:15" s="138" customFormat="1" x14ac:dyDescent="0.2">
      <c r="A2215" s="110"/>
      <c r="C2215" s="150"/>
      <c r="D2215" s="150"/>
      <c r="E2215" s="157"/>
      <c r="F2215" s="158"/>
      <c r="G2215" s="23"/>
      <c r="H2215" s="126"/>
      <c r="I2215" s="38"/>
      <c r="J2215" s="126"/>
      <c r="K2215" s="126"/>
      <c r="L2215" s="38"/>
      <c r="M2215" s="133"/>
      <c r="O2215" s="307"/>
    </row>
    <row r="2216" spans="1:15" s="138" customFormat="1" x14ac:dyDescent="0.2">
      <c r="A2216" s="110"/>
      <c r="C2216" s="150"/>
      <c r="D2216" s="150"/>
      <c r="E2216" s="157"/>
      <c r="F2216" s="158"/>
      <c r="G2216" s="23"/>
      <c r="H2216" s="126"/>
      <c r="I2216" s="38"/>
      <c r="J2216" s="126"/>
      <c r="K2216" s="126"/>
      <c r="L2216" s="38"/>
      <c r="M2216" s="133"/>
      <c r="O2216" s="307"/>
    </row>
    <row r="2217" spans="1:15" s="138" customFormat="1" x14ac:dyDescent="0.2">
      <c r="A2217" s="110"/>
      <c r="C2217" s="150"/>
      <c r="D2217" s="150"/>
      <c r="E2217" s="157"/>
      <c r="F2217" s="158"/>
      <c r="G2217" s="23"/>
      <c r="H2217" s="126"/>
      <c r="I2217" s="38"/>
      <c r="J2217" s="126"/>
      <c r="K2217" s="126"/>
      <c r="L2217" s="38"/>
      <c r="M2217" s="133"/>
      <c r="O2217" s="307"/>
    </row>
    <row r="2218" spans="1:15" s="138" customFormat="1" x14ac:dyDescent="0.2">
      <c r="A2218" s="110"/>
      <c r="C2218" s="150"/>
      <c r="D2218" s="150"/>
      <c r="E2218" s="157"/>
      <c r="F2218" s="158"/>
      <c r="G2218" s="23"/>
      <c r="H2218" s="126"/>
      <c r="I2218" s="38"/>
      <c r="J2218" s="126"/>
      <c r="K2218" s="126"/>
      <c r="L2218" s="38"/>
      <c r="M2218" s="133"/>
      <c r="O2218" s="307"/>
    </row>
    <row r="2219" spans="1:15" s="138" customFormat="1" x14ac:dyDescent="0.2">
      <c r="A2219" s="110"/>
      <c r="C2219" s="150"/>
      <c r="D2219" s="150"/>
      <c r="E2219" s="157"/>
      <c r="F2219" s="158"/>
      <c r="G2219" s="23"/>
      <c r="H2219" s="126"/>
      <c r="I2219" s="38"/>
      <c r="J2219" s="126"/>
      <c r="K2219" s="126"/>
      <c r="L2219" s="38"/>
      <c r="M2219" s="133"/>
      <c r="O2219" s="307"/>
    </row>
    <row r="2220" spans="1:15" s="138" customFormat="1" x14ac:dyDescent="0.2">
      <c r="A2220" s="110"/>
      <c r="C2220" s="150"/>
      <c r="D2220" s="150"/>
      <c r="E2220" s="157"/>
      <c r="F2220" s="158"/>
      <c r="G2220" s="23"/>
      <c r="H2220" s="126"/>
      <c r="I2220" s="38"/>
      <c r="J2220" s="126"/>
      <c r="K2220" s="126"/>
      <c r="L2220" s="38"/>
      <c r="M2220" s="133"/>
      <c r="O2220" s="307"/>
    </row>
    <row r="2221" spans="1:15" s="138" customFormat="1" x14ac:dyDescent="0.2">
      <c r="A2221" s="110"/>
      <c r="C2221" s="150"/>
      <c r="D2221" s="150"/>
      <c r="E2221" s="157"/>
      <c r="F2221" s="158"/>
      <c r="G2221" s="23"/>
      <c r="H2221" s="126"/>
      <c r="I2221" s="38"/>
      <c r="J2221" s="126"/>
      <c r="K2221" s="126"/>
      <c r="L2221" s="38"/>
      <c r="M2221" s="133"/>
      <c r="O2221" s="307"/>
    </row>
    <row r="2222" spans="1:15" s="138" customFormat="1" x14ac:dyDescent="0.2">
      <c r="A2222" s="110"/>
      <c r="C2222" s="150"/>
      <c r="D2222" s="150"/>
      <c r="E2222" s="157"/>
      <c r="F2222" s="158"/>
      <c r="G2222" s="23"/>
      <c r="H2222" s="126"/>
      <c r="I2222" s="38"/>
      <c r="J2222" s="126"/>
      <c r="K2222" s="126"/>
      <c r="L2222" s="38"/>
      <c r="M2222" s="133"/>
      <c r="O2222" s="307"/>
    </row>
    <row r="2223" spans="1:15" s="138" customFormat="1" x14ac:dyDescent="0.2">
      <c r="A2223" s="110"/>
      <c r="C2223" s="150"/>
      <c r="D2223" s="150"/>
      <c r="E2223" s="157"/>
      <c r="F2223" s="158"/>
      <c r="G2223" s="23"/>
      <c r="H2223" s="126"/>
      <c r="I2223" s="38"/>
      <c r="J2223" s="126"/>
      <c r="K2223" s="126"/>
      <c r="L2223" s="38"/>
      <c r="M2223" s="133"/>
      <c r="O2223" s="307"/>
    </row>
    <row r="2224" spans="1:15" s="138" customFormat="1" x14ac:dyDescent="0.2">
      <c r="A2224" s="110"/>
      <c r="C2224" s="150"/>
      <c r="D2224" s="150"/>
      <c r="E2224" s="157"/>
      <c r="F2224" s="158"/>
      <c r="G2224" s="23"/>
      <c r="H2224" s="126"/>
      <c r="I2224" s="38"/>
      <c r="J2224" s="126"/>
      <c r="K2224" s="126"/>
      <c r="L2224" s="38"/>
      <c r="M2224" s="133"/>
      <c r="O2224" s="307"/>
    </row>
    <row r="2225" spans="1:15" s="138" customFormat="1" x14ac:dyDescent="0.2">
      <c r="A2225" s="110"/>
      <c r="C2225" s="150"/>
      <c r="D2225" s="150"/>
      <c r="E2225" s="157"/>
      <c r="F2225" s="158"/>
      <c r="G2225" s="23"/>
      <c r="H2225" s="126"/>
      <c r="I2225" s="38"/>
      <c r="J2225" s="126"/>
      <c r="K2225" s="126"/>
      <c r="L2225" s="38"/>
      <c r="M2225" s="133"/>
      <c r="O2225" s="307"/>
    </row>
    <row r="2226" spans="1:15" s="138" customFormat="1" x14ac:dyDescent="0.2">
      <c r="A2226" s="110"/>
      <c r="C2226" s="150"/>
      <c r="D2226" s="150"/>
      <c r="E2226" s="157"/>
      <c r="F2226" s="158"/>
      <c r="G2226" s="23"/>
      <c r="H2226" s="126"/>
      <c r="I2226" s="38"/>
      <c r="J2226" s="126"/>
      <c r="K2226" s="126"/>
      <c r="L2226" s="38"/>
      <c r="M2226" s="133"/>
      <c r="O2226" s="307"/>
    </row>
    <row r="2227" spans="1:15" s="138" customFormat="1" x14ac:dyDescent="0.2">
      <c r="A2227" s="110"/>
      <c r="C2227" s="150"/>
      <c r="D2227" s="150"/>
      <c r="E2227" s="157"/>
      <c r="F2227" s="158"/>
      <c r="G2227" s="23"/>
      <c r="H2227" s="126"/>
      <c r="I2227" s="38"/>
      <c r="J2227" s="126"/>
      <c r="K2227" s="126"/>
      <c r="L2227" s="38"/>
      <c r="M2227" s="133"/>
      <c r="O2227" s="307"/>
    </row>
    <row r="2228" spans="1:15" s="138" customFormat="1" x14ac:dyDescent="0.2">
      <c r="A2228" s="110"/>
      <c r="C2228" s="150"/>
      <c r="D2228" s="150"/>
      <c r="E2228" s="157"/>
      <c r="F2228" s="158"/>
      <c r="G2228" s="23"/>
      <c r="H2228" s="126"/>
      <c r="I2228" s="38"/>
      <c r="J2228" s="126"/>
      <c r="K2228" s="126"/>
      <c r="L2228" s="38"/>
      <c r="M2228" s="133"/>
      <c r="O2228" s="307"/>
    </row>
    <row r="2229" spans="1:15" s="138" customFormat="1" x14ac:dyDescent="0.2">
      <c r="A2229" s="110"/>
      <c r="C2229" s="150"/>
      <c r="D2229" s="150"/>
      <c r="E2229" s="157"/>
      <c r="F2229" s="158"/>
      <c r="G2229" s="23"/>
      <c r="H2229" s="126"/>
      <c r="I2229" s="38"/>
      <c r="J2229" s="126"/>
      <c r="K2229" s="126"/>
      <c r="L2229" s="38"/>
      <c r="M2229" s="133"/>
      <c r="O2229" s="307"/>
    </row>
    <row r="2230" spans="1:15" s="138" customFormat="1" x14ac:dyDescent="0.2">
      <c r="A2230" s="110"/>
      <c r="C2230" s="150"/>
      <c r="D2230" s="150"/>
      <c r="E2230" s="157"/>
      <c r="F2230" s="158"/>
      <c r="G2230" s="23"/>
      <c r="H2230" s="126"/>
      <c r="I2230" s="38"/>
      <c r="J2230" s="126"/>
      <c r="K2230" s="126"/>
      <c r="L2230" s="38"/>
      <c r="M2230" s="133"/>
      <c r="O2230" s="307"/>
    </row>
    <row r="2231" spans="1:15" s="138" customFormat="1" x14ac:dyDescent="0.2">
      <c r="A2231" s="110"/>
      <c r="C2231" s="150"/>
      <c r="D2231" s="150"/>
      <c r="E2231" s="157"/>
      <c r="F2231" s="158"/>
      <c r="G2231" s="23"/>
      <c r="H2231" s="126"/>
      <c r="I2231" s="38"/>
      <c r="J2231" s="126"/>
      <c r="K2231" s="126"/>
      <c r="L2231" s="38"/>
      <c r="M2231" s="133"/>
      <c r="O2231" s="307"/>
    </row>
    <row r="2232" spans="1:15" s="138" customFormat="1" x14ac:dyDescent="0.2">
      <c r="A2232" s="110"/>
      <c r="C2232" s="150"/>
      <c r="D2232" s="150"/>
      <c r="E2232" s="157"/>
      <c r="F2232" s="158"/>
      <c r="G2232" s="23"/>
      <c r="H2232" s="126"/>
      <c r="I2232" s="38"/>
      <c r="J2232" s="126"/>
      <c r="K2232" s="126"/>
      <c r="L2232" s="38"/>
      <c r="M2232" s="133"/>
      <c r="O2232" s="307"/>
    </row>
    <row r="2233" spans="1:15" s="138" customFormat="1" x14ac:dyDescent="0.2">
      <c r="A2233" s="110"/>
      <c r="C2233" s="150"/>
      <c r="D2233" s="150"/>
      <c r="E2233" s="157"/>
      <c r="F2233" s="158"/>
      <c r="G2233" s="23"/>
      <c r="H2233" s="126"/>
      <c r="I2233" s="38"/>
      <c r="J2233" s="126"/>
      <c r="K2233" s="126"/>
      <c r="L2233" s="38"/>
      <c r="M2233" s="133"/>
      <c r="O2233" s="307"/>
    </row>
    <row r="2234" spans="1:15" s="138" customFormat="1" x14ac:dyDescent="0.2">
      <c r="A2234" s="110"/>
      <c r="C2234" s="150"/>
      <c r="D2234" s="150"/>
      <c r="E2234" s="157"/>
      <c r="F2234" s="158"/>
      <c r="G2234" s="23"/>
      <c r="H2234" s="126"/>
      <c r="I2234" s="38"/>
      <c r="J2234" s="126"/>
      <c r="K2234" s="126"/>
      <c r="L2234" s="38"/>
      <c r="M2234" s="133"/>
      <c r="O2234" s="307"/>
    </row>
    <row r="2235" spans="1:15" s="138" customFormat="1" x14ac:dyDescent="0.2">
      <c r="A2235" s="110"/>
      <c r="C2235" s="150"/>
      <c r="D2235" s="150"/>
      <c r="E2235" s="157"/>
      <c r="F2235" s="158"/>
      <c r="G2235" s="23"/>
      <c r="H2235" s="126"/>
      <c r="I2235" s="38"/>
      <c r="J2235" s="126"/>
      <c r="K2235" s="126"/>
      <c r="L2235" s="38"/>
      <c r="M2235" s="133"/>
      <c r="O2235" s="307"/>
    </row>
    <row r="2236" spans="1:15" s="138" customFormat="1" x14ac:dyDescent="0.2">
      <c r="A2236" s="110"/>
      <c r="C2236" s="150"/>
      <c r="D2236" s="150"/>
      <c r="E2236" s="157"/>
      <c r="F2236" s="158"/>
      <c r="G2236" s="23"/>
      <c r="H2236" s="126"/>
      <c r="I2236" s="38"/>
      <c r="J2236" s="126"/>
      <c r="K2236" s="126"/>
      <c r="L2236" s="38"/>
      <c r="M2236" s="133"/>
      <c r="O2236" s="307"/>
    </row>
    <row r="2237" spans="1:15" s="138" customFormat="1" x14ac:dyDescent="0.2">
      <c r="A2237" s="110"/>
      <c r="C2237" s="150"/>
      <c r="D2237" s="150"/>
      <c r="E2237" s="157"/>
      <c r="F2237" s="158"/>
      <c r="G2237" s="23"/>
      <c r="H2237" s="126"/>
      <c r="I2237" s="38"/>
      <c r="J2237" s="126"/>
      <c r="K2237" s="126"/>
      <c r="L2237" s="38"/>
      <c r="M2237" s="133"/>
      <c r="O2237" s="307"/>
    </row>
    <row r="2238" spans="1:15" s="138" customFormat="1" x14ac:dyDescent="0.2">
      <c r="A2238" s="110"/>
      <c r="C2238" s="150"/>
      <c r="D2238" s="150"/>
      <c r="E2238" s="157"/>
      <c r="F2238" s="158"/>
      <c r="G2238" s="23"/>
      <c r="H2238" s="126"/>
      <c r="I2238" s="38"/>
      <c r="J2238" s="126"/>
      <c r="K2238" s="126"/>
      <c r="L2238" s="38"/>
      <c r="M2238" s="133"/>
      <c r="O2238" s="307"/>
    </row>
    <row r="2239" spans="1:15" s="138" customFormat="1" x14ac:dyDescent="0.2">
      <c r="A2239" s="110"/>
      <c r="C2239" s="150"/>
      <c r="D2239" s="150"/>
      <c r="E2239" s="157"/>
      <c r="F2239" s="158"/>
      <c r="G2239" s="23"/>
      <c r="H2239" s="126"/>
      <c r="I2239" s="38"/>
      <c r="J2239" s="126"/>
      <c r="K2239" s="126"/>
      <c r="L2239" s="38"/>
      <c r="M2239" s="133"/>
      <c r="O2239" s="307"/>
    </row>
    <row r="2240" spans="1:15" s="138" customFormat="1" x14ac:dyDescent="0.2">
      <c r="A2240" s="110"/>
      <c r="C2240" s="150"/>
      <c r="D2240" s="150"/>
      <c r="E2240" s="157"/>
      <c r="F2240" s="158"/>
      <c r="G2240" s="23"/>
      <c r="H2240" s="126"/>
      <c r="I2240" s="38"/>
      <c r="J2240" s="126"/>
      <c r="K2240" s="126"/>
      <c r="L2240" s="38"/>
      <c r="M2240" s="133"/>
      <c r="O2240" s="307"/>
    </row>
    <row r="2241" spans="1:15" s="138" customFormat="1" x14ac:dyDescent="0.2">
      <c r="A2241" s="110"/>
      <c r="C2241" s="150"/>
      <c r="D2241" s="150"/>
      <c r="E2241" s="157"/>
      <c r="F2241" s="158"/>
      <c r="G2241" s="23"/>
      <c r="H2241" s="126"/>
      <c r="I2241" s="38"/>
      <c r="J2241" s="126"/>
      <c r="K2241" s="126"/>
      <c r="L2241" s="38"/>
      <c r="M2241" s="133"/>
      <c r="O2241" s="307"/>
    </row>
    <row r="2242" spans="1:15" s="138" customFormat="1" x14ac:dyDescent="0.2">
      <c r="A2242" s="110"/>
      <c r="C2242" s="150"/>
      <c r="D2242" s="150"/>
      <c r="E2242" s="157"/>
      <c r="F2242" s="158"/>
      <c r="G2242" s="23"/>
      <c r="H2242" s="126"/>
      <c r="I2242" s="38"/>
      <c r="J2242" s="126"/>
      <c r="K2242" s="126"/>
      <c r="L2242" s="38"/>
      <c r="M2242" s="133"/>
      <c r="O2242" s="307"/>
    </row>
    <row r="2243" spans="1:15" s="138" customFormat="1" x14ac:dyDescent="0.2">
      <c r="A2243" s="110"/>
      <c r="C2243" s="150"/>
      <c r="D2243" s="150"/>
      <c r="E2243" s="157"/>
      <c r="F2243" s="158"/>
      <c r="G2243" s="23"/>
      <c r="H2243" s="126"/>
      <c r="I2243" s="38"/>
      <c r="J2243" s="126"/>
      <c r="K2243" s="126"/>
      <c r="L2243" s="38"/>
      <c r="M2243" s="133"/>
      <c r="O2243" s="307"/>
    </row>
    <row r="2244" spans="1:15" s="138" customFormat="1" x14ac:dyDescent="0.2">
      <c r="A2244" s="110"/>
      <c r="C2244" s="150"/>
      <c r="D2244" s="150"/>
      <c r="E2244" s="157"/>
      <c r="F2244" s="158"/>
      <c r="G2244" s="23"/>
      <c r="H2244" s="126"/>
      <c r="I2244" s="38"/>
      <c r="J2244" s="126"/>
      <c r="K2244" s="126"/>
      <c r="L2244" s="38"/>
      <c r="M2244" s="133"/>
      <c r="O2244" s="307"/>
    </row>
    <row r="2245" spans="1:15" s="138" customFormat="1" x14ac:dyDescent="0.2">
      <c r="A2245" s="110"/>
      <c r="C2245" s="150"/>
      <c r="D2245" s="150"/>
      <c r="E2245" s="157"/>
      <c r="F2245" s="158"/>
      <c r="G2245" s="23"/>
      <c r="H2245" s="126"/>
      <c r="I2245" s="38"/>
      <c r="J2245" s="126"/>
      <c r="K2245" s="126"/>
      <c r="L2245" s="38"/>
      <c r="M2245" s="133"/>
      <c r="O2245" s="307"/>
    </row>
    <row r="2246" spans="1:15" s="138" customFormat="1" x14ac:dyDescent="0.2">
      <c r="A2246" s="110"/>
      <c r="C2246" s="150"/>
      <c r="D2246" s="150"/>
      <c r="E2246" s="157"/>
      <c r="F2246" s="158"/>
      <c r="G2246" s="23"/>
      <c r="H2246" s="126"/>
      <c r="I2246" s="38"/>
      <c r="J2246" s="126"/>
      <c r="K2246" s="126"/>
      <c r="L2246" s="38"/>
      <c r="M2246" s="133"/>
      <c r="O2246" s="307"/>
    </row>
    <row r="2247" spans="1:15" s="138" customFormat="1" x14ac:dyDescent="0.2">
      <c r="A2247" s="110"/>
      <c r="C2247" s="150"/>
      <c r="D2247" s="150"/>
      <c r="E2247" s="157"/>
      <c r="F2247" s="158"/>
      <c r="G2247" s="23"/>
      <c r="H2247" s="126"/>
      <c r="I2247" s="38"/>
      <c r="J2247" s="126"/>
      <c r="K2247" s="126"/>
      <c r="L2247" s="38"/>
      <c r="M2247" s="133"/>
      <c r="O2247" s="307"/>
    </row>
    <row r="2248" spans="1:15" s="138" customFormat="1" x14ac:dyDescent="0.2">
      <c r="A2248" s="110"/>
      <c r="C2248" s="150"/>
      <c r="D2248" s="150"/>
      <c r="E2248" s="157"/>
      <c r="F2248" s="158"/>
      <c r="G2248" s="23"/>
      <c r="H2248" s="126"/>
      <c r="I2248" s="38"/>
      <c r="J2248" s="126"/>
      <c r="K2248" s="126"/>
      <c r="L2248" s="38"/>
      <c r="M2248" s="133"/>
      <c r="O2248" s="307"/>
    </row>
    <row r="2249" spans="1:15" s="138" customFormat="1" x14ac:dyDescent="0.2">
      <c r="A2249" s="110"/>
      <c r="C2249" s="150"/>
      <c r="D2249" s="150"/>
      <c r="E2249" s="157"/>
      <c r="F2249" s="158"/>
      <c r="G2249" s="23"/>
      <c r="H2249" s="126"/>
      <c r="I2249" s="38"/>
      <c r="J2249" s="126"/>
      <c r="K2249" s="126"/>
      <c r="L2249" s="38"/>
      <c r="M2249" s="133"/>
      <c r="O2249" s="307"/>
    </row>
    <row r="2250" spans="1:15" s="138" customFormat="1" x14ac:dyDescent="0.2">
      <c r="A2250" s="110"/>
      <c r="C2250" s="150"/>
      <c r="D2250" s="150"/>
      <c r="E2250" s="157"/>
      <c r="F2250" s="158"/>
      <c r="G2250" s="23"/>
      <c r="H2250" s="126"/>
      <c r="I2250" s="38"/>
      <c r="J2250" s="126"/>
      <c r="K2250" s="126"/>
      <c r="L2250" s="38"/>
      <c r="M2250" s="133"/>
      <c r="O2250" s="307"/>
    </row>
    <row r="2251" spans="1:15" s="138" customFormat="1" x14ac:dyDescent="0.2">
      <c r="A2251" s="110"/>
      <c r="C2251" s="150"/>
      <c r="D2251" s="150"/>
      <c r="E2251" s="157"/>
      <c r="F2251" s="158"/>
      <c r="G2251" s="23"/>
      <c r="H2251" s="126"/>
      <c r="I2251" s="38"/>
      <c r="J2251" s="126"/>
      <c r="K2251" s="126"/>
      <c r="L2251" s="38"/>
      <c r="M2251" s="133"/>
      <c r="O2251" s="307"/>
    </row>
    <row r="2252" spans="1:15" s="138" customFormat="1" x14ac:dyDescent="0.2">
      <c r="A2252" s="110"/>
      <c r="C2252" s="150"/>
      <c r="D2252" s="150"/>
      <c r="E2252" s="157"/>
      <c r="F2252" s="158"/>
      <c r="G2252" s="23"/>
      <c r="H2252" s="126"/>
      <c r="I2252" s="38"/>
      <c r="J2252" s="126"/>
      <c r="K2252" s="126"/>
      <c r="L2252" s="38"/>
      <c r="M2252" s="133"/>
      <c r="O2252" s="307"/>
    </row>
    <row r="2253" spans="1:15" s="138" customFormat="1" x14ac:dyDescent="0.2">
      <c r="A2253" s="110"/>
      <c r="C2253" s="150"/>
      <c r="D2253" s="150"/>
      <c r="E2253" s="157"/>
      <c r="F2253" s="158"/>
      <c r="G2253" s="23"/>
      <c r="H2253" s="126"/>
      <c r="I2253" s="38"/>
      <c r="J2253" s="126"/>
      <c r="K2253" s="126"/>
      <c r="L2253" s="38"/>
      <c r="M2253" s="133"/>
      <c r="O2253" s="307"/>
    </row>
    <row r="2254" spans="1:15" s="138" customFormat="1" x14ac:dyDescent="0.2">
      <c r="A2254" s="110"/>
      <c r="C2254" s="150"/>
      <c r="D2254" s="150"/>
      <c r="E2254" s="157"/>
      <c r="F2254" s="158"/>
      <c r="G2254" s="23"/>
      <c r="H2254" s="126"/>
      <c r="I2254" s="38"/>
      <c r="J2254" s="126"/>
      <c r="K2254" s="126"/>
      <c r="L2254" s="38"/>
      <c r="M2254" s="133"/>
      <c r="O2254" s="307"/>
    </row>
    <row r="2255" spans="1:15" s="138" customFormat="1" x14ac:dyDescent="0.2">
      <c r="A2255" s="110"/>
      <c r="C2255" s="150"/>
      <c r="D2255" s="150"/>
      <c r="E2255" s="157"/>
      <c r="F2255" s="158"/>
      <c r="G2255" s="23"/>
      <c r="H2255" s="126"/>
      <c r="I2255" s="38"/>
      <c r="J2255" s="126"/>
      <c r="K2255" s="126"/>
      <c r="L2255" s="38"/>
      <c r="M2255" s="133"/>
      <c r="O2255" s="307"/>
    </row>
    <row r="2256" spans="1:15" s="138" customFormat="1" x14ac:dyDescent="0.2">
      <c r="A2256" s="110"/>
      <c r="C2256" s="150"/>
      <c r="D2256" s="150"/>
      <c r="E2256" s="157"/>
      <c r="F2256" s="158"/>
      <c r="G2256" s="23"/>
      <c r="H2256" s="126"/>
      <c r="I2256" s="38"/>
      <c r="J2256" s="126"/>
      <c r="K2256" s="126"/>
      <c r="L2256" s="38"/>
      <c r="M2256" s="133"/>
      <c r="O2256" s="307"/>
    </row>
    <row r="2257" spans="1:15" s="138" customFormat="1" x14ac:dyDescent="0.2">
      <c r="A2257" s="110"/>
      <c r="C2257" s="150"/>
      <c r="D2257" s="150"/>
      <c r="E2257" s="157"/>
      <c r="F2257" s="158"/>
      <c r="G2257" s="23"/>
      <c r="H2257" s="126"/>
      <c r="I2257" s="38"/>
      <c r="J2257" s="126"/>
      <c r="K2257" s="126"/>
      <c r="L2257" s="38"/>
      <c r="M2257" s="133"/>
      <c r="O2257" s="307"/>
    </row>
    <row r="2258" spans="1:15" s="138" customFormat="1" x14ac:dyDescent="0.2">
      <c r="A2258" s="110"/>
      <c r="C2258" s="150"/>
      <c r="D2258" s="150"/>
      <c r="E2258" s="157"/>
      <c r="F2258" s="158"/>
      <c r="G2258" s="23"/>
      <c r="H2258" s="126"/>
      <c r="I2258" s="38"/>
      <c r="J2258" s="126"/>
      <c r="K2258" s="126"/>
      <c r="L2258" s="38"/>
      <c r="M2258" s="133"/>
      <c r="O2258" s="307"/>
    </row>
    <row r="2259" spans="1:15" s="138" customFormat="1" x14ac:dyDescent="0.2">
      <c r="A2259" s="110"/>
      <c r="C2259" s="150"/>
      <c r="D2259" s="150"/>
      <c r="E2259" s="157"/>
      <c r="F2259" s="158"/>
      <c r="G2259" s="23"/>
      <c r="H2259" s="126"/>
      <c r="I2259" s="38"/>
      <c r="J2259" s="126"/>
      <c r="K2259" s="126"/>
      <c r="L2259" s="38"/>
      <c r="M2259" s="133"/>
      <c r="O2259" s="307"/>
    </row>
    <row r="2260" spans="1:15" s="138" customFormat="1" x14ac:dyDescent="0.2">
      <c r="A2260" s="110"/>
      <c r="C2260" s="150"/>
      <c r="D2260" s="150"/>
      <c r="E2260" s="157"/>
      <c r="F2260" s="158"/>
      <c r="G2260" s="23"/>
      <c r="H2260" s="126"/>
      <c r="I2260" s="38"/>
      <c r="J2260" s="126"/>
      <c r="K2260" s="126"/>
      <c r="L2260" s="38"/>
      <c r="M2260" s="133"/>
      <c r="O2260" s="307"/>
    </row>
    <row r="2261" spans="1:15" s="138" customFormat="1" x14ac:dyDescent="0.2">
      <c r="A2261" s="110"/>
      <c r="C2261" s="150"/>
      <c r="D2261" s="150"/>
      <c r="E2261" s="157"/>
      <c r="F2261" s="158"/>
      <c r="G2261" s="23"/>
      <c r="H2261" s="126"/>
      <c r="I2261" s="38"/>
      <c r="J2261" s="126"/>
      <c r="K2261" s="126"/>
      <c r="L2261" s="38"/>
      <c r="M2261" s="133"/>
      <c r="O2261" s="307"/>
    </row>
    <row r="2262" spans="1:15" s="138" customFormat="1" x14ac:dyDescent="0.2">
      <c r="A2262" s="110"/>
      <c r="C2262" s="150"/>
      <c r="D2262" s="150"/>
      <c r="E2262" s="157"/>
      <c r="F2262" s="158"/>
      <c r="G2262" s="23"/>
      <c r="H2262" s="126"/>
      <c r="I2262" s="38"/>
      <c r="J2262" s="126"/>
      <c r="K2262" s="126"/>
      <c r="L2262" s="38"/>
      <c r="M2262" s="133"/>
      <c r="O2262" s="307"/>
    </row>
    <row r="2263" spans="1:15" s="138" customFormat="1" x14ac:dyDescent="0.2">
      <c r="A2263" s="110"/>
      <c r="C2263" s="150"/>
      <c r="D2263" s="150"/>
      <c r="E2263" s="157"/>
      <c r="F2263" s="158"/>
      <c r="G2263" s="23"/>
      <c r="H2263" s="126"/>
      <c r="I2263" s="38"/>
      <c r="J2263" s="126"/>
      <c r="K2263" s="126"/>
      <c r="L2263" s="38"/>
      <c r="M2263" s="133"/>
      <c r="O2263" s="307"/>
    </row>
    <row r="2264" spans="1:15" s="138" customFormat="1" x14ac:dyDescent="0.2">
      <c r="A2264" s="110"/>
      <c r="C2264" s="150"/>
      <c r="D2264" s="150"/>
      <c r="E2264" s="157"/>
      <c r="F2264" s="158"/>
      <c r="G2264" s="23"/>
      <c r="H2264" s="126"/>
      <c r="I2264" s="38"/>
      <c r="J2264" s="126"/>
      <c r="K2264" s="126"/>
      <c r="L2264" s="38"/>
      <c r="M2264" s="133"/>
      <c r="O2264" s="307"/>
    </row>
    <row r="2265" spans="1:15" s="138" customFormat="1" x14ac:dyDescent="0.2">
      <c r="A2265" s="110"/>
      <c r="C2265" s="150"/>
      <c r="D2265" s="150"/>
      <c r="E2265" s="157"/>
      <c r="F2265" s="158"/>
      <c r="G2265" s="23"/>
      <c r="H2265" s="126"/>
      <c r="I2265" s="38"/>
      <c r="J2265" s="126"/>
      <c r="K2265" s="126"/>
      <c r="L2265" s="38"/>
      <c r="M2265" s="133"/>
      <c r="O2265" s="307"/>
    </row>
    <row r="2266" spans="1:15" s="138" customFormat="1" x14ac:dyDescent="0.2">
      <c r="A2266" s="110"/>
      <c r="C2266" s="150"/>
      <c r="D2266" s="150"/>
      <c r="E2266" s="157"/>
      <c r="F2266" s="158"/>
      <c r="G2266" s="23"/>
      <c r="H2266" s="126"/>
      <c r="I2266" s="38"/>
      <c r="J2266" s="126"/>
      <c r="K2266" s="126"/>
      <c r="L2266" s="38"/>
      <c r="M2266" s="133"/>
      <c r="O2266" s="307"/>
    </row>
    <row r="2267" spans="1:15" s="138" customFormat="1" x14ac:dyDescent="0.2">
      <c r="A2267" s="110"/>
      <c r="C2267" s="150"/>
      <c r="D2267" s="150"/>
      <c r="E2267" s="157"/>
      <c r="F2267" s="158"/>
      <c r="G2267" s="23"/>
      <c r="H2267" s="126"/>
      <c r="I2267" s="38"/>
      <c r="J2267" s="126"/>
      <c r="K2267" s="126"/>
      <c r="L2267" s="38"/>
      <c r="M2267" s="133"/>
      <c r="O2267" s="307"/>
    </row>
    <row r="2268" spans="1:15" s="138" customFormat="1" x14ac:dyDescent="0.2">
      <c r="A2268" s="110"/>
      <c r="C2268" s="150"/>
      <c r="D2268" s="150"/>
      <c r="E2268" s="157"/>
      <c r="F2268" s="158"/>
      <c r="G2268" s="23"/>
      <c r="H2268" s="126"/>
      <c r="I2268" s="38"/>
      <c r="J2268" s="126"/>
      <c r="K2268" s="126"/>
      <c r="L2268" s="38"/>
      <c r="M2268" s="133"/>
      <c r="O2268" s="307"/>
    </row>
    <row r="2269" spans="1:15" s="138" customFormat="1" x14ac:dyDescent="0.2">
      <c r="A2269" s="110"/>
      <c r="C2269" s="150"/>
      <c r="D2269" s="150"/>
      <c r="E2269" s="157"/>
      <c r="F2269" s="158"/>
      <c r="G2269" s="23"/>
      <c r="H2269" s="126"/>
      <c r="I2269" s="38"/>
      <c r="J2269" s="126"/>
      <c r="K2269" s="126"/>
      <c r="L2269" s="38"/>
      <c r="M2269" s="133"/>
      <c r="O2269" s="307"/>
    </row>
    <row r="2270" spans="1:15" s="138" customFormat="1" x14ac:dyDescent="0.2">
      <c r="A2270" s="110"/>
      <c r="C2270" s="150"/>
      <c r="D2270" s="150"/>
      <c r="E2270" s="157"/>
      <c r="F2270" s="158"/>
      <c r="G2270" s="23"/>
      <c r="H2270" s="126"/>
      <c r="I2270" s="38"/>
      <c r="J2270" s="126"/>
      <c r="K2270" s="126"/>
      <c r="L2270" s="38"/>
      <c r="M2270" s="133"/>
      <c r="O2270" s="307"/>
    </row>
    <row r="2271" spans="1:15" s="138" customFormat="1" x14ac:dyDescent="0.2">
      <c r="A2271" s="110"/>
      <c r="C2271" s="150"/>
      <c r="D2271" s="150"/>
      <c r="E2271" s="157"/>
      <c r="F2271" s="158"/>
      <c r="G2271" s="23"/>
      <c r="H2271" s="126"/>
      <c r="I2271" s="38"/>
      <c r="J2271" s="126"/>
      <c r="K2271" s="126"/>
      <c r="L2271" s="38"/>
      <c r="M2271" s="133"/>
      <c r="O2271" s="307"/>
    </row>
    <row r="2272" spans="1:15" s="138" customFormat="1" x14ac:dyDescent="0.2">
      <c r="A2272" s="110"/>
      <c r="C2272" s="150"/>
      <c r="D2272" s="150"/>
      <c r="E2272" s="157"/>
      <c r="F2272" s="158"/>
      <c r="G2272" s="23"/>
      <c r="H2272" s="126"/>
      <c r="I2272" s="38"/>
      <c r="J2272" s="126"/>
      <c r="K2272" s="126"/>
      <c r="L2272" s="38"/>
      <c r="M2272" s="133"/>
      <c r="O2272" s="307"/>
    </row>
    <row r="2273" spans="1:15" s="138" customFormat="1" x14ac:dyDescent="0.2">
      <c r="A2273" s="110"/>
      <c r="C2273" s="150"/>
      <c r="D2273" s="150"/>
      <c r="E2273" s="157"/>
      <c r="F2273" s="158"/>
      <c r="G2273" s="23"/>
      <c r="H2273" s="126"/>
      <c r="I2273" s="38"/>
      <c r="J2273" s="126"/>
      <c r="K2273" s="126"/>
      <c r="L2273" s="38"/>
      <c r="M2273" s="133"/>
      <c r="O2273" s="307"/>
    </row>
    <row r="2274" spans="1:15" s="138" customFormat="1" x14ac:dyDescent="0.2">
      <c r="A2274" s="110"/>
      <c r="C2274" s="150"/>
      <c r="D2274" s="150"/>
      <c r="E2274" s="157"/>
      <c r="F2274" s="158"/>
      <c r="G2274" s="23"/>
      <c r="H2274" s="126"/>
      <c r="I2274" s="38"/>
      <c r="J2274" s="126"/>
      <c r="K2274" s="126"/>
      <c r="L2274" s="38"/>
      <c r="M2274" s="133"/>
      <c r="O2274" s="307"/>
    </row>
    <row r="2275" spans="1:15" s="138" customFormat="1" x14ac:dyDescent="0.2">
      <c r="A2275" s="110"/>
      <c r="C2275" s="150"/>
      <c r="D2275" s="150"/>
      <c r="E2275" s="157"/>
      <c r="F2275" s="158"/>
      <c r="G2275" s="23"/>
      <c r="H2275" s="126"/>
      <c r="I2275" s="38"/>
      <c r="J2275" s="126"/>
      <c r="K2275" s="126"/>
      <c r="L2275" s="38"/>
      <c r="M2275" s="133"/>
      <c r="O2275" s="307"/>
    </row>
    <row r="2276" spans="1:15" s="138" customFormat="1" x14ac:dyDescent="0.2">
      <c r="A2276" s="110"/>
      <c r="C2276" s="150"/>
      <c r="D2276" s="150"/>
      <c r="E2276" s="157"/>
      <c r="F2276" s="158"/>
      <c r="G2276" s="23"/>
      <c r="H2276" s="126"/>
      <c r="I2276" s="38"/>
      <c r="J2276" s="126"/>
      <c r="K2276" s="126"/>
      <c r="L2276" s="38"/>
      <c r="M2276" s="133"/>
      <c r="O2276" s="307"/>
    </row>
    <row r="2277" spans="1:15" s="138" customFormat="1" x14ac:dyDescent="0.2">
      <c r="A2277" s="110"/>
      <c r="C2277" s="150"/>
      <c r="D2277" s="150"/>
      <c r="E2277" s="157"/>
      <c r="F2277" s="158"/>
      <c r="G2277" s="23"/>
      <c r="H2277" s="126"/>
      <c r="I2277" s="38"/>
      <c r="J2277" s="126"/>
      <c r="K2277" s="126"/>
      <c r="L2277" s="38"/>
      <c r="M2277" s="133"/>
      <c r="O2277" s="307"/>
    </row>
    <row r="2278" spans="1:15" s="138" customFormat="1" x14ac:dyDescent="0.2">
      <c r="A2278" s="110"/>
      <c r="C2278" s="150"/>
      <c r="D2278" s="150"/>
      <c r="E2278" s="157"/>
      <c r="F2278" s="158"/>
      <c r="G2278" s="23"/>
      <c r="H2278" s="126"/>
      <c r="I2278" s="38"/>
      <c r="J2278" s="126"/>
      <c r="K2278" s="126"/>
      <c r="L2278" s="38"/>
      <c r="M2278" s="133"/>
      <c r="O2278" s="307"/>
    </row>
    <row r="2279" spans="1:15" s="138" customFormat="1" x14ac:dyDescent="0.2">
      <c r="A2279" s="110"/>
      <c r="C2279" s="150"/>
      <c r="D2279" s="150"/>
      <c r="E2279" s="157"/>
      <c r="F2279" s="158"/>
      <c r="G2279" s="23"/>
      <c r="H2279" s="126"/>
      <c r="I2279" s="38"/>
      <c r="J2279" s="126"/>
      <c r="K2279" s="126"/>
      <c r="L2279" s="38"/>
      <c r="M2279" s="133"/>
      <c r="O2279" s="307"/>
    </row>
    <row r="2280" spans="1:15" s="138" customFormat="1" x14ac:dyDescent="0.2">
      <c r="A2280" s="110"/>
      <c r="C2280" s="150"/>
      <c r="D2280" s="150"/>
      <c r="E2280" s="157"/>
      <c r="F2280" s="158"/>
      <c r="G2280" s="23"/>
      <c r="H2280" s="126"/>
      <c r="I2280" s="38"/>
      <c r="J2280" s="126"/>
      <c r="K2280" s="126"/>
      <c r="L2280" s="38"/>
      <c r="M2280" s="133"/>
      <c r="O2280" s="307"/>
    </row>
    <row r="2281" spans="1:15" s="138" customFormat="1" x14ac:dyDescent="0.2">
      <c r="A2281" s="110"/>
      <c r="C2281" s="150"/>
      <c r="D2281" s="150"/>
      <c r="E2281" s="157"/>
      <c r="F2281" s="158"/>
      <c r="G2281" s="23"/>
      <c r="H2281" s="126"/>
      <c r="I2281" s="38"/>
      <c r="J2281" s="126"/>
      <c r="K2281" s="126"/>
      <c r="L2281" s="38"/>
      <c r="M2281" s="133"/>
      <c r="O2281" s="307"/>
    </row>
    <row r="2282" spans="1:15" s="138" customFormat="1" x14ac:dyDescent="0.2">
      <c r="A2282" s="110"/>
      <c r="C2282" s="150"/>
      <c r="D2282" s="150"/>
      <c r="E2282" s="157"/>
      <c r="F2282" s="158"/>
      <c r="G2282" s="23"/>
      <c r="H2282" s="126"/>
      <c r="I2282" s="38"/>
      <c r="J2282" s="126"/>
      <c r="K2282" s="126"/>
      <c r="L2282" s="38"/>
      <c r="M2282" s="133"/>
      <c r="O2282" s="307"/>
    </row>
    <row r="2283" spans="1:15" s="138" customFormat="1" x14ac:dyDescent="0.2">
      <c r="A2283" s="110"/>
      <c r="C2283" s="150"/>
      <c r="D2283" s="150"/>
      <c r="E2283" s="157"/>
      <c r="F2283" s="158"/>
      <c r="G2283" s="23"/>
      <c r="H2283" s="126"/>
      <c r="I2283" s="38"/>
      <c r="J2283" s="126"/>
      <c r="K2283" s="126"/>
      <c r="L2283" s="38"/>
      <c r="M2283" s="133"/>
      <c r="O2283" s="307"/>
    </row>
    <row r="2284" spans="1:15" s="138" customFormat="1" x14ac:dyDescent="0.2">
      <c r="A2284" s="110"/>
      <c r="C2284" s="150"/>
      <c r="D2284" s="150"/>
      <c r="E2284" s="157"/>
      <c r="F2284" s="158"/>
      <c r="G2284" s="23"/>
      <c r="H2284" s="126"/>
      <c r="I2284" s="38"/>
      <c r="J2284" s="126"/>
      <c r="K2284" s="126"/>
      <c r="L2284" s="38"/>
      <c r="M2284" s="133"/>
      <c r="O2284" s="307"/>
    </row>
    <row r="2285" spans="1:15" s="138" customFormat="1" x14ac:dyDescent="0.2">
      <c r="A2285" s="110"/>
      <c r="C2285" s="150"/>
      <c r="D2285" s="150"/>
      <c r="E2285" s="157"/>
      <c r="F2285" s="158"/>
      <c r="G2285" s="23"/>
      <c r="H2285" s="126"/>
      <c r="I2285" s="38"/>
      <c r="J2285" s="126"/>
      <c r="K2285" s="126"/>
      <c r="L2285" s="38"/>
      <c r="M2285" s="133"/>
      <c r="O2285" s="307"/>
    </row>
    <row r="2286" spans="1:15" s="138" customFormat="1" x14ac:dyDescent="0.2">
      <c r="A2286" s="110"/>
      <c r="C2286" s="150"/>
      <c r="D2286" s="150"/>
      <c r="E2286" s="157"/>
      <c r="F2286" s="158"/>
      <c r="G2286" s="23"/>
      <c r="H2286" s="126"/>
      <c r="I2286" s="38"/>
      <c r="J2286" s="126"/>
      <c r="K2286" s="126"/>
      <c r="L2286" s="38"/>
      <c r="M2286" s="133"/>
      <c r="O2286" s="307"/>
    </row>
    <row r="2287" spans="1:15" s="138" customFormat="1" x14ac:dyDescent="0.2">
      <c r="A2287" s="110"/>
      <c r="C2287" s="150"/>
      <c r="D2287" s="150"/>
      <c r="E2287" s="157"/>
      <c r="F2287" s="158"/>
      <c r="G2287" s="23"/>
      <c r="H2287" s="126"/>
      <c r="I2287" s="38"/>
      <c r="J2287" s="126"/>
      <c r="K2287" s="126"/>
      <c r="L2287" s="38"/>
      <c r="M2287" s="133"/>
      <c r="O2287" s="307"/>
    </row>
    <row r="2288" spans="1:15" s="138" customFormat="1" x14ac:dyDescent="0.2">
      <c r="A2288" s="110"/>
      <c r="C2288" s="150"/>
      <c r="D2288" s="150"/>
      <c r="E2288" s="157"/>
      <c r="F2288" s="158"/>
      <c r="G2288" s="23"/>
      <c r="H2288" s="126"/>
      <c r="I2288" s="38"/>
      <c r="J2288" s="126"/>
      <c r="K2288" s="126"/>
      <c r="L2288" s="38"/>
      <c r="M2288" s="133"/>
      <c r="O2288" s="307"/>
    </row>
    <row r="2289" spans="1:15" s="138" customFormat="1" x14ac:dyDescent="0.2">
      <c r="A2289" s="110"/>
      <c r="C2289" s="150"/>
      <c r="D2289" s="150"/>
      <c r="E2289" s="157"/>
      <c r="F2289" s="158"/>
      <c r="G2289" s="23"/>
      <c r="H2289" s="126"/>
      <c r="I2289" s="38"/>
      <c r="J2289" s="126"/>
      <c r="K2289" s="126"/>
      <c r="L2289" s="38"/>
      <c r="M2289" s="133"/>
      <c r="O2289" s="307"/>
    </row>
    <row r="2290" spans="1:15" s="138" customFormat="1" x14ac:dyDescent="0.2">
      <c r="A2290" s="110"/>
      <c r="C2290" s="150"/>
      <c r="D2290" s="150"/>
      <c r="E2290" s="157"/>
      <c r="F2290" s="158"/>
      <c r="G2290" s="23"/>
      <c r="H2290" s="126"/>
      <c r="I2290" s="38"/>
      <c r="J2290" s="126"/>
      <c r="K2290" s="126"/>
      <c r="L2290" s="38"/>
      <c r="M2290" s="133"/>
      <c r="O2290" s="307"/>
    </row>
  </sheetData>
  <autoFilter ref="B11:M711"/>
  <sortState ref="A57:XFB100">
    <sortCondition ref="B57:B100"/>
  </sortState>
  <mergeCells count="5">
    <mergeCell ref="B9:G9"/>
    <mergeCell ref="H9:H10"/>
    <mergeCell ref="I9:L9"/>
    <mergeCell ref="B10:G10"/>
    <mergeCell ref="I10:L10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53" fitToHeight="3" orientation="portrait" r:id="rId1"/>
  <headerFooter>
    <oddHeader>&amp;L&amp;G</oddHeader>
    <oddFooter>&amp;C&amp;8SARL ANTADIS, 40 Rue Sadi Carnot – 78120 RAMBOUILLET   Tél. : +33 (0)1 30 41 18 68 Fax : + 33 (0)1 72 70 38 33 email : contact@antadis.com 
SIRET : 443 924 527 00049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S142"/>
  <sheetViews>
    <sheetView topLeftCell="A76" zoomScaleNormal="100" workbookViewId="0">
      <selection activeCell="D42" sqref="D42"/>
    </sheetView>
  </sheetViews>
  <sheetFormatPr baseColWidth="10" defaultRowHeight="12.75" x14ac:dyDescent="0.2"/>
  <cols>
    <col min="1" max="1" width="5.28515625" customWidth="1"/>
    <col min="2" max="2" width="21.28515625" style="29" customWidth="1"/>
    <col min="3" max="3" width="9.85546875" style="169" customWidth="1"/>
    <col min="4" max="4" width="13.85546875" style="32" bestFit="1" customWidth="1"/>
    <col min="5" max="5" width="18.140625" customWidth="1"/>
    <col min="6" max="6" width="12.42578125" bestFit="1" customWidth="1"/>
    <col min="7" max="7" width="11.85546875" bestFit="1" customWidth="1"/>
    <col min="8" max="8" width="11.28515625" bestFit="1" customWidth="1"/>
    <col min="9" max="9" width="11.7109375" bestFit="1" customWidth="1"/>
    <col min="12" max="12" width="12.42578125" bestFit="1" customWidth="1"/>
    <col min="13" max="13" width="12.140625" bestFit="1" customWidth="1"/>
    <col min="18" max="18" width="7.7109375" bestFit="1" customWidth="1"/>
  </cols>
  <sheetData>
    <row r="1" spans="1:15" ht="27" thickBot="1" x14ac:dyDescent="0.25">
      <c r="A1" s="130"/>
      <c r="B1" s="327" t="s">
        <v>394</v>
      </c>
      <c r="C1" s="328"/>
      <c r="D1" s="328"/>
      <c r="E1" s="328"/>
      <c r="F1" s="328"/>
      <c r="G1" s="329"/>
    </row>
    <row r="2" spans="1:15" ht="29.25" customHeight="1" thickBot="1" x14ac:dyDescent="0.25">
      <c r="A2" s="130"/>
      <c r="B2" s="132"/>
      <c r="C2" s="168"/>
      <c r="D2" s="132"/>
      <c r="E2" s="132"/>
      <c r="F2" s="132"/>
    </row>
    <row r="3" spans="1:15" ht="43.5" customHeight="1" thickBot="1" x14ac:dyDescent="0.25">
      <c r="A3" s="130"/>
      <c r="B3" s="386" t="s">
        <v>574</v>
      </c>
      <c r="C3" s="387"/>
      <c r="D3" s="389"/>
      <c r="E3" s="205"/>
      <c r="F3" s="280" t="s">
        <v>35</v>
      </c>
      <c r="G3" s="280" t="s">
        <v>547</v>
      </c>
      <c r="H3" s="280" t="s">
        <v>136</v>
      </c>
      <c r="I3" s="280" t="s">
        <v>379</v>
      </c>
      <c r="J3" s="280" t="s">
        <v>0</v>
      </c>
      <c r="K3" s="280" t="s">
        <v>404</v>
      </c>
      <c r="L3" s="280" t="s">
        <v>555</v>
      </c>
      <c r="M3" s="280" t="s">
        <v>563</v>
      </c>
      <c r="O3" s="168"/>
    </row>
    <row r="4" spans="1:15" x14ac:dyDescent="0.2">
      <c r="A4" s="130"/>
      <c r="B4" s="167"/>
      <c r="C4" s="212"/>
      <c r="D4" s="213"/>
      <c r="E4" s="132"/>
      <c r="F4" s="281"/>
      <c r="G4" s="281"/>
      <c r="H4" s="281"/>
      <c r="I4" s="281"/>
      <c r="J4" s="281"/>
      <c r="K4" s="281"/>
      <c r="L4" s="281"/>
      <c r="M4" s="281"/>
      <c r="O4" s="168"/>
    </row>
    <row r="5" spans="1:15" x14ac:dyDescent="0.2">
      <c r="A5" s="130"/>
      <c r="B5" s="178" t="s">
        <v>325</v>
      </c>
      <c r="C5" s="91"/>
      <c r="D5" s="179">
        <v>99998</v>
      </c>
      <c r="E5" s="132"/>
      <c r="F5" s="282" t="s">
        <v>214</v>
      </c>
      <c r="G5" s="281" t="s">
        <v>207</v>
      </c>
      <c r="H5" s="281" t="s">
        <v>212</v>
      </c>
      <c r="I5" s="283" t="s">
        <v>380</v>
      </c>
      <c r="J5" s="281" t="s">
        <v>3</v>
      </c>
      <c r="K5" s="281" t="s">
        <v>553</v>
      </c>
      <c r="L5" s="282" t="s">
        <v>556</v>
      </c>
      <c r="M5" s="282" t="s">
        <v>564</v>
      </c>
      <c r="O5" s="168"/>
    </row>
    <row r="6" spans="1:15" x14ac:dyDescent="0.2">
      <c r="A6" s="130"/>
      <c r="B6" s="218" t="s">
        <v>3</v>
      </c>
      <c r="C6" s="91"/>
      <c r="D6" s="179">
        <v>1</v>
      </c>
      <c r="E6" s="132"/>
      <c r="F6" s="282" t="s">
        <v>215</v>
      </c>
      <c r="G6" s="281" t="s">
        <v>208</v>
      </c>
      <c r="H6" s="281" t="s">
        <v>213</v>
      </c>
      <c r="I6" s="283" t="s">
        <v>381</v>
      </c>
      <c r="J6" s="281" t="s">
        <v>187</v>
      </c>
      <c r="K6" s="281" t="s">
        <v>554</v>
      </c>
      <c r="L6" s="282" t="s">
        <v>557</v>
      </c>
      <c r="M6" s="282" t="s">
        <v>565</v>
      </c>
      <c r="O6" s="168"/>
    </row>
    <row r="7" spans="1:15" x14ac:dyDescent="0.2">
      <c r="A7" s="130"/>
      <c r="B7" s="218" t="s">
        <v>187</v>
      </c>
      <c r="C7" s="91"/>
      <c r="D7" s="179">
        <v>2</v>
      </c>
      <c r="E7" s="132"/>
      <c r="F7" s="282" t="s">
        <v>216</v>
      </c>
      <c r="G7" s="281" t="s">
        <v>523</v>
      </c>
      <c r="H7" s="281"/>
      <c r="I7" s="281"/>
      <c r="J7" s="281" t="s">
        <v>188</v>
      </c>
      <c r="K7" s="281"/>
      <c r="L7" s="282" t="s">
        <v>558</v>
      </c>
      <c r="M7" s="282" t="s">
        <v>566</v>
      </c>
      <c r="O7" s="168"/>
    </row>
    <row r="8" spans="1:15" x14ac:dyDescent="0.2">
      <c r="A8" s="130"/>
      <c r="B8" s="218" t="s">
        <v>188</v>
      </c>
      <c r="C8" s="91"/>
      <c r="D8" s="179">
        <v>3</v>
      </c>
      <c r="E8" s="132"/>
      <c r="F8" s="282" t="s">
        <v>217</v>
      </c>
      <c r="G8" s="281" t="s">
        <v>526</v>
      </c>
      <c r="H8" s="281"/>
      <c r="I8" s="281"/>
      <c r="J8" s="281" t="s">
        <v>569</v>
      </c>
      <c r="K8" s="281"/>
      <c r="L8" s="282" t="s">
        <v>559</v>
      </c>
      <c r="M8" s="282" t="s">
        <v>573</v>
      </c>
      <c r="O8" s="168"/>
    </row>
    <row r="9" spans="1:15" x14ac:dyDescent="0.2">
      <c r="A9" s="130"/>
      <c r="B9" s="218" t="s">
        <v>193</v>
      </c>
      <c r="C9" s="91"/>
      <c r="D9" s="179">
        <v>4</v>
      </c>
      <c r="E9" s="132"/>
      <c r="F9" s="282" t="s">
        <v>218</v>
      </c>
      <c r="G9" s="281" t="s">
        <v>524</v>
      </c>
      <c r="H9" s="281"/>
      <c r="I9" s="281"/>
      <c r="J9" s="281"/>
      <c r="K9" s="281"/>
      <c r="L9" s="282" t="s">
        <v>560</v>
      </c>
      <c r="M9" s="282"/>
      <c r="O9" s="168"/>
    </row>
    <row r="10" spans="1:15" x14ac:dyDescent="0.2">
      <c r="A10" s="130"/>
      <c r="B10" s="218" t="s">
        <v>214</v>
      </c>
      <c r="C10" s="227"/>
      <c r="D10" s="179">
        <v>5</v>
      </c>
      <c r="E10" s="132"/>
      <c r="F10" s="282" t="s">
        <v>219</v>
      </c>
      <c r="G10" s="281" t="s">
        <v>525</v>
      </c>
      <c r="H10" s="281"/>
      <c r="I10" s="281"/>
      <c r="J10" s="281"/>
      <c r="K10" s="281"/>
      <c r="L10" s="282" t="s">
        <v>561</v>
      </c>
      <c r="M10" s="282"/>
      <c r="O10" s="168"/>
    </row>
    <row r="11" spans="1:15" x14ac:dyDescent="0.2">
      <c r="A11" s="130"/>
      <c r="B11" s="218" t="s">
        <v>215</v>
      </c>
      <c r="C11" s="91"/>
      <c r="D11" s="179">
        <v>6</v>
      </c>
      <c r="E11" s="132"/>
      <c r="F11" s="282"/>
      <c r="G11" s="281" t="s">
        <v>209</v>
      </c>
      <c r="H11" s="281"/>
      <c r="I11" s="281"/>
      <c r="J11" s="281"/>
      <c r="K11" s="281"/>
      <c r="L11" s="282" t="s">
        <v>562</v>
      </c>
      <c r="M11" s="282"/>
    </row>
    <row r="12" spans="1:15" x14ac:dyDescent="0.2">
      <c r="A12" s="130"/>
      <c r="B12" s="218" t="s">
        <v>216</v>
      </c>
      <c r="C12" s="91"/>
      <c r="D12" s="179">
        <v>7</v>
      </c>
      <c r="E12" s="132"/>
      <c r="F12" s="281"/>
      <c r="G12" s="281" t="s">
        <v>520</v>
      </c>
      <c r="H12" s="281"/>
      <c r="I12" s="281"/>
      <c r="J12" s="281"/>
      <c r="K12" s="281"/>
      <c r="L12" s="281"/>
      <c r="M12" s="282"/>
    </row>
    <row r="13" spans="1:15" x14ac:dyDescent="0.2">
      <c r="A13" s="130"/>
      <c r="B13" s="218" t="s">
        <v>217</v>
      </c>
      <c r="C13" s="91"/>
      <c r="D13" s="179">
        <v>8</v>
      </c>
      <c r="E13" s="132"/>
      <c r="F13" s="281"/>
      <c r="G13" s="281" t="s">
        <v>521</v>
      </c>
      <c r="H13" s="281"/>
      <c r="I13" s="281"/>
      <c r="J13" s="281"/>
      <c r="K13" s="281"/>
      <c r="L13" s="281"/>
      <c r="M13" s="281"/>
    </row>
    <row r="14" spans="1:15" x14ac:dyDescent="0.2">
      <c r="A14" s="130"/>
      <c r="B14" s="218" t="s">
        <v>218</v>
      </c>
      <c r="C14" s="91"/>
      <c r="D14" s="179">
        <v>9</v>
      </c>
      <c r="E14" s="132"/>
      <c r="F14" s="281"/>
      <c r="G14" s="281" t="s">
        <v>522</v>
      </c>
      <c r="H14" s="281"/>
      <c r="I14" s="281"/>
      <c r="J14" s="281"/>
      <c r="K14" s="281"/>
      <c r="L14" s="281"/>
      <c r="M14" s="281"/>
    </row>
    <row r="15" spans="1:15" x14ac:dyDescent="0.2">
      <c r="A15" s="130"/>
      <c r="B15" s="218" t="s">
        <v>219</v>
      </c>
      <c r="C15" s="91"/>
      <c r="D15" s="179">
        <v>10</v>
      </c>
      <c r="E15" s="132"/>
      <c r="F15" s="281"/>
      <c r="G15" s="281" t="s">
        <v>210</v>
      </c>
      <c r="H15" s="281"/>
      <c r="I15" s="281"/>
      <c r="J15" s="281"/>
      <c r="K15" s="281"/>
      <c r="L15" s="281"/>
      <c r="M15" s="281"/>
    </row>
    <row r="16" spans="1:15" x14ac:dyDescent="0.2">
      <c r="A16" s="130"/>
      <c r="B16" s="228" t="s">
        <v>207</v>
      </c>
      <c r="C16" s="91"/>
      <c r="D16" s="179">
        <v>11</v>
      </c>
      <c r="E16" s="132"/>
      <c r="F16" s="281"/>
      <c r="G16" s="281" t="s">
        <v>211</v>
      </c>
      <c r="H16" s="281"/>
      <c r="I16" s="281"/>
      <c r="J16" s="281"/>
      <c r="K16" s="281"/>
      <c r="L16" s="281"/>
      <c r="M16" s="281"/>
    </row>
    <row r="17" spans="1:13" x14ac:dyDescent="0.2">
      <c r="A17" s="130"/>
      <c r="B17" s="228" t="s">
        <v>208</v>
      </c>
      <c r="C17" s="91"/>
      <c r="D17" s="179">
        <v>12</v>
      </c>
      <c r="E17" s="132"/>
      <c r="F17" s="281"/>
      <c r="G17" s="281" t="s">
        <v>518</v>
      </c>
      <c r="H17" s="281"/>
      <c r="I17" s="281"/>
      <c r="J17" s="281"/>
      <c r="K17" s="281"/>
      <c r="L17" s="281"/>
      <c r="M17" s="281"/>
    </row>
    <row r="18" spans="1:13" x14ac:dyDescent="0.2">
      <c r="A18" s="130"/>
      <c r="B18" s="228" t="s">
        <v>523</v>
      </c>
      <c r="C18" s="91"/>
      <c r="D18" s="179">
        <v>13</v>
      </c>
      <c r="E18" s="132"/>
      <c r="F18" s="281"/>
      <c r="G18" s="281" t="s">
        <v>519</v>
      </c>
      <c r="H18" s="281"/>
      <c r="I18" s="281"/>
      <c r="J18" s="281"/>
      <c r="K18" s="281"/>
      <c r="L18" s="281"/>
      <c r="M18" s="281"/>
    </row>
    <row r="19" spans="1:13" x14ac:dyDescent="0.2">
      <c r="A19" s="130"/>
      <c r="B19" s="228" t="s">
        <v>526</v>
      </c>
      <c r="C19" s="91"/>
      <c r="D19" s="179">
        <v>14</v>
      </c>
      <c r="E19" s="132"/>
      <c r="F19" s="281"/>
      <c r="G19" s="281" t="s">
        <v>527</v>
      </c>
      <c r="H19" s="281"/>
      <c r="I19" s="281"/>
      <c r="J19" s="281"/>
      <c r="K19" s="281"/>
      <c r="L19" s="281"/>
      <c r="M19" s="281"/>
    </row>
    <row r="20" spans="1:13" x14ac:dyDescent="0.2">
      <c r="A20" s="130"/>
      <c r="B20" s="228" t="s">
        <v>524</v>
      </c>
      <c r="C20" s="91"/>
      <c r="D20" s="179">
        <v>15</v>
      </c>
      <c r="E20" s="132"/>
      <c r="F20" s="281"/>
      <c r="G20" s="281" t="s">
        <v>528</v>
      </c>
      <c r="H20" s="281"/>
      <c r="I20" s="281"/>
      <c r="J20" s="281"/>
      <c r="K20" s="281"/>
      <c r="L20" s="281"/>
      <c r="M20" s="281"/>
    </row>
    <row r="21" spans="1:13" x14ac:dyDescent="0.2">
      <c r="A21" s="130"/>
      <c r="B21" s="228" t="s">
        <v>525</v>
      </c>
      <c r="C21" s="91"/>
      <c r="D21" s="179">
        <v>16</v>
      </c>
      <c r="E21" s="132"/>
      <c r="F21" s="281"/>
      <c r="G21" s="281"/>
      <c r="H21" s="281"/>
      <c r="I21" s="281"/>
      <c r="J21" s="281"/>
      <c r="K21" s="281"/>
      <c r="L21" s="281"/>
      <c r="M21" s="281"/>
    </row>
    <row r="22" spans="1:13" x14ac:dyDescent="0.2">
      <c r="A22" s="130"/>
      <c r="B22" s="228" t="s">
        <v>209</v>
      </c>
      <c r="C22" s="91"/>
      <c r="D22" s="179">
        <v>17</v>
      </c>
      <c r="E22" s="132"/>
      <c r="F22" s="132"/>
      <c r="J22" s="168"/>
    </row>
    <row r="23" spans="1:13" x14ac:dyDescent="0.2">
      <c r="A23" s="130"/>
      <c r="B23" s="228" t="s">
        <v>520</v>
      </c>
      <c r="C23" s="91"/>
      <c r="D23" s="179">
        <v>18</v>
      </c>
      <c r="E23" s="132"/>
      <c r="F23" s="132"/>
      <c r="I23" s="168"/>
    </row>
    <row r="24" spans="1:13" x14ac:dyDescent="0.2">
      <c r="A24" s="130"/>
      <c r="B24" s="228" t="s">
        <v>521</v>
      </c>
      <c r="C24" s="91"/>
      <c r="D24" s="179">
        <v>19</v>
      </c>
      <c r="E24" s="132"/>
      <c r="F24" s="132"/>
      <c r="I24" s="168"/>
    </row>
    <row r="25" spans="1:13" x14ac:dyDescent="0.2">
      <c r="A25" s="130"/>
      <c r="B25" s="228" t="s">
        <v>522</v>
      </c>
      <c r="C25" s="91"/>
      <c r="D25" s="179">
        <v>20</v>
      </c>
      <c r="E25" s="132"/>
      <c r="F25" s="132"/>
      <c r="I25" s="168"/>
    </row>
    <row r="26" spans="1:13" x14ac:dyDescent="0.2">
      <c r="A26" s="130"/>
      <c r="B26" s="228" t="s">
        <v>210</v>
      </c>
      <c r="C26" s="91"/>
      <c r="D26" s="179">
        <v>21</v>
      </c>
      <c r="E26" s="132"/>
      <c r="F26" s="132"/>
      <c r="I26" s="168"/>
    </row>
    <row r="27" spans="1:13" s="41" customFormat="1" x14ac:dyDescent="0.2">
      <c r="A27" s="130"/>
      <c r="B27" s="228" t="s">
        <v>211</v>
      </c>
      <c r="C27" s="91"/>
      <c r="D27" s="179">
        <v>22</v>
      </c>
      <c r="E27" s="132"/>
      <c r="F27" s="168"/>
      <c r="I27" s="168"/>
    </row>
    <row r="28" spans="1:13" x14ac:dyDescent="0.2">
      <c r="A28" s="130"/>
      <c r="B28" s="228" t="s">
        <v>518</v>
      </c>
      <c r="C28" s="91"/>
      <c r="D28" s="179">
        <v>23</v>
      </c>
      <c r="E28" s="132"/>
      <c r="F28" s="168"/>
      <c r="I28" s="168"/>
    </row>
    <row r="29" spans="1:13" x14ac:dyDescent="0.2">
      <c r="A29" s="130"/>
      <c r="B29" s="228" t="s">
        <v>519</v>
      </c>
      <c r="C29" s="91"/>
      <c r="D29" s="179">
        <v>24</v>
      </c>
      <c r="E29" s="132"/>
      <c r="F29" s="168"/>
      <c r="I29" s="168"/>
    </row>
    <row r="30" spans="1:13" x14ac:dyDescent="0.2">
      <c r="A30" s="130"/>
      <c r="B30" s="228" t="s">
        <v>527</v>
      </c>
      <c r="C30" s="91"/>
      <c r="D30" s="179">
        <v>25</v>
      </c>
      <c r="E30" s="132"/>
      <c r="F30" s="168"/>
      <c r="I30" s="168"/>
    </row>
    <row r="31" spans="1:13" x14ac:dyDescent="0.2">
      <c r="A31" s="130"/>
      <c r="B31" s="228" t="s">
        <v>528</v>
      </c>
      <c r="C31" s="91"/>
      <c r="D31" s="179">
        <v>26</v>
      </c>
      <c r="E31" s="132"/>
      <c r="F31" s="168"/>
      <c r="I31" s="168"/>
    </row>
    <row r="32" spans="1:13" x14ac:dyDescent="0.2">
      <c r="A32" s="130"/>
      <c r="B32" s="218" t="s">
        <v>556</v>
      </c>
      <c r="C32" s="91"/>
      <c r="D32" s="179">
        <v>27</v>
      </c>
      <c r="E32" s="132"/>
      <c r="F32" s="168"/>
      <c r="I32" s="168"/>
    </row>
    <row r="33" spans="1:9" x14ac:dyDescent="0.2">
      <c r="A33" s="130"/>
      <c r="B33" s="218" t="s">
        <v>557</v>
      </c>
      <c r="C33" s="91"/>
      <c r="D33" s="179">
        <v>28</v>
      </c>
      <c r="E33" s="132"/>
      <c r="F33" s="168"/>
      <c r="I33" s="168"/>
    </row>
    <row r="34" spans="1:9" x14ac:dyDescent="0.2">
      <c r="A34" s="130"/>
      <c r="B34" s="218" t="s">
        <v>558</v>
      </c>
      <c r="C34" s="91"/>
      <c r="D34" s="179">
        <v>29</v>
      </c>
      <c r="E34" s="132"/>
      <c r="F34" s="168"/>
      <c r="I34" s="168"/>
    </row>
    <row r="35" spans="1:9" x14ac:dyDescent="0.2">
      <c r="A35" s="130"/>
      <c r="B35" s="218" t="s">
        <v>559</v>
      </c>
      <c r="C35" s="91"/>
      <c r="D35" s="179">
        <v>30</v>
      </c>
      <c r="E35" s="132"/>
      <c r="F35" s="168"/>
    </row>
    <row r="36" spans="1:9" x14ac:dyDescent="0.2">
      <c r="A36" s="130"/>
      <c r="B36" s="218" t="s">
        <v>560</v>
      </c>
      <c r="C36" s="91"/>
      <c r="D36" s="179">
        <v>31</v>
      </c>
      <c r="E36" s="132"/>
      <c r="F36" s="168"/>
    </row>
    <row r="37" spans="1:9" s="41" customFormat="1" x14ac:dyDescent="0.2">
      <c r="A37" s="130"/>
      <c r="B37" s="218" t="s">
        <v>561</v>
      </c>
      <c r="C37" s="91"/>
      <c r="D37" s="179">
        <v>32</v>
      </c>
      <c r="E37" s="132"/>
      <c r="F37" s="132"/>
    </row>
    <row r="38" spans="1:9" s="41" customFormat="1" x14ac:dyDescent="0.2">
      <c r="A38" s="130"/>
      <c r="B38" s="218" t="s">
        <v>573</v>
      </c>
      <c r="C38" s="91"/>
      <c r="D38" s="179">
        <v>33</v>
      </c>
      <c r="E38" s="132"/>
      <c r="F38" s="132"/>
    </row>
    <row r="39" spans="1:9" x14ac:dyDescent="0.2">
      <c r="A39" s="130"/>
      <c r="B39" s="218" t="s">
        <v>564</v>
      </c>
      <c r="C39" s="91"/>
      <c r="D39" s="179">
        <v>34</v>
      </c>
      <c r="E39" s="132"/>
      <c r="F39" s="132"/>
    </row>
    <row r="40" spans="1:9" s="168" customFormat="1" x14ac:dyDescent="0.2">
      <c r="B40" s="218" t="s">
        <v>565</v>
      </c>
      <c r="C40" s="91"/>
      <c r="D40" s="179">
        <v>35</v>
      </c>
    </row>
    <row r="41" spans="1:9" s="168" customFormat="1" x14ac:dyDescent="0.2">
      <c r="B41" s="218" t="s">
        <v>566</v>
      </c>
      <c r="C41" s="91"/>
      <c r="D41" s="179">
        <v>36</v>
      </c>
    </row>
    <row r="42" spans="1:9" s="168" customFormat="1" x14ac:dyDescent="0.2">
      <c r="B42" s="218" t="s">
        <v>212</v>
      </c>
      <c r="C42" s="91"/>
      <c r="D42" s="179">
        <v>37</v>
      </c>
    </row>
    <row r="43" spans="1:9" s="168" customFormat="1" x14ac:dyDescent="0.2">
      <c r="B43" s="218" t="s">
        <v>213</v>
      </c>
      <c r="C43" s="91"/>
      <c r="D43" s="179">
        <v>38</v>
      </c>
    </row>
    <row r="44" spans="1:9" s="168" customFormat="1" x14ac:dyDescent="0.2">
      <c r="B44" s="218" t="s">
        <v>380</v>
      </c>
      <c r="C44" s="91"/>
      <c r="D44" s="179">
        <v>39</v>
      </c>
    </row>
    <row r="45" spans="1:9" s="168" customFormat="1" x14ac:dyDescent="0.2">
      <c r="B45" s="218" t="s">
        <v>381</v>
      </c>
      <c r="C45" s="91"/>
      <c r="D45" s="179">
        <v>40</v>
      </c>
    </row>
    <row r="46" spans="1:9" s="168" customFormat="1" x14ac:dyDescent="0.2">
      <c r="B46" s="218" t="s">
        <v>553</v>
      </c>
      <c r="C46" s="91"/>
      <c r="D46" s="179">
        <v>41</v>
      </c>
    </row>
    <row r="47" spans="1:9" s="168" customFormat="1" x14ac:dyDescent="0.2">
      <c r="B47" s="218" t="s">
        <v>554</v>
      </c>
      <c r="C47" s="91"/>
      <c r="D47" s="179">
        <v>42</v>
      </c>
    </row>
    <row r="48" spans="1:9" s="168" customFormat="1" x14ac:dyDescent="0.2">
      <c r="B48" s="178"/>
      <c r="C48" s="91"/>
      <c r="D48" s="179"/>
    </row>
    <row r="49" spans="1:19" s="168" customFormat="1" x14ac:dyDescent="0.2">
      <c r="B49" s="178"/>
      <c r="C49" s="91"/>
      <c r="D49" s="179"/>
    </row>
    <row r="50" spans="1:19" s="168" customFormat="1" x14ac:dyDescent="0.2">
      <c r="B50" s="178"/>
      <c r="C50" s="91"/>
      <c r="D50" s="179"/>
    </row>
    <row r="51" spans="1:19" s="168" customFormat="1" x14ac:dyDescent="0.2">
      <c r="B51" s="178"/>
      <c r="C51" s="91"/>
      <c r="D51" s="179"/>
    </row>
    <row r="52" spans="1:19" s="168" customFormat="1" x14ac:dyDescent="0.2">
      <c r="B52" s="178"/>
      <c r="C52" s="91"/>
      <c r="D52" s="179"/>
    </row>
    <row r="53" spans="1:19" ht="13.5" thickBot="1" x14ac:dyDescent="0.25">
      <c r="A53" s="130"/>
      <c r="B53" s="180"/>
      <c r="C53" s="214"/>
      <c r="D53" s="181"/>
      <c r="E53" s="132"/>
      <c r="F53" s="132"/>
    </row>
    <row r="54" spans="1:19" s="41" customFormat="1" x14ac:dyDescent="0.2">
      <c r="A54" s="130"/>
      <c r="B54" s="132"/>
      <c r="C54" s="168"/>
      <c r="D54" s="132"/>
      <c r="E54" s="132"/>
      <c r="F54" s="132"/>
    </row>
    <row r="55" spans="1:19" ht="14.25" customHeight="1" thickBot="1" x14ac:dyDescent="0.25">
      <c r="E55" s="133"/>
    </row>
    <row r="56" spans="1:19" ht="54" customHeight="1" thickBot="1" x14ac:dyDescent="0.25">
      <c r="B56" s="386" t="s">
        <v>575</v>
      </c>
      <c r="C56" s="387"/>
      <c r="D56" s="388"/>
      <c r="E56" s="205"/>
      <c r="F56" s="284" t="s">
        <v>36</v>
      </c>
      <c r="G56" s="285" t="s">
        <v>548</v>
      </c>
      <c r="H56" s="286" t="s">
        <v>549</v>
      </c>
      <c r="I56" s="286" t="s">
        <v>576</v>
      </c>
      <c r="J56" s="287" t="s">
        <v>550</v>
      </c>
      <c r="K56" s="288" t="s">
        <v>14</v>
      </c>
      <c r="L56" s="289" t="s">
        <v>486</v>
      </c>
      <c r="M56" s="290" t="s">
        <v>15</v>
      </c>
      <c r="N56" s="291" t="s">
        <v>27</v>
      </c>
    </row>
    <row r="57" spans="1:19" x14ac:dyDescent="0.2">
      <c r="B57" s="167"/>
      <c r="C57" s="212"/>
      <c r="D57" s="213"/>
      <c r="E57" s="124"/>
      <c r="F57" s="281"/>
      <c r="G57" s="281"/>
      <c r="H57" s="281"/>
      <c r="I57" s="281"/>
      <c r="J57" s="281"/>
      <c r="K57" s="281"/>
      <c r="L57" s="281"/>
      <c r="M57" s="281"/>
      <c r="N57" s="281"/>
      <c r="P57" s="43"/>
      <c r="Q57" s="43"/>
      <c r="R57" s="43"/>
      <c r="S57" s="43"/>
    </row>
    <row r="58" spans="1:19" x14ac:dyDescent="0.2">
      <c r="B58" s="178" t="s">
        <v>325</v>
      </c>
      <c r="C58" s="91"/>
      <c r="D58" s="179">
        <v>99999</v>
      </c>
      <c r="E58" s="124"/>
      <c r="F58" s="282">
        <v>1</v>
      </c>
      <c r="G58" s="281"/>
      <c r="H58" s="282" t="s">
        <v>158</v>
      </c>
      <c r="I58" s="282" t="s">
        <v>158</v>
      </c>
      <c r="J58" s="282" t="s">
        <v>158</v>
      </c>
      <c r="K58" s="282" t="s">
        <v>189</v>
      </c>
      <c r="L58" s="282" t="s">
        <v>551</v>
      </c>
      <c r="M58" s="282" t="s">
        <v>572</v>
      </c>
      <c r="N58" s="282" t="s">
        <v>203</v>
      </c>
      <c r="P58" s="43"/>
      <c r="Q58" s="133"/>
      <c r="R58" s="219"/>
      <c r="S58" s="43"/>
    </row>
    <row r="59" spans="1:19" x14ac:dyDescent="0.2">
      <c r="B59" s="266" t="s">
        <v>571</v>
      </c>
      <c r="C59" s="217"/>
      <c r="D59" s="179">
        <v>1</v>
      </c>
      <c r="E59" s="124"/>
      <c r="F59" s="282">
        <v>2</v>
      </c>
      <c r="G59" s="281"/>
      <c r="H59" s="282" t="s">
        <v>220</v>
      </c>
      <c r="I59" s="282" t="s">
        <v>220</v>
      </c>
      <c r="J59" s="282" t="s">
        <v>227</v>
      </c>
      <c r="K59" s="282" t="s">
        <v>187</v>
      </c>
      <c r="L59" s="282" t="s">
        <v>552</v>
      </c>
      <c r="M59" s="282" t="s">
        <v>200</v>
      </c>
      <c r="N59" s="282" t="s">
        <v>204</v>
      </c>
      <c r="P59" s="43"/>
      <c r="Q59" s="220"/>
      <c r="R59" s="219"/>
      <c r="S59" s="43"/>
    </row>
    <row r="60" spans="1:19" x14ac:dyDescent="0.2">
      <c r="B60" s="267" t="s">
        <v>200</v>
      </c>
      <c r="C60" s="17"/>
      <c r="D60" s="179">
        <v>2</v>
      </c>
      <c r="E60" s="124"/>
      <c r="F60" s="282">
        <v>3</v>
      </c>
      <c r="G60" s="281"/>
      <c r="H60" s="282" t="s">
        <v>221</v>
      </c>
      <c r="I60" s="282" t="s">
        <v>221</v>
      </c>
      <c r="J60" s="282" t="s">
        <v>228</v>
      </c>
      <c r="K60" s="282" t="s">
        <v>190</v>
      </c>
      <c r="L60" s="282" t="s">
        <v>570</v>
      </c>
      <c r="M60" s="282" t="s">
        <v>201</v>
      </c>
      <c r="N60" s="282" t="s">
        <v>205</v>
      </c>
      <c r="P60" s="43"/>
      <c r="Q60" s="221"/>
      <c r="R60" s="219"/>
      <c r="S60" s="43"/>
    </row>
    <row r="61" spans="1:19" s="41" customFormat="1" x14ac:dyDescent="0.2">
      <c r="B61" s="267" t="s">
        <v>201</v>
      </c>
      <c r="C61" s="17"/>
      <c r="D61" s="179">
        <v>3</v>
      </c>
      <c r="E61" s="124"/>
      <c r="F61" s="282">
        <v>4</v>
      </c>
      <c r="G61" s="281"/>
      <c r="H61" s="282" t="s">
        <v>222</v>
      </c>
      <c r="I61" s="282" t="s">
        <v>222</v>
      </c>
      <c r="J61" s="282" t="s">
        <v>226</v>
      </c>
      <c r="K61" s="282" t="s">
        <v>191</v>
      </c>
      <c r="L61" s="282" t="s">
        <v>230</v>
      </c>
      <c r="M61" s="282" t="s">
        <v>202</v>
      </c>
      <c r="N61" s="282" t="s">
        <v>206</v>
      </c>
      <c r="P61" s="43"/>
      <c r="Q61" s="221"/>
      <c r="R61" s="219"/>
      <c r="S61" s="43"/>
    </row>
    <row r="62" spans="1:19" s="41" customFormat="1" x14ac:dyDescent="0.2">
      <c r="B62" s="267" t="s">
        <v>202</v>
      </c>
      <c r="C62" s="17"/>
      <c r="D62" s="179">
        <v>4</v>
      </c>
      <c r="E62" s="124"/>
      <c r="F62" s="282">
        <v>5</v>
      </c>
      <c r="G62" s="281"/>
      <c r="H62" s="282" t="s">
        <v>223</v>
      </c>
      <c r="I62" s="282" t="s">
        <v>223</v>
      </c>
      <c r="J62" s="282" t="s">
        <v>233</v>
      </c>
      <c r="K62" s="282" t="s">
        <v>192</v>
      </c>
      <c r="L62" s="282" t="s">
        <v>231</v>
      </c>
      <c r="M62" s="282"/>
      <c r="N62" s="282" t="s">
        <v>101</v>
      </c>
      <c r="P62" s="43"/>
      <c r="Q62" s="221"/>
      <c r="R62" s="219"/>
      <c r="S62" s="43"/>
    </row>
    <row r="63" spans="1:19" s="41" customFormat="1" x14ac:dyDescent="0.2">
      <c r="B63" s="268" t="s">
        <v>203</v>
      </c>
      <c r="C63" s="17"/>
      <c r="D63" s="179">
        <v>5</v>
      </c>
      <c r="E63" s="124"/>
      <c r="F63" s="282">
        <v>6</v>
      </c>
      <c r="G63" s="281"/>
      <c r="H63" s="282" t="s">
        <v>224</v>
      </c>
      <c r="I63" s="282" t="s">
        <v>224</v>
      </c>
      <c r="J63" s="282" t="s">
        <v>234</v>
      </c>
      <c r="K63" s="282" t="s">
        <v>194</v>
      </c>
      <c r="L63" s="282" t="s">
        <v>232</v>
      </c>
      <c r="M63" s="282"/>
      <c r="N63" s="282"/>
      <c r="P63" s="43"/>
      <c r="Q63" s="221"/>
      <c r="R63" s="219"/>
      <c r="S63" s="43"/>
    </row>
    <row r="64" spans="1:19" s="41" customFormat="1" x14ac:dyDescent="0.2">
      <c r="B64" s="268" t="s">
        <v>204</v>
      </c>
      <c r="C64" s="17"/>
      <c r="D64" s="179">
        <v>6</v>
      </c>
      <c r="E64" s="124"/>
      <c r="F64" s="282">
        <v>7</v>
      </c>
      <c r="G64" s="281"/>
      <c r="H64" s="282" t="s">
        <v>225</v>
      </c>
      <c r="I64" s="282" t="s">
        <v>225</v>
      </c>
      <c r="J64" s="292">
        <v>0</v>
      </c>
      <c r="K64" s="282" t="s">
        <v>195</v>
      </c>
      <c r="L64" s="282"/>
      <c r="M64" s="282"/>
      <c r="N64" s="282"/>
      <c r="P64" s="43"/>
      <c r="Q64" s="221"/>
      <c r="R64" s="219"/>
      <c r="S64" s="43"/>
    </row>
    <row r="65" spans="2:19" s="41" customFormat="1" x14ac:dyDescent="0.2">
      <c r="B65" s="268" t="s">
        <v>205</v>
      </c>
      <c r="C65" s="17"/>
      <c r="D65" s="179">
        <v>7</v>
      </c>
      <c r="E65" s="124"/>
      <c r="F65" s="282">
        <v>8</v>
      </c>
      <c r="G65" s="281"/>
      <c r="H65" s="282" t="s">
        <v>568</v>
      </c>
      <c r="I65" s="282" t="s">
        <v>568</v>
      </c>
      <c r="J65" s="282"/>
      <c r="K65" s="282" t="s">
        <v>196</v>
      </c>
      <c r="L65" s="282"/>
      <c r="M65" s="282"/>
      <c r="N65" s="282"/>
      <c r="P65" s="43"/>
      <c r="Q65" s="221"/>
      <c r="R65" s="219"/>
      <c r="S65" s="43"/>
    </row>
    <row r="66" spans="2:19" s="41" customFormat="1" x14ac:dyDescent="0.2">
      <c r="B66" s="268" t="s">
        <v>206</v>
      </c>
      <c r="C66" s="17"/>
      <c r="D66" s="179">
        <v>8</v>
      </c>
      <c r="E66" s="124"/>
      <c r="F66" s="293"/>
      <c r="G66" s="282" t="s">
        <v>234</v>
      </c>
      <c r="H66" s="282" t="s">
        <v>567</v>
      </c>
      <c r="I66" s="282" t="s">
        <v>567</v>
      </c>
      <c r="J66" s="282"/>
      <c r="K66" s="282" t="s">
        <v>197</v>
      </c>
      <c r="L66" s="282"/>
      <c r="M66" s="282"/>
      <c r="N66" s="282"/>
      <c r="P66" s="43"/>
      <c r="Q66" s="221"/>
      <c r="R66" s="219"/>
      <c r="S66" s="43"/>
    </row>
    <row r="67" spans="2:19" x14ac:dyDescent="0.2">
      <c r="B67" s="268" t="s">
        <v>101</v>
      </c>
      <c r="C67" s="17"/>
      <c r="D67" s="179">
        <v>9</v>
      </c>
      <c r="E67" s="124"/>
      <c r="F67" s="282" t="s">
        <v>225</v>
      </c>
      <c r="G67" s="282" t="s">
        <v>225</v>
      </c>
      <c r="H67" s="282"/>
      <c r="I67" s="282"/>
      <c r="J67" s="282"/>
      <c r="K67" s="282" t="s">
        <v>198</v>
      </c>
      <c r="L67" s="282"/>
      <c r="M67" s="282"/>
      <c r="N67" s="282"/>
      <c r="P67" s="43"/>
      <c r="Q67" s="221"/>
      <c r="R67" s="219"/>
      <c r="S67" s="43"/>
    </row>
    <row r="68" spans="2:19" ht="12.75" customHeight="1" x14ac:dyDescent="0.2">
      <c r="B68" s="215" t="s">
        <v>234</v>
      </c>
      <c r="C68" s="273"/>
      <c r="D68" s="279">
        <v>10</v>
      </c>
      <c r="E68" s="124"/>
      <c r="F68" s="282" t="s">
        <v>223</v>
      </c>
      <c r="G68" s="282" t="s">
        <v>223</v>
      </c>
      <c r="H68" s="281"/>
      <c r="I68" s="281"/>
      <c r="J68" s="281"/>
      <c r="K68" s="282" t="s">
        <v>199</v>
      </c>
      <c r="L68" s="282"/>
      <c r="M68" s="282"/>
      <c r="N68" s="282"/>
      <c r="P68" s="43"/>
      <c r="Q68" s="222"/>
      <c r="R68" s="219"/>
      <c r="S68" s="43"/>
    </row>
    <row r="69" spans="2:19" x14ac:dyDescent="0.2">
      <c r="B69" s="215" t="s">
        <v>225</v>
      </c>
      <c r="C69" s="273"/>
      <c r="D69" s="179">
        <v>11</v>
      </c>
      <c r="E69" s="124"/>
      <c r="F69" s="282" t="s">
        <v>221</v>
      </c>
      <c r="G69" s="282" t="s">
        <v>221</v>
      </c>
      <c r="H69" s="282"/>
      <c r="I69" s="282"/>
      <c r="J69" s="282"/>
      <c r="K69" s="282"/>
      <c r="L69" s="282"/>
      <c r="M69" s="282"/>
      <c r="N69" s="282"/>
      <c r="P69" s="43"/>
      <c r="Q69" s="222"/>
      <c r="R69" s="219"/>
      <c r="S69" s="43"/>
    </row>
    <row r="70" spans="2:19" x14ac:dyDescent="0.2">
      <c r="B70" s="215" t="s">
        <v>223</v>
      </c>
      <c r="C70" s="273"/>
      <c r="D70" s="179">
        <v>12</v>
      </c>
      <c r="E70" s="124"/>
      <c r="F70" s="282" t="s">
        <v>229</v>
      </c>
      <c r="G70" s="281"/>
      <c r="H70" s="282"/>
      <c r="I70" s="282"/>
      <c r="J70" s="282"/>
      <c r="K70" s="282"/>
      <c r="L70" s="282"/>
      <c r="M70" s="282"/>
      <c r="N70" s="282"/>
      <c r="P70" s="43"/>
      <c r="Q70" s="222"/>
      <c r="R70" s="219"/>
      <c r="S70" s="43"/>
    </row>
    <row r="71" spans="2:19" x14ac:dyDescent="0.2">
      <c r="B71" s="215" t="s">
        <v>221</v>
      </c>
      <c r="C71" s="273"/>
      <c r="D71" s="279">
        <v>13</v>
      </c>
      <c r="E71" s="124"/>
      <c r="F71" s="282" t="s">
        <v>228</v>
      </c>
      <c r="G71" s="282" t="s">
        <v>228</v>
      </c>
      <c r="H71" s="282"/>
      <c r="I71" s="282"/>
      <c r="J71" s="282"/>
      <c r="K71" s="282"/>
      <c r="L71" s="282"/>
      <c r="M71" s="282"/>
      <c r="N71" s="282"/>
      <c r="P71" s="43"/>
      <c r="Q71" s="222"/>
      <c r="R71" s="219"/>
      <c r="S71" s="43"/>
    </row>
    <row r="72" spans="2:19" x14ac:dyDescent="0.2">
      <c r="B72" s="215" t="s">
        <v>229</v>
      </c>
      <c r="C72" s="273"/>
      <c r="D72" s="179">
        <v>14</v>
      </c>
      <c r="E72" s="124"/>
      <c r="F72" s="293" t="s">
        <v>230</v>
      </c>
      <c r="G72" s="282" t="s">
        <v>233</v>
      </c>
      <c r="H72" s="282"/>
      <c r="I72" s="282"/>
      <c r="J72" s="282"/>
      <c r="K72" s="282"/>
      <c r="L72" s="282"/>
      <c r="M72" s="282"/>
      <c r="N72" s="282"/>
      <c r="P72" s="43"/>
      <c r="Q72" s="222"/>
      <c r="R72" s="219"/>
      <c r="S72" s="43"/>
    </row>
    <row r="73" spans="2:19" x14ac:dyDescent="0.2">
      <c r="B73" s="215" t="s">
        <v>228</v>
      </c>
      <c r="C73" s="273"/>
      <c r="D73" s="179">
        <v>15</v>
      </c>
      <c r="E73" s="124"/>
      <c r="F73" s="282" t="s">
        <v>224</v>
      </c>
      <c r="G73" s="282" t="s">
        <v>224</v>
      </c>
      <c r="H73" s="282"/>
      <c r="I73" s="282"/>
      <c r="J73" s="282"/>
      <c r="K73" s="282"/>
      <c r="L73" s="282"/>
      <c r="M73" s="282"/>
      <c r="N73" s="282"/>
      <c r="P73" s="43"/>
      <c r="Q73" s="222"/>
      <c r="R73" s="219"/>
      <c r="S73" s="43"/>
    </row>
    <row r="74" spans="2:19" x14ac:dyDescent="0.2">
      <c r="B74" s="215" t="s">
        <v>230</v>
      </c>
      <c r="C74" s="273"/>
      <c r="D74" s="179">
        <v>16</v>
      </c>
      <c r="E74" s="124"/>
      <c r="F74" s="282" t="s">
        <v>222</v>
      </c>
      <c r="G74" s="282" t="s">
        <v>222</v>
      </c>
      <c r="H74" s="282"/>
      <c r="I74" s="282"/>
      <c r="J74" s="282"/>
      <c r="K74" s="282"/>
      <c r="L74" s="282"/>
      <c r="M74" s="282"/>
      <c r="N74" s="282"/>
      <c r="P74" s="43"/>
      <c r="Q74" s="222"/>
      <c r="R74" s="219"/>
      <c r="S74" s="43"/>
    </row>
    <row r="75" spans="2:19" x14ac:dyDescent="0.2">
      <c r="B75" s="215" t="s">
        <v>233</v>
      </c>
      <c r="C75" s="273"/>
      <c r="D75" s="179">
        <v>17</v>
      </c>
      <c r="E75" s="124"/>
      <c r="F75" s="282" t="s">
        <v>220</v>
      </c>
      <c r="G75" s="293" t="s">
        <v>220</v>
      </c>
      <c r="H75" s="282"/>
      <c r="I75" s="282"/>
      <c r="J75" s="282"/>
      <c r="K75" s="282"/>
      <c r="L75" s="282"/>
      <c r="M75" s="282"/>
      <c r="N75" s="282"/>
      <c r="P75" s="43"/>
      <c r="Q75" s="222"/>
      <c r="R75" s="219"/>
      <c r="S75" s="43"/>
    </row>
    <row r="76" spans="2:19" x14ac:dyDescent="0.2">
      <c r="B76" s="215" t="s">
        <v>224</v>
      </c>
      <c r="C76" s="273"/>
      <c r="D76" s="179">
        <v>18</v>
      </c>
      <c r="E76" s="124"/>
      <c r="F76" s="282" t="s">
        <v>226</v>
      </c>
      <c r="G76" s="282" t="s">
        <v>226</v>
      </c>
      <c r="H76" s="281"/>
      <c r="I76" s="281"/>
      <c r="J76" s="281"/>
      <c r="K76" s="281"/>
      <c r="L76" s="281"/>
      <c r="M76" s="281"/>
      <c r="N76" s="281"/>
      <c r="P76" s="43"/>
      <c r="Q76" s="222"/>
      <c r="R76" s="219"/>
      <c r="S76" s="43"/>
    </row>
    <row r="77" spans="2:19" x14ac:dyDescent="0.2">
      <c r="B77" s="215" t="s">
        <v>222</v>
      </c>
      <c r="C77" s="273"/>
      <c r="D77" s="179">
        <v>19</v>
      </c>
      <c r="E77" s="124"/>
      <c r="F77" s="282" t="s">
        <v>158</v>
      </c>
      <c r="G77" s="282" t="s">
        <v>158</v>
      </c>
      <c r="H77" s="281"/>
      <c r="I77" s="281"/>
      <c r="J77" s="281"/>
      <c r="K77" s="281"/>
      <c r="L77" s="281"/>
      <c r="M77" s="281"/>
      <c r="N77" s="281"/>
      <c r="P77" s="43"/>
      <c r="Q77" s="222"/>
      <c r="R77" s="219"/>
      <c r="S77" s="43"/>
    </row>
    <row r="78" spans="2:19" x14ac:dyDescent="0.2">
      <c r="B78" s="215" t="s">
        <v>220</v>
      </c>
      <c r="C78" s="273"/>
      <c r="D78" s="179">
        <v>20</v>
      </c>
      <c r="E78" s="124"/>
      <c r="F78" s="282" t="s">
        <v>227</v>
      </c>
      <c r="G78" s="282" t="s">
        <v>227</v>
      </c>
      <c r="H78" s="281"/>
      <c r="I78" s="281"/>
      <c r="J78" s="281"/>
      <c r="K78" s="281"/>
      <c r="L78" s="281"/>
      <c r="M78" s="281"/>
      <c r="N78" s="281"/>
      <c r="P78" s="43"/>
      <c r="Q78" s="222"/>
      <c r="R78" s="219"/>
      <c r="S78" s="43"/>
    </row>
    <row r="79" spans="2:19" x14ac:dyDescent="0.2">
      <c r="B79" s="215" t="s">
        <v>226</v>
      </c>
      <c r="C79" s="273"/>
      <c r="D79" s="179">
        <v>21</v>
      </c>
      <c r="E79" s="124"/>
      <c r="F79" s="293" t="s">
        <v>232</v>
      </c>
      <c r="G79" s="282"/>
      <c r="H79" s="281"/>
      <c r="I79" s="281"/>
      <c r="J79" s="281"/>
      <c r="K79" s="281"/>
      <c r="L79" s="281"/>
      <c r="M79" s="281"/>
      <c r="N79" s="281"/>
      <c r="P79" s="43"/>
      <c r="Q79" s="222"/>
      <c r="R79" s="219"/>
      <c r="S79" s="43"/>
    </row>
    <row r="80" spans="2:19" x14ac:dyDescent="0.2">
      <c r="B80" s="215" t="s">
        <v>158</v>
      </c>
      <c r="C80" s="273"/>
      <c r="D80" s="179">
        <v>22</v>
      </c>
      <c r="E80" s="124"/>
      <c r="F80" s="293"/>
      <c r="G80" s="281"/>
      <c r="H80" s="281"/>
      <c r="I80" s="281"/>
      <c r="J80" s="281"/>
      <c r="K80" s="281"/>
      <c r="L80" s="281"/>
      <c r="M80" s="281"/>
      <c r="N80" s="281"/>
      <c r="P80" s="43"/>
      <c r="Q80" s="222"/>
      <c r="R80" s="219"/>
      <c r="S80" s="43"/>
    </row>
    <row r="81" spans="2:19" x14ac:dyDescent="0.2">
      <c r="B81" s="215" t="s">
        <v>227</v>
      </c>
      <c r="C81" s="273"/>
      <c r="D81" s="179">
        <v>23</v>
      </c>
      <c r="E81" s="124"/>
      <c r="F81" s="254"/>
      <c r="G81" s="2"/>
      <c r="H81" s="2"/>
      <c r="I81" s="2"/>
      <c r="J81" s="2"/>
      <c r="K81" s="2"/>
      <c r="L81" s="2"/>
      <c r="M81" s="2"/>
      <c r="N81" s="2"/>
      <c r="P81" s="43"/>
      <c r="Q81" s="222"/>
      <c r="R81" s="219"/>
      <c r="S81" s="43"/>
    </row>
    <row r="82" spans="2:19" s="132" customFormat="1" x14ac:dyDescent="0.2">
      <c r="B82" s="215" t="s">
        <v>232</v>
      </c>
      <c r="C82" s="273"/>
      <c r="D82" s="179">
        <v>24</v>
      </c>
      <c r="E82" s="124"/>
      <c r="F82" s="24"/>
      <c r="G82" s="1"/>
      <c r="P82" s="43"/>
      <c r="Q82" s="222"/>
      <c r="R82" s="219"/>
      <c r="S82" s="43"/>
    </row>
    <row r="83" spans="2:19" s="132" customFormat="1" x14ac:dyDescent="0.2">
      <c r="B83" s="269" t="s">
        <v>551</v>
      </c>
      <c r="C83" s="273"/>
      <c r="D83" s="179">
        <v>25</v>
      </c>
      <c r="E83" s="124"/>
      <c r="F83" s="24"/>
      <c r="P83" s="43"/>
      <c r="Q83" s="221"/>
      <c r="R83" s="219"/>
      <c r="S83" s="43"/>
    </row>
    <row r="84" spans="2:19" s="132" customFormat="1" x14ac:dyDescent="0.2">
      <c r="B84" s="269" t="s">
        <v>231</v>
      </c>
      <c r="C84" s="273"/>
      <c r="D84" s="179">
        <v>26</v>
      </c>
      <c r="E84" s="124"/>
      <c r="F84" s="24"/>
      <c r="P84" s="43"/>
      <c r="Q84" s="221"/>
      <c r="R84" s="219"/>
      <c r="S84" s="43"/>
    </row>
    <row r="85" spans="2:19" s="132" customFormat="1" x14ac:dyDescent="0.2">
      <c r="B85" s="269" t="s">
        <v>570</v>
      </c>
      <c r="C85" s="273"/>
      <c r="D85" s="179">
        <v>27</v>
      </c>
      <c r="E85" s="124"/>
      <c r="F85" s="24"/>
      <c r="P85" s="43"/>
      <c r="Q85" s="221"/>
      <c r="R85" s="219"/>
      <c r="S85" s="43"/>
    </row>
    <row r="86" spans="2:19" s="132" customFormat="1" x14ac:dyDescent="0.2">
      <c r="B86" s="224" t="s">
        <v>529</v>
      </c>
      <c r="C86" s="273"/>
      <c r="D86" s="179">
        <v>28</v>
      </c>
      <c r="E86" s="124"/>
      <c r="F86" s="24"/>
      <c r="P86" s="43"/>
      <c r="Q86" s="221"/>
      <c r="R86" s="219"/>
      <c r="S86" s="43"/>
    </row>
    <row r="87" spans="2:19" s="132" customFormat="1" x14ac:dyDescent="0.2">
      <c r="B87" s="225">
        <v>0</v>
      </c>
      <c r="C87" s="273"/>
      <c r="D87" s="179">
        <v>29</v>
      </c>
      <c r="E87" s="124"/>
      <c r="F87" s="24"/>
      <c r="P87" s="43"/>
      <c r="Q87" s="223"/>
      <c r="R87" s="219"/>
      <c r="S87" s="43"/>
    </row>
    <row r="88" spans="2:19" s="132" customFormat="1" x14ac:dyDescent="0.2">
      <c r="B88" s="226" t="s">
        <v>187</v>
      </c>
      <c r="C88" s="273"/>
      <c r="D88" s="179">
        <v>30</v>
      </c>
      <c r="E88" s="124"/>
      <c r="F88" s="24"/>
      <c r="G88" s="24"/>
      <c r="J88" s="23"/>
      <c r="P88" s="43"/>
      <c r="Q88" s="221"/>
      <c r="R88" s="219"/>
      <c r="S88" s="43"/>
    </row>
    <row r="89" spans="2:19" s="132" customFormat="1" x14ac:dyDescent="0.2">
      <c r="B89" s="226" t="s">
        <v>194</v>
      </c>
      <c r="C89" s="273"/>
      <c r="D89" s="179">
        <v>31</v>
      </c>
      <c r="E89" s="124"/>
      <c r="F89" s="24"/>
      <c r="J89" s="23"/>
      <c r="P89" s="43"/>
      <c r="Q89" s="221"/>
      <c r="R89" s="219"/>
      <c r="S89" s="43"/>
    </row>
    <row r="90" spans="2:19" s="132" customFormat="1" x14ac:dyDescent="0.2">
      <c r="B90" s="226" t="s">
        <v>196</v>
      </c>
      <c r="C90" s="273"/>
      <c r="D90" s="179">
        <v>32</v>
      </c>
      <c r="E90" s="124"/>
      <c r="F90" s="207"/>
      <c r="J90" s="23"/>
      <c r="P90" s="43"/>
      <c r="Q90" s="221"/>
      <c r="R90" s="219"/>
      <c r="S90" s="43"/>
    </row>
    <row r="91" spans="2:19" s="132" customFormat="1" x14ac:dyDescent="0.2">
      <c r="B91" s="226" t="s">
        <v>195</v>
      </c>
      <c r="C91" s="17"/>
      <c r="D91" s="179">
        <v>33</v>
      </c>
      <c r="E91" s="124"/>
      <c r="F91" s="207"/>
      <c r="J91" s="1"/>
      <c r="P91" s="43"/>
      <c r="Q91" s="221"/>
      <c r="R91" s="219"/>
      <c r="S91" s="43"/>
    </row>
    <row r="92" spans="2:19" s="132" customFormat="1" x14ac:dyDescent="0.2">
      <c r="B92" s="226" t="s">
        <v>191</v>
      </c>
      <c r="C92" s="17"/>
      <c r="D92" s="179">
        <v>34</v>
      </c>
      <c r="E92" s="124"/>
      <c r="F92" s="207"/>
      <c r="J92" s="23"/>
      <c r="P92" s="43"/>
      <c r="Q92" s="221"/>
      <c r="R92" s="219"/>
      <c r="S92" s="43"/>
    </row>
    <row r="93" spans="2:19" s="132" customFormat="1" x14ac:dyDescent="0.2">
      <c r="B93" s="226" t="s">
        <v>190</v>
      </c>
      <c r="C93" s="17"/>
      <c r="D93" s="179">
        <v>35</v>
      </c>
      <c r="E93" s="124"/>
      <c r="F93" s="207"/>
      <c r="J93" s="24"/>
      <c r="P93" s="43"/>
      <c r="Q93" s="221"/>
      <c r="R93" s="219"/>
      <c r="S93" s="43"/>
    </row>
    <row r="94" spans="2:19" s="132" customFormat="1" x14ac:dyDescent="0.2">
      <c r="B94" s="226" t="s">
        <v>197</v>
      </c>
      <c r="C94" s="17"/>
      <c r="D94" s="179">
        <v>36</v>
      </c>
      <c r="E94" s="124"/>
      <c r="F94" s="24"/>
      <c r="J94" s="23"/>
      <c r="P94" s="43"/>
      <c r="Q94" s="221"/>
      <c r="R94" s="219"/>
      <c r="S94" s="43"/>
    </row>
    <row r="95" spans="2:19" s="132" customFormat="1" x14ac:dyDescent="0.2">
      <c r="B95" s="226" t="s">
        <v>199</v>
      </c>
      <c r="C95" s="216"/>
      <c r="D95" s="179">
        <v>37</v>
      </c>
      <c r="E95" s="124"/>
      <c r="F95" s="211"/>
      <c r="J95" s="23"/>
      <c r="P95" s="43"/>
      <c r="Q95" s="221"/>
      <c r="R95" s="219"/>
      <c r="S95" s="43"/>
    </row>
    <row r="96" spans="2:19" s="132" customFormat="1" x14ac:dyDescent="0.2">
      <c r="B96" s="226" t="s">
        <v>198</v>
      </c>
      <c r="C96" s="17"/>
      <c r="D96" s="179">
        <v>38</v>
      </c>
      <c r="E96" s="124"/>
      <c r="F96" s="207"/>
      <c r="J96" s="23"/>
      <c r="P96" s="43"/>
      <c r="Q96" s="221"/>
      <c r="R96" s="219"/>
      <c r="S96" s="43"/>
    </row>
    <row r="97" spans="2:19" s="132" customFormat="1" x14ac:dyDescent="0.2">
      <c r="B97" s="226" t="s">
        <v>192</v>
      </c>
      <c r="C97" s="17"/>
      <c r="D97" s="179">
        <v>39</v>
      </c>
      <c r="E97" s="124"/>
      <c r="F97" s="207"/>
      <c r="J97" s="23"/>
      <c r="P97" s="43"/>
      <c r="Q97" s="221"/>
      <c r="R97" s="219"/>
      <c r="S97" s="43"/>
    </row>
    <row r="98" spans="2:19" s="132" customFormat="1" x14ac:dyDescent="0.2">
      <c r="B98" s="226" t="s">
        <v>189</v>
      </c>
      <c r="C98" s="17"/>
      <c r="D98" s="179">
        <v>40</v>
      </c>
      <c r="E98" s="124"/>
      <c r="F98" s="207"/>
      <c r="J98" s="23"/>
      <c r="P98" s="43"/>
      <c r="Q98" s="221"/>
      <c r="R98" s="219"/>
      <c r="S98" s="43"/>
    </row>
    <row r="99" spans="2:19" s="132" customFormat="1" x14ac:dyDescent="0.2">
      <c r="B99" s="178" t="s">
        <v>890</v>
      </c>
      <c r="C99" s="17"/>
      <c r="D99" s="179" t="s">
        <v>891</v>
      </c>
      <c r="E99" s="124"/>
      <c r="F99" s="298" t="s">
        <v>892</v>
      </c>
      <c r="J99" s="23"/>
      <c r="P99" s="43"/>
      <c r="Q99" s="43"/>
      <c r="R99" s="43"/>
      <c r="S99" s="43"/>
    </row>
    <row r="100" spans="2:19" ht="13.5" thickBot="1" x14ac:dyDescent="0.25">
      <c r="B100" s="180"/>
      <c r="C100" s="214"/>
      <c r="D100" s="181"/>
      <c r="E100" s="124"/>
    </row>
    <row r="101" spans="2:19" x14ac:dyDescent="0.2">
      <c r="E101" s="124"/>
    </row>
    <row r="102" spans="2:19" s="168" customFormat="1" ht="13.5" thickBot="1" x14ac:dyDescent="0.25">
      <c r="B102" s="169"/>
      <c r="C102" s="169"/>
      <c r="D102" s="170"/>
      <c r="E102" s="174"/>
    </row>
    <row r="103" spans="2:19" s="168" customFormat="1" ht="13.5" thickBot="1" x14ac:dyDescent="0.25">
      <c r="B103" s="398" t="s">
        <v>546</v>
      </c>
      <c r="C103" s="399"/>
      <c r="D103" s="400"/>
      <c r="E103" s="174"/>
    </row>
    <row r="104" spans="2:19" s="168" customFormat="1" x14ac:dyDescent="0.2">
      <c r="B104" s="182"/>
      <c r="C104" s="208"/>
      <c r="D104" s="183"/>
      <c r="E104" s="174"/>
    </row>
    <row r="105" spans="2:19" s="168" customFormat="1" x14ac:dyDescent="0.2">
      <c r="B105" s="178" t="s">
        <v>158</v>
      </c>
      <c r="C105" s="209"/>
      <c r="D105" s="179">
        <v>1</v>
      </c>
      <c r="E105" s="174"/>
    </row>
    <row r="106" spans="2:19" s="168" customFormat="1" x14ac:dyDescent="0.2">
      <c r="B106" s="178" t="s">
        <v>220</v>
      </c>
      <c r="C106" s="209"/>
      <c r="D106" s="179">
        <v>2</v>
      </c>
      <c r="E106" s="174"/>
    </row>
    <row r="107" spans="2:19" s="168" customFormat="1" x14ac:dyDescent="0.2">
      <c r="B107" s="178" t="s">
        <v>221</v>
      </c>
      <c r="C107" s="209"/>
      <c r="D107" s="179">
        <v>3</v>
      </c>
      <c r="E107" s="174"/>
    </row>
    <row r="108" spans="2:19" s="168" customFormat="1" x14ac:dyDescent="0.2">
      <c r="B108" s="178" t="s">
        <v>222</v>
      </c>
      <c r="C108" s="209"/>
      <c r="D108" s="179">
        <v>4</v>
      </c>
      <c r="E108" s="174"/>
    </row>
    <row r="109" spans="2:19" s="168" customFormat="1" x14ac:dyDescent="0.2">
      <c r="B109" s="178" t="s">
        <v>223</v>
      </c>
      <c r="C109" s="209"/>
      <c r="D109" s="179">
        <v>5</v>
      </c>
      <c r="E109" s="174"/>
    </row>
    <row r="110" spans="2:19" s="168" customFormat="1" ht="13.5" thickBot="1" x14ac:dyDescent="0.25">
      <c r="B110" s="180"/>
      <c r="C110" s="210"/>
      <c r="D110" s="181"/>
      <c r="E110" s="174"/>
    </row>
    <row r="111" spans="2:19" s="168" customFormat="1" x14ac:dyDescent="0.2">
      <c r="B111" s="169"/>
      <c r="C111" s="169"/>
      <c r="D111" s="170"/>
      <c r="E111" s="174"/>
    </row>
    <row r="112" spans="2:19" ht="13.5" thickBot="1" x14ac:dyDescent="0.25">
      <c r="E112" s="124"/>
      <c r="J112" s="168"/>
      <c r="L112" s="168"/>
    </row>
    <row r="113" spans="2:17" s="168" customFormat="1" x14ac:dyDescent="0.2">
      <c r="B113" s="390" t="s">
        <v>536</v>
      </c>
      <c r="C113" s="391"/>
      <c r="D113" s="391"/>
      <c r="E113" s="391"/>
      <c r="F113" s="392"/>
    </row>
    <row r="114" spans="2:17" s="168" customFormat="1" ht="12.75" customHeight="1" x14ac:dyDescent="0.2">
      <c r="B114" s="393" t="s">
        <v>537</v>
      </c>
      <c r="C114" s="394"/>
      <c r="D114" s="395"/>
      <c r="E114" s="396" t="s">
        <v>538</v>
      </c>
      <c r="F114" s="397"/>
      <c r="G114" s="169" t="s">
        <v>542</v>
      </c>
      <c r="H114" s="168" t="s">
        <v>662</v>
      </c>
    </row>
    <row r="115" spans="2:17" s="168" customFormat="1" x14ac:dyDescent="0.2">
      <c r="B115" s="382" t="s">
        <v>539</v>
      </c>
      <c r="C115" s="383"/>
      <c r="D115" s="254">
        <v>1</v>
      </c>
      <c r="E115" s="166" t="s">
        <v>233</v>
      </c>
      <c r="F115" s="255">
        <v>1</v>
      </c>
      <c r="H115" s="168" t="s">
        <v>543</v>
      </c>
    </row>
    <row r="116" spans="2:17" x14ac:dyDescent="0.2">
      <c r="B116" s="382" t="s">
        <v>540</v>
      </c>
      <c r="C116" s="383"/>
      <c r="D116" s="254">
        <v>2</v>
      </c>
      <c r="E116" s="166" t="s">
        <v>234</v>
      </c>
      <c r="F116" s="255">
        <v>2</v>
      </c>
      <c r="H116" t="s">
        <v>544</v>
      </c>
      <c r="J116" s="168"/>
      <c r="L116" s="168"/>
      <c r="N116" s="168"/>
      <c r="Q116" s="168"/>
    </row>
    <row r="117" spans="2:17" s="168" customFormat="1" x14ac:dyDescent="0.2">
      <c r="B117" s="384" t="s">
        <v>307</v>
      </c>
      <c r="C117" s="385"/>
      <c r="D117" s="254">
        <v>3</v>
      </c>
      <c r="E117" s="166" t="s">
        <v>158</v>
      </c>
      <c r="F117" s="255">
        <v>3</v>
      </c>
      <c r="H117" s="168" t="s">
        <v>660</v>
      </c>
    </row>
    <row r="118" spans="2:17" s="168" customFormat="1" x14ac:dyDescent="0.2">
      <c r="B118" s="382" t="s">
        <v>541</v>
      </c>
      <c r="C118" s="383"/>
      <c r="D118" s="254">
        <v>4</v>
      </c>
      <c r="E118" s="166" t="s">
        <v>227</v>
      </c>
      <c r="F118" s="255">
        <v>4</v>
      </c>
      <c r="H118" s="168" t="s">
        <v>661</v>
      </c>
    </row>
    <row r="119" spans="2:17" ht="13.5" thickBot="1" x14ac:dyDescent="0.25">
      <c r="B119" s="380"/>
      <c r="C119" s="381"/>
      <c r="D119" s="175"/>
      <c r="E119" s="176"/>
      <c r="F119" s="177"/>
      <c r="J119" s="168"/>
      <c r="L119" s="168"/>
      <c r="N119" s="168"/>
      <c r="Q119" s="168"/>
    </row>
    <row r="120" spans="2:17" x14ac:dyDescent="0.2">
      <c r="E120" s="124"/>
      <c r="J120" s="168"/>
      <c r="L120" s="168"/>
      <c r="N120" s="168"/>
      <c r="Q120" s="168"/>
    </row>
    <row r="121" spans="2:17" s="168" customFormat="1" x14ac:dyDescent="0.2">
      <c r="B121" s="169"/>
      <c r="C121" s="169"/>
      <c r="D121" s="170"/>
      <c r="E121" s="174"/>
    </row>
    <row r="122" spans="2:17" x14ac:dyDescent="0.2">
      <c r="J122" s="168"/>
    </row>
    <row r="123" spans="2:17" x14ac:dyDescent="0.2">
      <c r="J123" s="168"/>
    </row>
    <row r="124" spans="2:17" x14ac:dyDescent="0.2">
      <c r="J124" s="168"/>
    </row>
    <row r="125" spans="2:17" x14ac:dyDescent="0.2">
      <c r="J125" s="168"/>
    </row>
    <row r="126" spans="2:17" x14ac:dyDescent="0.2">
      <c r="J126" s="168"/>
    </row>
    <row r="127" spans="2:17" x14ac:dyDescent="0.2">
      <c r="J127" s="168"/>
    </row>
    <row r="128" spans="2:17" x14ac:dyDescent="0.2">
      <c r="J128" s="168"/>
    </row>
    <row r="129" spans="10:12" x14ac:dyDescent="0.2">
      <c r="J129" s="168"/>
    </row>
    <row r="130" spans="10:12" x14ac:dyDescent="0.2">
      <c r="J130" s="168"/>
    </row>
    <row r="131" spans="10:12" x14ac:dyDescent="0.2">
      <c r="J131" s="168"/>
    </row>
    <row r="132" spans="10:12" x14ac:dyDescent="0.2">
      <c r="J132" s="168"/>
      <c r="L132" s="168"/>
    </row>
    <row r="133" spans="10:12" x14ac:dyDescent="0.2">
      <c r="J133" s="168"/>
    </row>
    <row r="134" spans="10:12" x14ac:dyDescent="0.2">
      <c r="J134" s="168"/>
    </row>
    <row r="135" spans="10:12" x14ac:dyDescent="0.2">
      <c r="J135" s="168"/>
    </row>
    <row r="136" spans="10:12" x14ac:dyDescent="0.2">
      <c r="J136" s="168"/>
    </row>
    <row r="137" spans="10:12" x14ac:dyDescent="0.2">
      <c r="J137" s="168"/>
    </row>
    <row r="138" spans="10:12" x14ac:dyDescent="0.2">
      <c r="J138" s="168"/>
    </row>
    <row r="139" spans="10:12" x14ac:dyDescent="0.2">
      <c r="J139" s="168"/>
    </row>
    <row r="140" spans="10:12" x14ac:dyDescent="0.2">
      <c r="J140" s="168"/>
    </row>
    <row r="141" spans="10:12" x14ac:dyDescent="0.2">
      <c r="J141" s="168"/>
    </row>
    <row r="142" spans="10:12" x14ac:dyDescent="0.2">
      <c r="J142" s="168"/>
    </row>
  </sheetData>
  <sortState ref="P108:P133">
    <sortCondition ref="P112:P137"/>
  </sortState>
  <mergeCells count="12">
    <mergeCell ref="B1:G1"/>
    <mergeCell ref="B56:D56"/>
    <mergeCell ref="B3:D3"/>
    <mergeCell ref="B113:F113"/>
    <mergeCell ref="B114:D114"/>
    <mergeCell ref="E114:F114"/>
    <mergeCell ref="B103:D103"/>
    <mergeCell ref="B119:C119"/>
    <mergeCell ref="B115:C115"/>
    <mergeCell ref="B116:C116"/>
    <mergeCell ref="B117:C117"/>
    <mergeCell ref="B118:C118"/>
  </mergeCells>
  <printOptions horizontalCentered="1"/>
  <pageMargins left="0.43307086614173229" right="0.43307086614173229" top="0.94488188976377963" bottom="0.74803149606299213" header="0.31496062992125984" footer="0.31496062992125984"/>
  <pageSetup paperSize="9" scale="90" orientation="portrait" r:id="rId1"/>
  <headerFooter>
    <oddHeader>&amp;L&amp;G</oddHeader>
    <oddFooter>&amp;C&amp;8SARL ANTADIS, 40 Rue Sadi Carnot – 78120 RAMBOUILLET   Tél. : +33 (0)1 30 41 18 68 Fax : + 33 (0)1 72 70 38 33 email : contact@antadis.com 
SIRET : 443 924 527 00049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F42"/>
  <sheetViews>
    <sheetView zoomScaleNormal="100" workbookViewId="0"/>
  </sheetViews>
  <sheetFormatPr baseColWidth="10" defaultRowHeight="12.75" x14ac:dyDescent="0.2"/>
  <cols>
    <col min="1" max="1" width="5.28515625" style="168" customWidth="1"/>
    <col min="2" max="2" width="21.42578125" style="169" customWidth="1"/>
    <col min="3" max="3" width="27.7109375" style="170" bestFit="1" customWidth="1"/>
    <col min="4" max="4" width="25" style="168" bestFit="1" customWidth="1"/>
    <col min="5" max="10" width="11.42578125" style="168"/>
    <col min="11" max="11" width="12.42578125" style="168" bestFit="1" customWidth="1"/>
    <col min="12" max="16" width="11.42578125" style="168"/>
    <col min="17" max="17" width="7.7109375" style="168" bestFit="1" customWidth="1"/>
    <col min="18" max="16384" width="11.42578125" style="168"/>
  </cols>
  <sheetData>
    <row r="1" spans="2:6" ht="27" thickBot="1" x14ac:dyDescent="0.25">
      <c r="B1" s="327" t="s">
        <v>663</v>
      </c>
      <c r="C1" s="329"/>
      <c r="D1" s="247"/>
      <c r="E1" s="247"/>
      <c r="F1" s="247"/>
    </row>
    <row r="2" spans="2:6" ht="29.25" customHeight="1" thickBot="1" x14ac:dyDescent="0.25">
      <c r="B2" s="168"/>
      <c r="C2" s="168"/>
    </row>
    <row r="3" spans="2:6" ht="13.5" thickBot="1" x14ac:dyDescent="0.25">
      <c r="B3" s="403" t="s">
        <v>348</v>
      </c>
      <c r="C3" s="404"/>
      <c r="D3" s="174"/>
    </row>
    <row r="4" spans="2:6" x14ac:dyDescent="0.2">
      <c r="B4" s="182" t="s">
        <v>158</v>
      </c>
      <c r="C4" s="183" t="s">
        <v>351</v>
      </c>
      <c r="D4" s="174"/>
    </row>
    <row r="5" spans="2:6" x14ac:dyDescent="0.2">
      <c r="B5" s="182" t="s">
        <v>220</v>
      </c>
      <c r="C5" s="183" t="s">
        <v>352</v>
      </c>
      <c r="D5" s="174"/>
    </row>
    <row r="6" spans="2:6" x14ac:dyDescent="0.2">
      <c r="B6" s="178" t="s">
        <v>221</v>
      </c>
      <c r="C6" s="179" t="s">
        <v>353</v>
      </c>
      <c r="D6" s="174"/>
    </row>
    <row r="7" spans="2:6" x14ac:dyDescent="0.2">
      <c r="B7" s="178" t="s">
        <v>222</v>
      </c>
      <c r="C7" s="179" t="s">
        <v>354</v>
      </c>
      <c r="D7" s="174"/>
    </row>
    <row r="8" spans="2:6" ht="13.5" thickBot="1" x14ac:dyDescent="0.25">
      <c r="B8" s="180" t="s">
        <v>223</v>
      </c>
      <c r="C8" s="181" t="s">
        <v>355</v>
      </c>
      <c r="D8" s="174"/>
    </row>
    <row r="9" spans="2:6" ht="13.5" thickBot="1" x14ac:dyDescent="0.25">
      <c r="B9" s="168"/>
      <c r="C9" s="168"/>
      <c r="D9" s="174"/>
    </row>
    <row r="10" spans="2:6" ht="13.5" thickBot="1" x14ac:dyDescent="0.25">
      <c r="B10" s="401" t="s">
        <v>349</v>
      </c>
      <c r="C10" s="402"/>
      <c r="D10" s="174"/>
    </row>
    <row r="11" spans="2:6" x14ac:dyDescent="0.2">
      <c r="B11" s="182" t="s">
        <v>158</v>
      </c>
      <c r="C11" s="183" t="s">
        <v>351</v>
      </c>
      <c r="D11" s="174"/>
    </row>
    <row r="12" spans="2:6" x14ac:dyDescent="0.2">
      <c r="B12" s="182" t="s">
        <v>220</v>
      </c>
      <c r="C12" s="183" t="s">
        <v>352</v>
      </c>
      <c r="D12" s="174"/>
    </row>
    <row r="13" spans="2:6" x14ac:dyDescent="0.2">
      <c r="B13" s="182" t="s">
        <v>221</v>
      </c>
      <c r="C13" s="183" t="s">
        <v>353</v>
      </c>
      <c r="D13" s="174"/>
    </row>
    <row r="14" spans="2:6" x14ac:dyDescent="0.2">
      <c r="B14" s="182" t="s">
        <v>224</v>
      </c>
      <c r="C14" s="183" t="s">
        <v>356</v>
      </c>
      <c r="D14" s="174"/>
    </row>
    <row r="15" spans="2:6" x14ac:dyDescent="0.2">
      <c r="B15" s="182" t="s">
        <v>225</v>
      </c>
      <c r="C15" s="183" t="s">
        <v>357</v>
      </c>
      <c r="D15" s="174"/>
    </row>
    <row r="16" spans="2:6" x14ac:dyDescent="0.2">
      <c r="B16" s="182" t="s">
        <v>222</v>
      </c>
      <c r="C16" s="183" t="s">
        <v>354</v>
      </c>
      <c r="D16" s="174"/>
    </row>
    <row r="17" spans="2:4" x14ac:dyDescent="0.2">
      <c r="B17" s="182" t="s">
        <v>223</v>
      </c>
      <c r="C17" s="183" t="s">
        <v>355</v>
      </c>
      <c r="D17" s="174"/>
    </row>
    <row r="18" spans="2:4" x14ac:dyDescent="0.2">
      <c r="B18" s="182" t="s">
        <v>226</v>
      </c>
      <c r="C18" s="183" t="s">
        <v>350</v>
      </c>
      <c r="D18" s="174"/>
    </row>
    <row r="19" spans="2:4" ht="13.5" thickBot="1" x14ac:dyDescent="0.25">
      <c r="B19" s="180"/>
      <c r="C19" s="181"/>
      <c r="D19" s="174"/>
    </row>
    <row r="20" spans="2:4" ht="13.5" thickBot="1" x14ac:dyDescent="0.25">
      <c r="B20" s="168"/>
      <c r="C20" s="168"/>
      <c r="D20" s="174"/>
    </row>
    <row r="21" spans="2:4" ht="13.5" thickBot="1" x14ac:dyDescent="0.25">
      <c r="B21" s="403" t="s">
        <v>358</v>
      </c>
      <c r="C21" s="404"/>
    </row>
    <row r="22" spans="2:4" x14ac:dyDescent="0.2">
      <c r="B22" s="182" t="s">
        <v>227</v>
      </c>
      <c r="C22" s="183" t="s">
        <v>359</v>
      </c>
    </row>
    <row r="23" spans="2:4" x14ac:dyDescent="0.2">
      <c r="B23" s="182" t="s">
        <v>228</v>
      </c>
      <c r="C23" s="183" t="s">
        <v>360</v>
      </c>
    </row>
    <row r="24" spans="2:4" x14ac:dyDescent="0.2">
      <c r="B24" s="182" t="s">
        <v>222</v>
      </c>
      <c r="C24" s="183" t="s">
        <v>354</v>
      </c>
    </row>
    <row r="25" spans="2:4" x14ac:dyDescent="0.2">
      <c r="B25" s="182" t="s">
        <v>223</v>
      </c>
      <c r="C25" s="183" t="s">
        <v>355</v>
      </c>
    </row>
    <row r="26" spans="2:4" ht="13.5" thickBot="1" x14ac:dyDescent="0.25">
      <c r="B26" s="180"/>
      <c r="C26" s="181"/>
    </row>
    <row r="27" spans="2:4" ht="13.5" thickBot="1" x14ac:dyDescent="0.25">
      <c r="B27" s="168"/>
      <c r="C27" s="168"/>
    </row>
    <row r="28" spans="2:4" ht="13.5" thickBot="1" x14ac:dyDescent="0.25">
      <c r="B28" s="401" t="s">
        <v>361</v>
      </c>
      <c r="C28" s="402"/>
    </row>
    <row r="29" spans="2:4" x14ac:dyDescent="0.2">
      <c r="B29" s="182" t="s">
        <v>227</v>
      </c>
      <c r="C29" s="183" t="s">
        <v>359</v>
      </c>
    </row>
    <row r="30" spans="2:4" x14ac:dyDescent="0.2">
      <c r="B30" s="182" t="s">
        <v>228</v>
      </c>
      <c r="C30" s="183" t="s">
        <v>360</v>
      </c>
    </row>
    <row r="31" spans="2:4" x14ac:dyDescent="0.2">
      <c r="B31" s="182" t="s">
        <v>229</v>
      </c>
      <c r="C31" s="183" t="s">
        <v>362</v>
      </c>
    </row>
    <row r="32" spans="2:4" x14ac:dyDescent="0.2">
      <c r="B32" s="182" t="s">
        <v>222</v>
      </c>
      <c r="C32" s="183" t="s">
        <v>354</v>
      </c>
    </row>
    <row r="33" spans="2:3" x14ac:dyDescent="0.2">
      <c r="B33" s="182" t="s">
        <v>223</v>
      </c>
      <c r="C33" s="183" t="s">
        <v>355</v>
      </c>
    </row>
    <row r="34" spans="2:3" x14ac:dyDescent="0.2">
      <c r="B34" s="182" t="s">
        <v>226</v>
      </c>
      <c r="C34" s="183" t="s">
        <v>350</v>
      </c>
    </row>
    <row r="35" spans="2:3" ht="13.5" thickBot="1" x14ac:dyDescent="0.25">
      <c r="B35" s="180"/>
      <c r="C35" s="181"/>
    </row>
    <row r="36" spans="2:3" ht="13.5" thickBot="1" x14ac:dyDescent="0.25">
      <c r="B36" s="168"/>
      <c r="C36" s="168"/>
    </row>
    <row r="37" spans="2:3" ht="13.5" thickBot="1" x14ac:dyDescent="0.25">
      <c r="B37" s="401" t="s">
        <v>363</v>
      </c>
      <c r="C37" s="402"/>
    </row>
    <row r="38" spans="2:3" x14ac:dyDescent="0.2">
      <c r="B38" s="182" t="s">
        <v>227</v>
      </c>
      <c r="C38" s="183" t="s">
        <v>359</v>
      </c>
    </row>
    <row r="39" spans="2:3" x14ac:dyDescent="0.2">
      <c r="B39" s="182" t="s">
        <v>230</v>
      </c>
      <c r="C39" s="183" t="s">
        <v>364</v>
      </c>
    </row>
    <row r="40" spans="2:3" x14ac:dyDescent="0.2">
      <c r="B40" s="182" t="s">
        <v>231</v>
      </c>
      <c r="C40" s="183" t="s">
        <v>365</v>
      </c>
    </row>
    <row r="41" spans="2:3" x14ac:dyDescent="0.2">
      <c r="B41" s="182" t="s">
        <v>232</v>
      </c>
      <c r="C41" s="183" t="s">
        <v>366</v>
      </c>
    </row>
    <row r="42" spans="2:3" ht="13.5" thickBot="1" x14ac:dyDescent="0.25">
      <c r="B42" s="180"/>
      <c r="C42" s="181"/>
    </row>
  </sheetData>
  <mergeCells count="6">
    <mergeCell ref="B37:C37"/>
    <mergeCell ref="B1:C1"/>
    <mergeCell ref="B3:C3"/>
    <mergeCell ref="B10:C10"/>
    <mergeCell ref="B21:C21"/>
    <mergeCell ref="B28:C28"/>
  </mergeCells>
  <printOptions horizontalCentered="1"/>
  <pageMargins left="0.43307086614173229" right="0.43307086614173229" top="0.94488188976377963" bottom="0.74803149606299213" header="0.31496062992125984" footer="0.31496062992125984"/>
  <pageSetup paperSize="9" scale="90" orientation="portrait" r:id="rId1"/>
  <headerFooter>
    <oddHeader>&amp;L&amp;G</oddHeader>
    <oddFooter>&amp;C&amp;8SARL ANTADIS, 40 Rue Sadi Carnot – 78120 RAMBOUILLET   Tél. : +33 (0)1 30 41 18 68 Fax : + 33 (0)1 72 70 38 33 email : contact@antadis.com 
SIRET : 443 924 527 00049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CommonMap</vt:lpstr>
      <vt:lpstr>CntrMap</vt:lpstr>
      <vt:lpstr>Alphanumérique</vt:lpstr>
      <vt:lpstr>Tarifs</vt:lpstr>
      <vt:lpstr>CntrMap!Impression_des_titres</vt:lpstr>
      <vt:lpstr>Alphanumérique!Zone_d_impression</vt:lpstr>
      <vt:lpstr>CntrMap!Zone_d_impression</vt:lpstr>
      <vt:lpstr>CommonMap!Zone_d_impression</vt:lpstr>
      <vt:lpstr>Tarifs!Zone_d_impression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Nathanael MUNIER</dc:creator>
  <cp:lastModifiedBy>Nath</cp:lastModifiedBy>
  <cp:lastPrinted>2016-03-13T17:32:07Z</cp:lastPrinted>
  <dcterms:created xsi:type="dcterms:W3CDTF">2011-05-15T17:35:37Z</dcterms:created>
  <dcterms:modified xsi:type="dcterms:W3CDTF">2017-11-13T11:15:21Z</dcterms:modified>
</cp:coreProperties>
</file>