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15" windowWidth="2190" windowHeight="2415" tabRatio="564" activeTab="1"/>
  </bookViews>
  <sheets>
    <sheet name="CommonMap" sheetId="8" r:id="rId1"/>
    <sheet name="CntrMap" sheetId="12" r:id="rId2"/>
    <sheet name="Alphanumérique" sheetId="5" r:id="rId3"/>
    <sheet name="Tarifs" sheetId="14" r:id="rId4"/>
  </sheets>
  <definedNames>
    <definedName name="_xlnm._FilterDatabase" localSheetId="1" hidden="1">CntrMap!$D$12:$O$712</definedName>
    <definedName name="_xlnm.Print_Titles" localSheetId="1">CntrMap!$10:$11</definedName>
    <definedName name="_xlnm.Print_Area" localSheetId="2">Alphanumérique!$B$1:$N$119</definedName>
    <definedName name="_xlnm.Print_Area" localSheetId="1">CntrMap!$D$1:$O$716</definedName>
    <definedName name="_xlnm.Print_Area" localSheetId="0">CommonMap!$B$2:$G$59</definedName>
    <definedName name="_xlnm.Print_Area" localSheetId="3">Tarifs!$B$1:$C$42</definedName>
  </definedNames>
  <calcPr calcId="145621"/>
</workbook>
</file>

<file path=xl/calcChain.xml><?xml version="1.0" encoding="utf-8"?>
<calcChain xmlns="http://schemas.openxmlformats.org/spreadsheetml/2006/main">
  <c r="K704" i="12" l="1"/>
  <c r="K703" i="12"/>
  <c r="K702" i="12"/>
  <c r="K701" i="12"/>
  <c r="K700" i="12"/>
  <c r="K699" i="12"/>
  <c r="K698" i="12"/>
  <c r="K682" i="12"/>
  <c r="K681" i="12"/>
  <c r="K680" i="12"/>
  <c r="K679" i="12"/>
  <c r="K678" i="12"/>
  <c r="K677" i="12"/>
  <c r="K676" i="12"/>
  <c r="K507" i="12"/>
  <c r="K506" i="12"/>
  <c r="K497" i="12"/>
  <c r="K496" i="12"/>
  <c r="K487" i="12"/>
  <c r="K486" i="12"/>
  <c r="J59" i="12" l="1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58" i="12"/>
  <c r="J57" i="12"/>
  <c r="N8" i="12" l="1"/>
  <c r="M6" i="12"/>
  <c r="F95" i="12"/>
  <c r="F96" i="12"/>
  <c r="F97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85" i="12"/>
  <c r="F386" i="12"/>
  <c r="F387" i="12"/>
  <c r="F388" i="12"/>
  <c r="F389" i="12"/>
  <c r="F390" i="12"/>
  <c r="F391" i="12"/>
  <c r="F392" i="12"/>
  <c r="F393" i="12"/>
  <c r="F394" i="12"/>
  <c r="F395" i="12"/>
  <c r="F396" i="12"/>
  <c r="F397" i="12"/>
  <c r="F398" i="12"/>
  <c r="F399" i="12"/>
  <c r="F400" i="12"/>
  <c r="F401" i="12"/>
  <c r="F402" i="12"/>
  <c r="F403" i="12"/>
  <c r="F404" i="12"/>
  <c r="F405" i="12"/>
  <c r="F406" i="12"/>
  <c r="F407" i="12"/>
  <c r="F408" i="12"/>
  <c r="F409" i="12"/>
  <c r="F410" i="12"/>
  <c r="F411" i="12"/>
  <c r="F412" i="12"/>
  <c r="F413" i="12"/>
  <c r="F414" i="12"/>
  <c r="F415" i="12"/>
  <c r="F416" i="12"/>
  <c r="F417" i="12"/>
  <c r="F418" i="12"/>
  <c r="F419" i="12"/>
  <c r="F420" i="12"/>
  <c r="F421" i="12"/>
  <c r="F422" i="12"/>
  <c r="F423" i="12"/>
  <c r="F424" i="12"/>
  <c r="F425" i="12"/>
  <c r="F426" i="12"/>
  <c r="F427" i="12"/>
  <c r="F428" i="12"/>
  <c r="F429" i="12"/>
  <c r="F430" i="12"/>
  <c r="F431" i="12"/>
  <c r="F432" i="12"/>
  <c r="F433" i="12"/>
  <c r="F434" i="12"/>
  <c r="F435" i="12"/>
  <c r="F436" i="12"/>
  <c r="F437" i="12"/>
  <c r="F438" i="12"/>
  <c r="F439" i="12"/>
  <c r="F440" i="12"/>
  <c r="F441" i="12"/>
  <c r="F442" i="12"/>
  <c r="F443" i="12"/>
  <c r="F444" i="12"/>
  <c r="F445" i="12"/>
  <c r="F446" i="12"/>
  <c r="F447" i="12"/>
  <c r="F448" i="12"/>
  <c r="F449" i="12"/>
  <c r="F450" i="12"/>
  <c r="F451" i="12"/>
  <c r="F452" i="12"/>
  <c r="F453" i="12"/>
  <c r="F454" i="12"/>
  <c r="F455" i="12"/>
  <c r="F456" i="12"/>
  <c r="F457" i="12"/>
  <c r="F458" i="12"/>
  <c r="F459" i="12"/>
  <c r="F460" i="12"/>
  <c r="F461" i="12"/>
  <c r="F462" i="12"/>
  <c r="F463" i="12"/>
  <c r="F464" i="12"/>
  <c r="F465" i="12"/>
  <c r="F466" i="12"/>
  <c r="F467" i="12"/>
  <c r="F468" i="12"/>
  <c r="F469" i="12"/>
  <c r="F470" i="12"/>
  <c r="F471" i="12"/>
  <c r="F472" i="12"/>
  <c r="F473" i="12"/>
  <c r="F474" i="12"/>
  <c r="F475" i="12"/>
  <c r="F476" i="12"/>
  <c r="F477" i="12"/>
  <c r="F478" i="12"/>
  <c r="F479" i="12"/>
  <c r="F480" i="12"/>
  <c r="F481" i="12"/>
  <c r="F482" i="12"/>
  <c r="F483" i="12"/>
  <c r="F484" i="12"/>
  <c r="F485" i="12"/>
  <c r="F486" i="12"/>
  <c r="F487" i="12"/>
  <c r="F488" i="12"/>
  <c r="F489" i="12"/>
  <c r="F490" i="12"/>
  <c r="F491" i="12"/>
  <c r="F492" i="12"/>
  <c r="F493" i="12"/>
  <c r="F494" i="12"/>
  <c r="F495" i="12"/>
  <c r="F496" i="12"/>
  <c r="F497" i="12"/>
  <c r="F498" i="12"/>
  <c r="F499" i="12"/>
  <c r="F500" i="12"/>
  <c r="F501" i="12"/>
  <c r="F502" i="12"/>
  <c r="F503" i="12"/>
  <c r="F504" i="12"/>
  <c r="F505" i="12"/>
  <c r="F506" i="12"/>
  <c r="F507" i="12"/>
  <c r="F508" i="12"/>
  <c r="F509" i="12"/>
  <c r="F510" i="12"/>
  <c r="F511" i="12"/>
  <c r="F512" i="12"/>
  <c r="F513" i="12"/>
  <c r="F514" i="12"/>
  <c r="F515" i="12"/>
  <c r="F516" i="12"/>
  <c r="F517" i="12"/>
  <c r="F518" i="12"/>
  <c r="F519" i="12"/>
  <c r="F520" i="12"/>
  <c r="F521" i="12"/>
  <c r="F522" i="12"/>
  <c r="F523" i="12"/>
  <c r="F524" i="12"/>
  <c r="F525" i="12"/>
  <c r="F526" i="12"/>
  <c r="F527" i="12"/>
  <c r="F528" i="12"/>
  <c r="F529" i="12"/>
  <c r="F530" i="12"/>
  <c r="F531" i="12"/>
  <c r="F532" i="12"/>
  <c r="F533" i="12"/>
  <c r="F534" i="12"/>
  <c r="F535" i="12"/>
  <c r="F536" i="12"/>
  <c r="F537" i="12"/>
  <c r="F538" i="12"/>
  <c r="F539" i="12"/>
  <c r="F540" i="12"/>
  <c r="F541" i="12"/>
  <c r="F542" i="12"/>
  <c r="F543" i="12"/>
  <c r="F544" i="12"/>
  <c r="F545" i="12"/>
  <c r="F546" i="12"/>
  <c r="F547" i="12"/>
  <c r="F548" i="12"/>
  <c r="F549" i="12"/>
  <c r="F550" i="12"/>
  <c r="F551" i="12"/>
  <c r="F552" i="12"/>
  <c r="F553" i="12"/>
  <c r="F554" i="12"/>
  <c r="F555" i="12"/>
  <c r="F556" i="12"/>
  <c r="F557" i="12"/>
  <c r="F558" i="12"/>
  <c r="F559" i="12"/>
  <c r="F560" i="12"/>
  <c r="F561" i="12"/>
  <c r="F562" i="12"/>
  <c r="F563" i="12"/>
  <c r="F564" i="12"/>
  <c r="F565" i="12"/>
  <c r="F566" i="12"/>
  <c r="F567" i="12"/>
  <c r="F568" i="12"/>
  <c r="F569" i="12"/>
  <c r="F570" i="12"/>
  <c r="F571" i="12"/>
  <c r="F572" i="12"/>
  <c r="F573" i="12"/>
  <c r="F574" i="12"/>
  <c r="F575" i="12"/>
  <c r="F576" i="12"/>
  <c r="F577" i="12"/>
  <c r="F578" i="12"/>
  <c r="F579" i="12"/>
  <c r="F580" i="12"/>
  <c r="F581" i="12"/>
  <c r="F582" i="12"/>
  <c r="F583" i="12"/>
  <c r="F584" i="12"/>
  <c r="F585" i="12"/>
  <c r="F586" i="12"/>
  <c r="F587" i="12"/>
  <c r="F588" i="12"/>
  <c r="F589" i="12"/>
  <c r="F590" i="12"/>
  <c r="F591" i="12"/>
  <c r="F592" i="12"/>
  <c r="F593" i="12"/>
  <c r="F594" i="12"/>
  <c r="F595" i="12"/>
  <c r="F596" i="12"/>
  <c r="F597" i="12"/>
  <c r="F598" i="12"/>
  <c r="F599" i="12"/>
  <c r="F600" i="12"/>
  <c r="F601" i="12"/>
  <c r="F602" i="12"/>
  <c r="F603" i="12"/>
  <c r="F604" i="12"/>
  <c r="F605" i="12"/>
  <c r="F606" i="12"/>
  <c r="F607" i="12"/>
  <c r="F608" i="12"/>
  <c r="F609" i="12"/>
  <c r="F610" i="12"/>
  <c r="F611" i="12"/>
  <c r="F612" i="12"/>
  <c r="F613" i="12"/>
  <c r="F614" i="12"/>
  <c r="F615" i="12"/>
  <c r="F616" i="12"/>
  <c r="F617" i="12"/>
  <c r="F618" i="12"/>
  <c r="F619" i="12"/>
  <c r="F620" i="12"/>
  <c r="F621" i="12"/>
  <c r="F622" i="12"/>
  <c r="F623" i="12"/>
  <c r="F624" i="12"/>
  <c r="F625" i="12"/>
  <c r="F626" i="12"/>
  <c r="F627" i="12"/>
  <c r="F628" i="12"/>
  <c r="F629" i="12"/>
  <c r="F630" i="12"/>
  <c r="F631" i="12"/>
  <c r="F632" i="12"/>
  <c r="F633" i="12"/>
  <c r="F634" i="12"/>
  <c r="F635" i="12"/>
  <c r="F636" i="12"/>
  <c r="F637" i="12"/>
  <c r="F638" i="12"/>
  <c r="F639" i="12"/>
  <c r="F640" i="12"/>
  <c r="F641" i="12"/>
  <c r="F642" i="12"/>
  <c r="F643" i="12"/>
  <c r="F644" i="12"/>
  <c r="F645" i="12"/>
  <c r="F646" i="12"/>
  <c r="F647" i="12"/>
  <c r="F648" i="12"/>
  <c r="F649" i="12"/>
  <c r="F650" i="12"/>
  <c r="F651" i="12"/>
  <c r="F652" i="12"/>
  <c r="F653" i="12"/>
  <c r="F654" i="12"/>
  <c r="F655" i="12"/>
  <c r="F656" i="12"/>
  <c r="F657" i="12"/>
  <c r="F658" i="12"/>
  <c r="F659" i="12"/>
  <c r="F660" i="12"/>
  <c r="F661" i="12"/>
  <c r="F662" i="12"/>
  <c r="F663" i="12"/>
  <c r="F664" i="12"/>
  <c r="F665" i="12"/>
  <c r="F666" i="12"/>
  <c r="F667" i="12"/>
  <c r="F668" i="12"/>
  <c r="F669" i="12"/>
  <c r="F670" i="12"/>
  <c r="F671" i="12"/>
  <c r="F672" i="12"/>
  <c r="F673" i="12"/>
  <c r="F674" i="12"/>
  <c r="F675" i="12"/>
  <c r="F676" i="12"/>
  <c r="F677" i="12"/>
  <c r="F678" i="12"/>
  <c r="F679" i="12"/>
  <c r="F680" i="12"/>
  <c r="F681" i="12"/>
  <c r="F682" i="12"/>
  <c r="F683" i="12"/>
  <c r="F684" i="12"/>
  <c r="F685" i="12"/>
  <c r="F686" i="12"/>
  <c r="F687" i="12"/>
  <c r="F688" i="12"/>
  <c r="F689" i="12"/>
  <c r="F690" i="12"/>
  <c r="F691" i="12"/>
  <c r="F692" i="12"/>
  <c r="F693" i="12"/>
  <c r="F694" i="12"/>
  <c r="F695" i="12"/>
  <c r="F696" i="12"/>
  <c r="F697" i="12"/>
  <c r="F698" i="12"/>
  <c r="F699" i="12"/>
  <c r="F700" i="12"/>
  <c r="F701" i="12"/>
  <c r="F702" i="12"/>
  <c r="F703" i="12"/>
  <c r="F704" i="12"/>
  <c r="F705" i="12"/>
  <c r="F706" i="12"/>
  <c r="F707" i="12"/>
  <c r="F708" i="12"/>
  <c r="F709" i="12"/>
  <c r="F710" i="12"/>
  <c r="F711" i="12"/>
  <c r="F712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31" i="12"/>
  <c r="F32" i="12"/>
  <c r="F33" i="12"/>
  <c r="F34" i="12"/>
  <c r="F35" i="12"/>
  <c r="F36" i="12"/>
  <c r="F37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13" i="12"/>
  <c r="J157" i="12" l="1"/>
  <c r="B54" i="8" l="1"/>
  <c r="J13" i="12"/>
  <c r="B56" i="8"/>
  <c r="B58" i="8" s="1"/>
  <c r="B49" i="8"/>
  <c r="B43" i="8"/>
  <c r="F56" i="8" l="1"/>
  <c r="J191" i="12" l="1"/>
  <c r="J192" i="12"/>
  <c r="J193" i="12"/>
  <c r="J194" i="12"/>
  <c r="J195" i="12"/>
  <c r="J216" i="12"/>
  <c r="J347" i="12" l="1"/>
  <c r="J348" i="12"/>
  <c r="J349" i="12"/>
  <c r="J350" i="12"/>
  <c r="J351" i="12"/>
  <c r="J352" i="12"/>
  <c r="J471" i="12" l="1"/>
  <c r="J472" i="12"/>
  <c r="J473" i="12"/>
  <c r="J474" i="12"/>
  <c r="J475" i="12"/>
  <c r="J476" i="12"/>
  <c r="J477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01" i="12"/>
  <c r="J102" i="12"/>
  <c r="J103" i="12"/>
  <c r="J104" i="12"/>
  <c r="J105" i="12"/>
  <c r="J106" i="12"/>
  <c r="J478" i="12" l="1"/>
  <c r="J479" i="12"/>
  <c r="J480" i="12"/>
  <c r="J481" i="12"/>
  <c r="J482" i="12"/>
  <c r="J483" i="12"/>
  <c r="J484" i="12"/>
  <c r="J485" i="12"/>
  <c r="J136" i="12" l="1"/>
  <c r="J362" i="12"/>
  <c r="J363" i="12"/>
  <c r="J356" i="12"/>
  <c r="J355" i="12"/>
  <c r="J202" i="12"/>
  <c r="J188" i="12" l="1"/>
  <c r="J190" i="12"/>
  <c r="J358" i="12"/>
  <c r="J359" i="12"/>
  <c r="J360" i="12"/>
  <c r="J189" i="12"/>
  <c r="J354" i="12"/>
  <c r="J364" i="12"/>
  <c r="J203" i="12"/>
  <c r="J353" i="12"/>
  <c r="J357" i="12"/>
  <c r="J361" i="12"/>
  <c r="J365" i="12"/>
  <c r="J685" i="12"/>
  <c r="J678" i="12"/>
  <c r="J680" i="12"/>
  <c r="J686" i="12"/>
  <c r="J681" i="12"/>
  <c r="J682" i="12"/>
  <c r="J687" i="12"/>
  <c r="J683" i="12"/>
  <c r="J679" i="12"/>
  <c r="J676" i="12"/>
  <c r="J684" i="12"/>
  <c r="J688" i="12"/>
  <c r="J677" i="12"/>
  <c r="J695" i="12"/>
  <c r="J199" i="12"/>
  <c r="J694" i="12"/>
  <c r="J701" i="12"/>
  <c r="J693" i="12"/>
  <c r="J153" i="12"/>
  <c r="J702" i="12"/>
  <c r="J196" i="12"/>
  <c r="J200" i="12"/>
  <c r="J206" i="12"/>
  <c r="J700" i="12"/>
  <c r="J692" i="12"/>
  <c r="J584" i="12"/>
  <c r="J707" i="12"/>
  <c r="J699" i="12"/>
  <c r="J691" i="12"/>
  <c r="J703" i="12"/>
  <c r="J205" i="12"/>
  <c r="J197" i="12"/>
  <c r="J201" i="12"/>
  <c r="J207" i="12"/>
  <c r="J706" i="12"/>
  <c r="J698" i="12"/>
  <c r="J690" i="12"/>
  <c r="J705" i="12"/>
  <c r="J697" i="12"/>
  <c r="J689" i="12"/>
  <c r="J152" i="12"/>
  <c r="J198" i="12"/>
  <c r="J204" i="12"/>
  <c r="J704" i="12"/>
  <c r="J696" i="12"/>
  <c r="J675" i="12"/>
  <c r="J52" i="12"/>
  <c r="J619" i="12"/>
  <c r="J51" i="12"/>
  <c r="J659" i="12"/>
  <c r="J575" i="12"/>
  <c r="J656" i="12"/>
  <c r="J611" i="12"/>
  <c r="J570" i="12"/>
  <c r="J651" i="12"/>
  <c r="J608" i="12"/>
  <c r="J213" i="12"/>
  <c r="J643" i="12"/>
  <c r="J603" i="12"/>
  <c r="J640" i="12"/>
  <c r="J595" i="12"/>
  <c r="J635" i="12"/>
  <c r="J592" i="12"/>
  <c r="J672" i="12"/>
  <c r="J627" i="12"/>
  <c r="J587" i="12"/>
  <c r="J667" i="12"/>
  <c r="J624" i="12"/>
  <c r="J578" i="12"/>
  <c r="J664" i="12"/>
  <c r="J648" i="12"/>
  <c r="J632" i="12"/>
  <c r="J616" i="12"/>
  <c r="J600" i="12"/>
  <c r="J583" i="12"/>
  <c r="J663" i="12"/>
  <c r="J647" i="12"/>
  <c r="J631" i="12"/>
  <c r="J615" i="12"/>
  <c r="J599" i="12"/>
  <c r="J582" i="12"/>
  <c r="J660" i="12"/>
  <c r="J644" i="12"/>
  <c r="J628" i="12"/>
  <c r="J612" i="12"/>
  <c r="J596" i="12"/>
  <c r="J579" i="12"/>
  <c r="J221" i="12"/>
  <c r="J573" i="12"/>
  <c r="J581" i="12"/>
  <c r="J590" i="12"/>
  <c r="J598" i="12"/>
  <c r="J606" i="12"/>
  <c r="J614" i="12"/>
  <c r="J622" i="12"/>
  <c r="J630" i="12"/>
  <c r="J638" i="12"/>
  <c r="J646" i="12"/>
  <c r="J654" i="12"/>
  <c r="J662" i="12"/>
  <c r="J568" i="12"/>
  <c r="J576" i="12"/>
  <c r="J585" i="12"/>
  <c r="J593" i="12"/>
  <c r="J601" i="12"/>
  <c r="J609" i="12"/>
  <c r="J617" i="12"/>
  <c r="J625" i="12"/>
  <c r="J633" i="12"/>
  <c r="J641" i="12"/>
  <c r="J649" i="12"/>
  <c r="J657" i="12"/>
  <c r="J665" i="12"/>
  <c r="J673" i="12"/>
  <c r="J567" i="12"/>
  <c r="J666" i="12"/>
  <c r="J566" i="12"/>
  <c r="J569" i="12"/>
  <c r="J577" i="12"/>
  <c r="J586" i="12"/>
  <c r="J594" i="12"/>
  <c r="J602" i="12"/>
  <c r="J610" i="12"/>
  <c r="J618" i="12"/>
  <c r="J626" i="12"/>
  <c r="J634" i="12"/>
  <c r="J642" i="12"/>
  <c r="J650" i="12"/>
  <c r="J658" i="12"/>
  <c r="J674" i="12"/>
  <c r="J572" i="12"/>
  <c r="J580" i="12"/>
  <c r="J589" i="12"/>
  <c r="J597" i="12"/>
  <c r="J605" i="12"/>
  <c r="J613" i="12"/>
  <c r="J621" i="12"/>
  <c r="J629" i="12"/>
  <c r="J637" i="12"/>
  <c r="J645" i="12"/>
  <c r="J653" i="12"/>
  <c r="J661" i="12"/>
  <c r="J669" i="12"/>
  <c r="J215" i="12"/>
  <c r="J670" i="12"/>
  <c r="J369" i="12"/>
  <c r="J671" i="12"/>
  <c r="J655" i="12"/>
  <c r="J639" i="12"/>
  <c r="J623" i="12"/>
  <c r="J607" i="12"/>
  <c r="J591" i="12"/>
  <c r="J574" i="12"/>
  <c r="J214" i="12"/>
  <c r="J668" i="12"/>
  <c r="J652" i="12"/>
  <c r="J636" i="12"/>
  <c r="J620" i="12"/>
  <c r="J604" i="12"/>
  <c r="J588" i="12"/>
  <c r="J571" i="12"/>
  <c r="J211" i="12"/>
  <c r="J368" i="12"/>
  <c r="J210" i="12"/>
  <c r="J367" i="12"/>
  <c r="J209" i="12"/>
  <c r="J366" i="12"/>
  <c r="J212" i="12"/>
  <c r="J298" i="12" l="1"/>
  <c r="J278" i="12"/>
  <c r="J270" i="12"/>
  <c r="J258" i="12"/>
  <c r="J246" i="12"/>
  <c r="J242" i="12"/>
  <c r="J230" i="12"/>
  <c r="J346" i="12"/>
  <c r="J342" i="12"/>
  <c r="J338" i="12"/>
  <c r="J334" i="12"/>
  <c r="J330" i="12"/>
  <c r="J326" i="12"/>
  <c r="J318" i="12"/>
  <c r="J314" i="12"/>
  <c r="J310" i="12"/>
  <c r="J306" i="12"/>
  <c r="J302" i="12"/>
  <c r="J294" i="12"/>
  <c r="J282" i="12"/>
  <c r="J266" i="12"/>
  <c r="J254" i="12"/>
  <c r="J238" i="12"/>
  <c r="J222" i="12"/>
  <c r="J345" i="12"/>
  <c r="J341" i="12"/>
  <c r="J337" i="12"/>
  <c r="J333" i="12"/>
  <c r="J329" i="12"/>
  <c r="J325" i="12"/>
  <c r="J321" i="12"/>
  <c r="J317" i="12"/>
  <c r="J313" i="12"/>
  <c r="J309" i="12"/>
  <c r="J305" i="12"/>
  <c r="J301" i="12"/>
  <c r="J297" i="12"/>
  <c r="J293" i="12"/>
  <c r="J289" i="12"/>
  <c r="J285" i="12"/>
  <c r="J281" i="12"/>
  <c r="J277" i="12"/>
  <c r="J273" i="12"/>
  <c r="J269" i="12"/>
  <c r="J265" i="12"/>
  <c r="J261" i="12"/>
  <c r="J257" i="12"/>
  <c r="J253" i="12"/>
  <c r="J249" i="12"/>
  <c r="J245" i="12"/>
  <c r="J241" i="12"/>
  <c r="J237" i="12"/>
  <c r="J233" i="12"/>
  <c r="J229" i="12"/>
  <c r="J225" i="12"/>
  <c r="J218" i="12"/>
  <c r="J316" i="12"/>
  <c r="J300" i="12"/>
  <c r="J292" i="12"/>
  <c r="J284" i="12"/>
  <c r="J276" i="12"/>
  <c r="J268" i="12"/>
  <c r="J256" i="12"/>
  <c r="J248" i="12"/>
  <c r="J236" i="12"/>
  <c r="J228" i="12"/>
  <c r="J324" i="12"/>
  <c r="J304" i="12"/>
  <c r="J288" i="12"/>
  <c r="J272" i="12"/>
  <c r="J260" i="12"/>
  <c r="J252" i="12"/>
  <c r="J244" i="12"/>
  <c r="J232" i="12"/>
  <c r="J224" i="12"/>
  <c r="J217" i="12"/>
  <c r="J344" i="12"/>
  <c r="J340" i="12"/>
  <c r="J336" i="12"/>
  <c r="J332" i="12"/>
  <c r="J328" i="12"/>
  <c r="J320" i="12"/>
  <c r="J312" i="12"/>
  <c r="J308" i="12"/>
  <c r="J296" i="12"/>
  <c r="J280" i="12"/>
  <c r="J264" i="12"/>
  <c r="J240" i="12"/>
  <c r="J343" i="12"/>
  <c r="J339" i="12"/>
  <c r="J335" i="12"/>
  <c r="J331" i="12"/>
  <c r="J327" i="12"/>
  <c r="J323" i="12"/>
  <c r="J319" i="12"/>
  <c r="J315" i="12"/>
  <c r="J311" i="12"/>
  <c r="J307" i="12"/>
  <c r="J303" i="12"/>
  <c r="J299" i="12"/>
  <c r="J295" i="12"/>
  <c r="J291" i="12"/>
  <c r="J287" i="12"/>
  <c r="J283" i="12"/>
  <c r="J279" i="12"/>
  <c r="J275" i="12"/>
  <c r="J271" i="12"/>
  <c r="J267" i="12"/>
  <c r="J263" i="12"/>
  <c r="J259" i="12"/>
  <c r="J255" i="12"/>
  <c r="J251" i="12"/>
  <c r="J247" i="12"/>
  <c r="J243" i="12"/>
  <c r="J239" i="12"/>
  <c r="J235" i="12"/>
  <c r="J231" i="12"/>
  <c r="J227" i="12"/>
  <c r="J223" i="12"/>
  <c r="J219" i="12"/>
  <c r="J220" i="12"/>
  <c r="J322" i="12"/>
  <c r="J290" i="12"/>
  <c r="J286" i="12"/>
  <c r="J274" i="12"/>
  <c r="J262" i="12"/>
  <c r="J250" i="12"/>
  <c r="J234" i="12"/>
  <c r="J226" i="12"/>
  <c r="J496" i="12"/>
  <c r="J48" i="12"/>
  <c r="J95" i="12"/>
  <c r="J55" i="12"/>
  <c r="J96" i="12"/>
  <c r="J99" i="12"/>
  <c r="J100" i="12"/>
  <c r="J49" i="12"/>
  <c r="J50" i="12"/>
  <c r="J53" i="12"/>
  <c r="J97" i="12"/>
  <c r="J54" i="12"/>
  <c r="J98" i="12"/>
  <c r="J22" i="12"/>
  <c r="J43" i="12"/>
  <c r="J23" i="12"/>
  <c r="J16" i="12"/>
  <c r="J30" i="12"/>
  <c r="J41" i="12"/>
  <c r="J141" i="12"/>
  <c r="J154" i="12"/>
  <c r="J170" i="12"/>
  <c r="J180" i="12"/>
  <c r="J384" i="12"/>
  <c r="J408" i="12"/>
  <c r="J522" i="12"/>
  <c r="J17" i="12"/>
  <c r="J26" i="12"/>
  <c r="J32" i="12"/>
  <c r="J37" i="12"/>
  <c r="J42" i="12"/>
  <c r="J137" i="12"/>
  <c r="J142" i="12"/>
  <c r="J148" i="12"/>
  <c r="J155" i="12"/>
  <c r="J160" i="12"/>
  <c r="J166" i="12"/>
  <c r="J171" i="12"/>
  <c r="J176" i="12"/>
  <c r="J182" i="12"/>
  <c r="J187" i="12"/>
  <c r="J375" i="12"/>
  <c r="J380" i="12"/>
  <c r="J385" i="12"/>
  <c r="J391" i="12"/>
  <c r="J397" i="12"/>
  <c r="J410" i="12"/>
  <c r="J416" i="12"/>
  <c r="J423" i="12"/>
  <c r="J430" i="12"/>
  <c r="J438" i="12"/>
  <c r="J446" i="12"/>
  <c r="J454" i="12"/>
  <c r="J462" i="12"/>
  <c r="J470" i="12"/>
  <c r="J488" i="12"/>
  <c r="J510" i="12"/>
  <c r="J27" i="12"/>
  <c r="J143" i="12"/>
  <c r="J161" i="12"/>
  <c r="J177" i="12"/>
  <c r="J370" i="12"/>
  <c r="J386" i="12"/>
  <c r="J398" i="12"/>
  <c r="J404" i="12"/>
  <c r="J411" i="12"/>
  <c r="J417" i="12"/>
  <c r="J431" i="12"/>
  <c r="J439" i="12"/>
  <c r="J447" i="12"/>
  <c r="J455" i="12"/>
  <c r="J463" i="12"/>
  <c r="J490" i="12"/>
  <c r="J500" i="12"/>
  <c r="J14" i="12"/>
  <c r="J18" i="12"/>
  <c r="J28" i="12"/>
  <c r="J33" i="12"/>
  <c r="J38" i="12"/>
  <c r="J44" i="12"/>
  <c r="J138" i="12"/>
  <c r="J144" i="12"/>
  <c r="J149" i="12"/>
  <c r="J156" i="12"/>
  <c r="J162" i="12"/>
  <c r="J167" i="12"/>
  <c r="J172" i="12"/>
  <c r="J178" i="12"/>
  <c r="J183" i="12"/>
  <c r="J208" i="12"/>
  <c r="J371" i="12"/>
  <c r="J376" i="12"/>
  <c r="J381" i="12"/>
  <c r="J387" i="12"/>
  <c r="J392" i="12"/>
  <c r="J399" i="12"/>
  <c r="J405" i="12"/>
  <c r="J418" i="12"/>
  <c r="J424" i="12"/>
  <c r="J502" i="12"/>
  <c r="J512" i="12"/>
  <c r="J39" i="12"/>
  <c r="J393" i="12"/>
  <c r="J406" i="12"/>
  <c r="J427" i="12"/>
  <c r="J456" i="12"/>
  <c r="J139" i="12"/>
  <c r="J173" i="12"/>
  <c r="J382" i="12"/>
  <c r="J412" i="12"/>
  <c r="J419" i="12"/>
  <c r="J432" i="12"/>
  <c r="J440" i="12"/>
  <c r="J448" i="12"/>
  <c r="J464" i="12"/>
  <c r="J492" i="12"/>
  <c r="J514" i="12"/>
  <c r="J19" i="12"/>
  <c r="J29" i="12"/>
  <c r="J40" i="12"/>
  <c r="J45" i="12"/>
  <c r="J56" i="12"/>
  <c r="J140" i="12"/>
  <c r="J145" i="12"/>
  <c r="J150" i="12"/>
  <c r="J158" i="12"/>
  <c r="J163" i="12"/>
  <c r="J168" i="12"/>
  <c r="J174" i="12"/>
  <c r="J179" i="12"/>
  <c r="J184" i="12"/>
  <c r="J372" i="12"/>
  <c r="J377" i="12"/>
  <c r="J383" i="12"/>
  <c r="J388" i="12"/>
  <c r="J394" i="12"/>
  <c r="J400" i="12"/>
  <c r="J407" i="12"/>
  <c r="J413" i="12"/>
  <c r="J425" i="12"/>
  <c r="J434" i="12"/>
  <c r="J442" i="12"/>
  <c r="J450" i="12"/>
  <c r="J458" i="12"/>
  <c r="J466" i="12"/>
  <c r="J494" i="12"/>
  <c r="J504" i="12"/>
  <c r="J24" i="12"/>
  <c r="J34" i="12"/>
  <c r="J15" i="12"/>
  <c r="J20" i="12"/>
  <c r="J35" i="12"/>
  <c r="J151" i="12"/>
  <c r="J169" i="12"/>
  <c r="J185" i="12"/>
  <c r="J378" i="12"/>
  <c r="J395" i="12"/>
  <c r="J401" i="12"/>
  <c r="J414" i="12"/>
  <c r="J420" i="12"/>
  <c r="J426" i="12"/>
  <c r="J435" i="12"/>
  <c r="J443" i="12"/>
  <c r="J451" i="12"/>
  <c r="J459" i="12"/>
  <c r="J467" i="12"/>
  <c r="J506" i="12"/>
  <c r="J518" i="12"/>
  <c r="J25" i="12"/>
  <c r="J164" i="12"/>
  <c r="J379" i="12"/>
  <c r="J421" i="12"/>
  <c r="J708" i="12"/>
  <c r="J562" i="12"/>
  <c r="J558" i="12"/>
  <c r="J554" i="12"/>
  <c r="J550" i="12"/>
  <c r="J546" i="12"/>
  <c r="J542" i="12"/>
  <c r="J538" i="12"/>
  <c r="J534" i="12"/>
  <c r="J530" i="12"/>
  <c r="J565" i="12"/>
  <c r="J561" i="12"/>
  <c r="J557" i="12"/>
  <c r="J553" i="12"/>
  <c r="J549" i="12"/>
  <c r="J545" i="12"/>
  <c r="J541" i="12"/>
  <c r="J537" i="12"/>
  <c r="J533" i="12"/>
  <c r="J529" i="12"/>
  <c r="J525" i="12"/>
  <c r="J521" i="12"/>
  <c r="J517" i="12"/>
  <c r="J513" i="12"/>
  <c r="J509" i="12"/>
  <c r="J505" i="12"/>
  <c r="J501" i="12"/>
  <c r="J497" i="12"/>
  <c r="J493" i="12"/>
  <c r="J489" i="12"/>
  <c r="J469" i="12"/>
  <c r="J465" i="12"/>
  <c r="J461" i="12"/>
  <c r="J457" i="12"/>
  <c r="J453" i="12"/>
  <c r="J449" i="12"/>
  <c r="J445" i="12"/>
  <c r="J441" i="12"/>
  <c r="J437" i="12"/>
  <c r="J433" i="12"/>
  <c r="J429" i="12"/>
  <c r="J712" i="12"/>
  <c r="J711" i="12"/>
  <c r="J564" i="12"/>
  <c r="J560" i="12"/>
  <c r="J556" i="12"/>
  <c r="J552" i="12"/>
  <c r="J548" i="12"/>
  <c r="J544" i="12"/>
  <c r="J540" i="12"/>
  <c r="J536" i="12"/>
  <c r="J532" i="12"/>
  <c r="J528" i="12"/>
  <c r="J524" i="12"/>
  <c r="J520" i="12"/>
  <c r="J516" i="12"/>
  <c r="J710" i="12"/>
  <c r="J709" i="12"/>
  <c r="J563" i="12"/>
  <c r="J559" i="12"/>
  <c r="J555" i="12"/>
  <c r="J551" i="12"/>
  <c r="J547" i="12"/>
  <c r="J543" i="12"/>
  <c r="J539" i="12"/>
  <c r="J535" i="12"/>
  <c r="J531" i="12"/>
  <c r="J527" i="12"/>
  <c r="J523" i="12"/>
  <c r="J519" i="12"/>
  <c r="J515" i="12"/>
  <c r="J511" i="12"/>
  <c r="J507" i="12"/>
  <c r="J503" i="12"/>
  <c r="J499" i="12"/>
  <c r="J495" i="12"/>
  <c r="J491" i="12"/>
  <c r="J487" i="12"/>
  <c r="J36" i="12"/>
  <c r="J46" i="12"/>
  <c r="J146" i="12"/>
  <c r="J159" i="12"/>
  <c r="J175" i="12"/>
  <c r="J186" i="12"/>
  <c r="J373" i="12"/>
  <c r="J389" i="12"/>
  <c r="J402" i="12"/>
  <c r="J415" i="12"/>
  <c r="J486" i="12"/>
  <c r="J21" i="12"/>
  <c r="J31" i="12"/>
  <c r="J47" i="12"/>
  <c r="J147" i="12"/>
  <c r="J165" i="12"/>
  <c r="J181" i="12"/>
  <c r="J374" i="12"/>
  <c r="J390" i="12"/>
  <c r="J396" i="12"/>
  <c r="J403" i="12"/>
  <c r="J409" i="12"/>
  <c r="J422" i="12"/>
  <c r="J428" i="12"/>
  <c r="J436" i="12"/>
  <c r="J444" i="12"/>
  <c r="J452" i="12"/>
  <c r="J460" i="12"/>
  <c r="J468" i="12"/>
  <c r="J498" i="12"/>
  <c r="J508" i="12"/>
  <c r="J526" i="12"/>
  <c r="K49" i="12" l="1"/>
  <c r="C58" i="8"/>
  <c r="C57" i="8"/>
  <c r="C56" i="8"/>
  <c r="B48" i="8"/>
  <c r="B46" i="8"/>
  <c r="B42" i="8"/>
  <c r="B40" i="8"/>
</calcChain>
</file>

<file path=xl/comments1.xml><?xml version="1.0" encoding="utf-8"?>
<comments xmlns="http://schemas.openxmlformats.org/spreadsheetml/2006/main">
  <authors>
    <author>Nath</author>
    <author>nath</author>
  </authors>
  <commentList>
    <comment ref="D370" authorId="0">
      <text>
        <r>
          <rPr>
            <b/>
            <sz val="9"/>
            <color indexed="81"/>
            <rFont val="Tahoma"/>
            <family val="2"/>
          </rPr>
          <t>Voir vers 1218 en 4Q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2" authorId="0">
      <text>
        <r>
          <rPr>
            <b/>
            <sz val="9"/>
            <color indexed="81"/>
            <rFont val="Tahoma"/>
            <family val="2"/>
          </rPr>
          <t>Voir vers 1222 en 4Q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25" authorId="0">
      <text>
        <r>
          <rPr>
            <b/>
            <sz val="9"/>
            <color indexed="81"/>
            <rFont val="Tahoma"/>
            <charset val="1"/>
          </rPr>
          <t>SAPHIR : Uniquement en profil PRODUCTEUR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26" authorId="0">
      <text>
        <r>
          <rPr>
            <b/>
            <sz val="9"/>
            <color indexed="81"/>
            <rFont val="Tahoma"/>
            <charset val="1"/>
          </rPr>
          <t>SAPHIR : Uniquement en profil PRODUCTEUR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34" authorId="1">
      <text>
        <r>
          <rPr>
            <b/>
            <sz val="9"/>
            <color indexed="81"/>
            <rFont val="Tahoma"/>
            <family val="2"/>
          </rPr>
          <t>Signé
SAPHIR : Uniquement en profil PRODUCTEUR</t>
        </r>
      </text>
    </comment>
    <comment ref="D435" authorId="1">
      <text>
        <r>
          <rPr>
            <b/>
            <sz val="9"/>
            <color indexed="81"/>
            <rFont val="Tahoma"/>
            <family val="2"/>
          </rPr>
          <t>Signé
SAPHIR : Uniquement en profil PRODUCTEUR</t>
        </r>
      </text>
    </comment>
    <comment ref="D450" authorId="0">
      <text>
        <r>
          <rPr>
            <b/>
            <sz val="9"/>
            <color indexed="81"/>
            <rFont val="Tahoma"/>
            <family val="2"/>
          </rPr>
          <t>Voir 1216 en 4Q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51" authorId="0">
      <text>
        <r>
          <rPr>
            <b/>
            <sz val="9"/>
            <color indexed="81"/>
            <rFont val="Tahoma"/>
            <family val="2"/>
          </rPr>
          <t>Voir vers 1226 en 4Q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53" authorId="0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</text>
    </comment>
    <comment ref="D454" authorId="0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55" authorId="0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56" authorId="0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57" authorId="0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71" authorId="0">
      <text>
        <r>
          <rPr>
            <b/>
            <sz val="9"/>
            <color indexed="81"/>
            <rFont val="Tahoma"/>
            <charset val="1"/>
          </rPr>
          <t>Uniquement en profil PRODUCTEUR
La présence de EAI indique le fonctionnement en mode PRODUCTEUR</t>
        </r>
      </text>
    </comment>
    <comment ref="D572" authorId="0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  <comment ref="D573" authorId="0">
      <text>
        <r>
          <rPr>
            <b/>
            <sz val="9"/>
            <color indexed="81"/>
            <rFont val="Tahoma"/>
            <charset val="1"/>
          </rPr>
          <t>Uniquement en profil PRODUCTEUR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74" authorId="0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  <comment ref="D575" authorId="0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  <comment ref="D576" authorId="0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  <comment ref="D585" authorId="0">
      <text>
        <r>
          <rPr>
            <b/>
            <sz val="9"/>
            <color indexed="81"/>
            <rFont val="Tahoma"/>
            <charset val="1"/>
          </rPr>
          <t>Uniquement en profil PRODUCTEUR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86" authorId="0">
      <text>
        <r>
          <rPr>
            <b/>
            <sz val="9"/>
            <color indexed="81"/>
            <rFont val="Tahoma"/>
            <charset val="1"/>
          </rPr>
          <t>Uniquement en profil PRODUCTEUR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87" authorId="0">
      <text>
        <r>
          <rPr>
            <b/>
            <sz val="9"/>
            <color indexed="81"/>
            <rFont val="Tahoma"/>
            <charset val="1"/>
          </rPr>
          <t>Uniquement en profil PRODUCTEUR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13" authorId="0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  <comment ref="D621" authorId="0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  <comment ref="D629" authorId="0">
      <text>
        <r>
          <rPr>
            <b/>
            <sz val="9"/>
            <color indexed="81"/>
            <rFont val="Tahoma"/>
            <charset val="1"/>
          </rPr>
          <t>Uniquement en profil PRODUCTEUR</t>
        </r>
      </text>
    </comment>
  </commentList>
</comments>
</file>

<file path=xl/sharedStrings.xml><?xml version="1.0" encoding="utf-8"?>
<sst xmlns="http://schemas.openxmlformats.org/spreadsheetml/2006/main" count="4293" uniqueCount="1034">
  <si>
    <t>OPTARIF</t>
  </si>
  <si>
    <t>B</t>
  </si>
  <si>
    <t>ISOUSC</t>
  </si>
  <si>
    <t>BASE</t>
  </si>
  <si>
    <t>HCHC</t>
  </si>
  <si>
    <t>HCHP</t>
  </si>
  <si>
    <t>EJPHN</t>
  </si>
  <si>
    <t>EJPHPM</t>
  </si>
  <si>
    <t>BBRHCJB</t>
  </si>
  <si>
    <t>BBRHPJB</t>
  </si>
  <si>
    <t>BBRHCJW</t>
  </si>
  <si>
    <t>BBRHPJW</t>
  </si>
  <si>
    <t>BBRHCJR</t>
  </si>
  <si>
    <t>BBRHPJR</t>
  </si>
  <si>
    <t>PTEC</t>
  </si>
  <si>
    <t>DEMAIN</t>
  </si>
  <si>
    <t>PEJP</t>
  </si>
  <si>
    <t>IINST</t>
  </si>
  <si>
    <t>IINST1</t>
  </si>
  <si>
    <t>IINST2</t>
  </si>
  <si>
    <t>IINST3</t>
  </si>
  <si>
    <t>IMAX</t>
  </si>
  <si>
    <t>IMAX1</t>
  </si>
  <si>
    <t>IMAX2</t>
  </si>
  <si>
    <t>IMAX3</t>
  </si>
  <si>
    <t>PMAX</t>
  </si>
  <si>
    <t>PAPP</t>
  </si>
  <si>
    <t>HHPHC</t>
  </si>
  <si>
    <t>PPOT</t>
  </si>
  <si>
    <t>ADPS</t>
  </si>
  <si>
    <t>GAZ</t>
  </si>
  <si>
    <t>AUTRE</t>
  </si>
  <si>
    <t>ADIR1</t>
  </si>
  <si>
    <t>ADIR2</t>
  </si>
  <si>
    <t>ADIR3</t>
  </si>
  <si>
    <t>CONTRAT</t>
  </si>
  <si>
    <t>PTCOUR</t>
  </si>
  <si>
    <t>CAFp</t>
  </si>
  <si>
    <t>EApP</t>
  </si>
  <si>
    <t>EApPM</t>
  </si>
  <si>
    <t>EApHCE</t>
  </si>
  <si>
    <t>EApHCH</t>
  </si>
  <si>
    <t>EApHH</t>
  </si>
  <si>
    <t>EApHCD</t>
  </si>
  <si>
    <t>EApHD</t>
  </si>
  <si>
    <t>EApJA</t>
  </si>
  <si>
    <t>EApHPE</t>
  </si>
  <si>
    <t>EApHPH</t>
  </si>
  <si>
    <t>EApHPD</t>
  </si>
  <si>
    <t>EApHM</t>
  </si>
  <si>
    <t>EApDSM</t>
  </si>
  <si>
    <t>EApSCM</t>
  </si>
  <si>
    <t>ERPpP</t>
  </si>
  <si>
    <t>ERPpPM</t>
  </si>
  <si>
    <t>ERPpHCE</t>
  </si>
  <si>
    <t>ERPpHCH</t>
  </si>
  <si>
    <t>ERPpHH</t>
  </si>
  <si>
    <t>ERPpHCD</t>
  </si>
  <si>
    <t>ERPpHD</t>
  </si>
  <si>
    <t>ERPpJA</t>
  </si>
  <si>
    <t>ERPpHPE</t>
  </si>
  <si>
    <t>ERPpHPH</t>
  </si>
  <si>
    <t>ERPpHPD</t>
  </si>
  <si>
    <t>ERPpHM</t>
  </si>
  <si>
    <t>ERPpDSM</t>
  </si>
  <si>
    <t>ERPpSCM</t>
  </si>
  <si>
    <t>ERNpP</t>
  </si>
  <si>
    <t>ERNpPM</t>
  </si>
  <si>
    <t>ERNpHCE</t>
  </si>
  <si>
    <t>ERNpHCH</t>
  </si>
  <si>
    <t>ERNpHH</t>
  </si>
  <si>
    <t>ERNpHCD</t>
  </si>
  <si>
    <t>ERNpHD</t>
  </si>
  <si>
    <t>ERNpJA</t>
  </si>
  <si>
    <t>ERNpHPE</t>
  </si>
  <si>
    <t>ERNpHPH</t>
  </si>
  <si>
    <t>ERNpHPD</t>
  </si>
  <si>
    <t>ERNpHM</t>
  </si>
  <si>
    <t>ERNpDSM</t>
  </si>
  <si>
    <t>ERNpSCM</t>
  </si>
  <si>
    <t>KDC</t>
  </si>
  <si>
    <t>KDCD</t>
  </si>
  <si>
    <t>PSP</t>
  </si>
  <si>
    <t>PSPM</t>
  </si>
  <si>
    <t>PSHPH</t>
  </si>
  <si>
    <t>PSHPD</t>
  </si>
  <si>
    <t>PSHCH</t>
  </si>
  <si>
    <t>PSHCD</t>
  </si>
  <si>
    <t>PSHPE</t>
  </si>
  <si>
    <t>PSHCE</t>
  </si>
  <si>
    <t>PSJA</t>
  </si>
  <si>
    <t>PSHH</t>
  </si>
  <si>
    <t>PSHD</t>
  </si>
  <si>
    <t>PSHM</t>
  </si>
  <si>
    <t>PSDSM</t>
  </si>
  <si>
    <t>PSSCM</t>
  </si>
  <si>
    <t>PA1MN</t>
  </si>
  <si>
    <t>PA10MN</t>
  </si>
  <si>
    <t>PREA1MN</t>
  </si>
  <si>
    <t>PREA10MN</t>
  </si>
  <si>
    <t>ENERG</t>
  </si>
  <si>
    <t>Y</t>
  </si>
  <si>
    <t>ENERG2</t>
  </si>
  <si>
    <t>ENERG3</t>
  </si>
  <si>
    <t>ENERG4</t>
  </si>
  <si>
    <t>PMAXC</t>
  </si>
  <si>
    <t>PMAXC2</t>
  </si>
  <si>
    <t>TDEPA</t>
  </si>
  <si>
    <t>TDEPA2</t>
  </si>
  <si>
    <t>PMAXP</t>
  </si>
  <si>
    <t>PMAXP2</t>
  </si>
  <si>
    <t>PSOUSC</t>
  </si>
  <si>
    <t>PSOUSC2</t>
  </si>
  <si>
    <t>PSOUSP</t>
  </si>
  <si>
    <t>PSOUSP2</t>
  </si>
  <si>
    <t>#</t>
  </si>
  <si>
    <t>Item</t>
  </si>
  <si>
    <t>Address</t>
  </si>
  <si>
    <t>ScanDelay</t>
  </si>
  <si>
    <t>NbCntr</t>
  </si>
  <si>
    <t>CntrReset</t>
  </si>
  <si>
    <t>CntrForce</t>
  </si>
  <si>
    <t>Reset</t>
  </si>
  <si>
    <t>Cntr01Type</t>
  </si>
  <si>
    <t>Cntr02Type</t>
  </si>
  <si>
    <t>Cntr01Quality</t>
  </si>
  <si>
    <t>Cntr02Quality</t>
  </si>
  <si>
    <t>…</t>
  </si>
  <si>
    <t>Cntr01Data</t>
  </si>
  <si>
    <t>EApCour</t>
  </si>
  <si>
    <t>ERNpCour</t>
  </si>
  <si>
    <t>IPA1MN</t>
  </si>
  <si>
    <t>IPATMN</t>
  </si>
  <si>
    <t>I1</t>
  </si>
  <si>
    <t>I2</t>
  </si>
  <si>
    <t>I3</t>
  </si>
  <si>
    <t>CONFIG</t>
  </si>
  <si>
    <t>PS</t>
  </si>
  <si>
    <t>EA_s</t>
  </si>
  <si>
    <t>EA_i</t>
  </si>
  <si>
    <t>PTCOUR1</t>
  </si>
  <si>
    <t>PTCOUR2</t>
  </si>
  <si>
    <t>EAPP_s</t>
  </si>
  <si>
    <t>EAPP_i</t>
  </si>
  <si>
    <t>TGPHI_s</t>
  </si>
  <si>
    <t>TGPHI_i</t>
  </si>
  <si>
    <t>PMAX_s</t>
  </si>
  <si>
    <t>PMAX_i</t>
  </si>
  <si>
    <t>ER+_s</t>
  </si>
  <si>
    <t>ER-_s</t>
  </si>
  <si>
    <t>ER+_i</t>
  </si>
  <si>
    <t>ER-_i</t>
  </si>
  <si>
    <t>EAP_s</t>
  </si>
  <si>
    <t>EAP_i</t>
  </si>
  <si>
    <t>ER+P_s</t>
  </si>
  <si>
    <t>ER-P_s</t>
  </si>
  <si>
    <t>ER+P_i</t>
  </si>
  <si>
    <t>ER-P_i</t>
  </si>
  <si>
    <t>P</t>
  </si>
  <si>
    <t>MESURES1</t>
  </si>
  <si>
    <t>MESURES2</t>
  </si>
  <si>
    <t>Cntr...Type</t>
  </si>
  <si>
    <t>Cntr…Quality</t>
  </si>
  <si>
    <t>Reserved</t>
  </si>
  <si>
    <t>Plage (défaut)</t>
  </si>
  <si>
    <t>Commentaire</t>
  </si>
  <si>
    <t>1 → Nb Voies (Nb voies)</t>
  </si>
  <si>
    <t>NA</t>
  </si>
  <si>
    <t>0 → 100</t>
  </si>
  <si>
    <t>CommWD</t>
  </si>
  <si>
    <t>Qualité de réception des trames téléinformation de la voie 1. 0: mauvais, 100: bon</t>
  </si>
  <si>
    <t>Voie :</t>
  </si>
  <si>
    <r>
      <t>1 → 5 (</t>
    </r>
    <r>
      <rPr>
        <b/>
        <sz val="10"/>
        <color indexed="30"/>
        <rFont val="Arial"/>
        <family val="2"/>
      </rPr>
      <t>4</t>
    </r>
    <r>
      <rPr>
        <sz val="10"/>
        <rFont val="Arial"/>
        <family val="2"/>
      </rPr>
      <t>)</t>
    </r>
  </si>
  <si>
    <r>
      <t>1 → Nb Voies (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)</t>
    </r>
  </si>
  <si>
    <r>
      <t>(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)</t>
    </r>
  </si>
  <si>
    <t>FwRev</t>
  </si>
  <si>
    <t>ModMsgLsb</t>
  </si>
  <si>
    <t>ModMsgMsb</t>
  </si>
  <si>
    <t>Lsb</t>
  </si>
  <si>
    <t>Msb</t>
  </si>
  <si>
    <t>Incrément de 1 à chaque balise décodée avec succès (et CRC valide).</t>
  </si>
  <si>
    <t>Décrément de 1 si échec de décodage de balise.</t>
  </si>
  <si>
    <t>Quand 0 est atteint, remise à 0 du type du compteur.</t>
  </si>
  <si>
    <t>Cntr24Quality</t>
  </si>
  <si>
    <t>Version du firmware</t>
  </si>
  <si>
    <t>Reset automatique du Ticmaster 2 secondes après écriture d'une valeur non nulle.</t>
  </si>
  <si>
    <t>Flottant signé  (entier valeur x 1000)</t>
  </si>
  <si>
    <t>HC..</t>
  </si>
  <si>
    <t>EJP.</t>
  </si>
  <si>
    <t>TH..</t>
  </si>
  <si>
    <t>HP..</t>
  </si>
  <si>
    <t>HN..</t>
  </si>
  <si>
    <t>PM..</t>
  </si>
  <si>
    <t>BBR</t>
  </si>
  <si>
    <t>HCJB</t>
  </si>
  <si>
    <t>HCJW</t>
  </si>
  <si>
    <t>HCJR</t>
  </si>
  <si>
    <t>HPJB</t>
  </si>
  <si>
    <t>HPJW</t>
  </si>
  <si>
    <t>HPJR</t>
  </si>
  <si>
    <t>BLEU</t>
  </si>
  <si>
    <t>BLAN</t>
  </si>
  <si>
    <t>ROUG</t>
  </si>
  <si>
    <t>A</t>
  </si>
  <si>
    <t>C</t>
  </si>
  <si>
    <t>D</t>
  </si>
  <si>
    <t>E</t>
  </si>
  <si>
    <t>TJ MU</t>
  </si>
  <si>
    <t>TJ LU</t>
  </si>
  <si>
    <t>TJ EJP</t>
  </si>
  <si>
    <t>TV A5 BASE</t>
  </si>
  <si>
    <t>TV A8 BASE</t>
  </si>
  <si>
    <t>CONSO</t>
  </si>
  <si>
    <t>PROD</t>
  </si>
  <si>
    <t>BASE_A5</t>
  </si>
  <si>
    <t>BASE_A8</t>
  </si>
  <si>
    <t>EJP_A5</t>
  </si>
  <si>
    <t>EJP_A8</t>
  </si>
  <si>
    <t>MOD</t>
  </si>
  <si>
    <t>MODULABLE</t>
  </si>
  <si>
    <t>HPH</t>
  </si>
  <si>
    <t>HCH</t>
  </si>
  <si>
    <t>HPE</t>
  </si>
  <si>
    <t>HCE</t>
  </si>
  <si>
    <t>HPD</t>
  </si>
  <si>
    <t>HCD</t>
  </si>
  <si>
    <t>JA</t>
  </si>
  <si>
    <t>PM</t>
  </si>
  <si>
    <t>HH</t>
  </si>
  <si>
    <t>HD</t>
  </si>
  <si>
    <t>HM</t>
  </si>
  <si>
    <t>DSM</t>
  </si>
  <si>
    <t>SCM</t>
  </si>
  <si>
    <t>HP</t>
  </si>
  <si>
    <t>HC</t>
  </si>
  <si>
    <t>Registre</t>
  </si>
  <si>
    <t>Décrément de la valeur 'ScanDelay' si absence de décodage de balise durant la durée de scan.</t>
  </si>
  <si>
    <t>CurrentCounter</t>
  </si>
  <si>
    <r>
      <t>1 → 253 (</t>
    </r>
    <r>
      <rPr>
        <b/>
        <sz val="10"/>
        <color indexed="30"/>
        <rFont val="Arial"/>
        <family val="2"/>
      </rPr>
      <t>20</t>
    </r>
    <r>
      <rPr>
        <sz val="10"/>
        <rFont val="Arial"/>
        <family val="2"/>
      </rPr>
      <t>)</t>
    </r>
  </si>
  <si>
    <r>
      <t>20 → 32000 (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)</t>
    </r>
  </si>
  <si>
    <t>Baud rate</t>
  </si>
  <si>
    <t>CntrMax</t>
  </si>
  <si>
    <t>Nb Voies</t>
  </si>
  <si>
    <t>Nombre de voies TIC dont est équipé le TicMaster</t>
  </si>
  <si>
    <t>Adresse du concentrateur de téléreport</t>
  </si>
  <si>
    <t>Option tarifaire choisie</t>
  </si>
  <si>
    <t>Index option Base</t>
  </si>
  <si>
    <r>
      <t xml:space="preserve">Index option </t>
    </r>
    <r>
      <rPr>
        <i/>
        <sz val="10"/>
        <color indexed="12"/>
        <rFont val="Arial"/>
        <family val="2"/>
      </rPr>
      <t>Heures Creuses</t>
    </r>
    <r>
      <rPr>
        <sz val="10"/>
        <color indexed="12"/>
        <rFont val="Arial"/>
        <family val="2"/>
      </rPr>
      <t xml:space="preserve"> / Heures Pleines</t>
    </r>
  </si>
  <si>
    <r>
      <t xml:space="preserve">Index option </t>
    </r>
    <r>
      <rPr>
        <i/>
        <sz val="10"/>
        <color indexed="12"/>
        <rFont val="Arial"/>
        <family val="2"/>
      </rPr>
      <t>Heures Creuses</t>
    </r>
    <r>
      <rPr>
        <sz val="10"/>
        <color indexed="12"/>
        <rFont val="Arial"/>
        <family val="2"/>
      </rPr>
      <t xml:space="preserve"> / Heures Creuses</t>
    </r>
  </si>
  <si>
    <r>
      <t xml:space="preserve">Index option </t>
    </r>
    <r>
      <rPr>
        <i/>
        <sz val="10"/>
        <color indexed="12"/>
        <rFont val="Arial"/>
        <family val="2"/>
      </rPr>
      <t>EJP</t>
    </r>
    <r>
      <rPr>
        <sz val="10"/>
        <color indexed="12"/>
        <rFont val="Arial"/>
        <family val="2"/>
      </rPr>
      <t xml:space="preserve"> / Heures Normales</t>
    </r>
  </si>
  <si>
    <r>
      <t xml:space="preserve">Index option </t>
    </r>
    <r>
      <rPr>
        <i/>
        <sz val="10"/>
        <color indexed="12"/>
        <rFont val="Arial"/>
        <family val="2"/>
      </rPr>
      <t>EJP</t>
    </r>
    <r>
      <rPr>
        <sz val="10"/>
        <color indexed="12"/>
        <rFont val="Arial"/>
        <family val="2"/>
      </rPr>
      <t xml:space="preserve"> / Heures de Pointe Mobile</t>
    </r>
  </si>
  <si>
    <t>Index gaz</t>
  </si>
  <si>
    <t>Index du troisième compteur</t>
  </si>
  <si>
    <t>Période Tarifaire en cours</t>
  </si>
  <si>
    <t>Intensité souscrite</t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</si>
  <si>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Creuses Jours Bleus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</si>
  <si>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Pleines Jours Bleus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</si>
  <si>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Creuses Jours Blancs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</si>
  <si>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Pleines Jours Blancs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</si>
  <si>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Creuses Jours Rouges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</si>
  <si>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Pleines Jours Rouges</t>
    </r>
  </si>
  <si>
    <t>Préavis Début EJP (30 min)</t>
  </si>
  <si>
    <t>Couleur du lendemain</t>
  </si>
  <si>
    <t>Avertissement de Dépassement De Puissance Souscrite</t>
  </si>
  <si>
    <t>Horaire Heures Pleines Heures Creuses</t>
  </si>
  <si>
    <t>Intensité Instantanée pour la phase 1</t>
  </si>
  <si>
    <t>Intensité Instantanée pour la phase 2</t>
  </si>
  <si>
    <t>Intensité Instantanée pour la phase 3</t>
  </si>
  <si>
    <t>Intensité maximale pour la phase 1</t>
  </si>
  <si>
    <t>Intensité maximale pour la phase 2</t>
  </si>
  <si>
    <t>Intensité maximale appelée (Mono)</t>
  </si>
  <si>
    <t>Intensité Instantanée (Mono)</t>
  </si>
  <si>
    <t>Intensité maximale pour la phase 3</t>
  </si>
  <si>
    <t>Puissance maximale triphasée atteinte</t>
  </si>
  <si>
    <t>Avertissement de Dépassement d'intensité de réglage pour la phase 1</t>
  </si>
  <si>
    <t>Avertissement de Dépassement d'intensité de réglage pour la phase 2</t>
  </si>
  <si>
    <t>Avertissement de Dépassement d'intensité de réglage pour la phase 3</t>
  </si>
  <si>
    <t>Index Energie HCH (BASE) - HH (EJP)</t>
  </si>
  <si>
    <t>Index Energie HPH (BASE) - PM (EJP)</t>
  </si>
  <si>
    <t>Index Energie HPE (BASE) - HPE (EJP)</t>
  </si>
  <si>
    <t>Index Energie HCE (BASE) - HCE (EJP)</t>
  </si>
  <si>
    <t>Puissances maximales de la période P - Période Second seuil souscrit</t>
  </si>
  <si>
    <t>Puissances maximales de la période P - Période Premier seuil souscrit</t>
  </si>
  <si>
    <t>Temps de dépassement de la période P - Période Premier seuil souscrit</t>
  </si>
  <si>
    <t>Temps de dépassement de la période P - Période Second seuil souscrit</t>
  </si>
  <si>
    <t>Puissances maximales de la période P-1 - Période Premier seuil souscrit</t>
  </si>
  <si>
    <t>Puissances maximales de la période P-1 - Période Second seuil souscrit</t>
  </si>
  <si>
    <t>Puissances souscrites de la période P - Premier seuil souscrit</t>
  </si>
  <si>
    <t>Puissances souscrites de la période P - Second seuil souscrit</t>
  </si>
  <si>
    <t>Puissances souscrites de la période P+1 - Second seuil souscrit</t>
  </si>
  <si>
    <t>Puissances souscrites de la période P+1 - Premier seuil souscrit</t>
  </si>
  <si>
    <t>Type de tarif et option tarifaire</t>
  </si>
  <si>
    <t>Code Action Facturation de la période p</t>
  </si>
  <si>
    <t>Coefficient de préavis de dépassement</t>
  </si>
  <si>
    <t>Coefficient de dégagement de préavis de dépassement</t>
  </si>
  <si>
    <t>Valeur moyenne des 3 tensions composées sur 10 minutes</t>
  </si>
  <si>
    <t>V</t>
  </si>
  <si>
    <t>kW</t>
  </si>
  <si>
    <t>kWh</t>
  </si>
  <si>
    <t>varh</t>
  </si>
  <si>
    <t>Wh</t>
  </si>
  <si>
    <t>kvarh</t>
  </si>
  <si>
    <t>%</t>
  </si>
  <si>
    <t>kvar</t>
  </si>
  <si>
    <t>-</t>
  </si>
  <si>
    <t>W</t>
  </si>
  <si>
    <t>VA</t>
  </si>
  <si>
    <t>Spec.</t>
  </si>
  <si>
    <t>min</t>
  </si>
  <si>
    <t>VA x 10</t>
  </si>
  <si>
    <r>
      <t xml:space="preserve">ADCO </t>
    </r>
    <r>
      <rPr>
        <sz val="8"/>
        <rFont val="Arial"/>
        <family val="2"/>
      </rPr>
      <t>(LSB)</t>
    </r>
  </si>
  <si>
    <t>Période tarifaire courante (calendrier n°2)</t>
  </si>
  <si>
    <t>Période tarifaire courante (calendrier n°1)</t>
  </si>
  <si>
    <t>Puissance souscrite de la période tarifaire en cours</t>
  </si>
  <si>
    <t>kW / kVA</t>
  </si>
  <si>
    <t>ERPpCour</t>
  </si>
  <si>
    <t>VAh</t>
  </si>
  <si>
    <t>ERN</t>
  </si>
  <si>
    <r>
      <t xml:space="preserve">ADCO </t>
    </r>
    <r>
      <rPr>
        <sz val="8"/>
        <rFont val="Arial"/>
        <family val="2"/>
      </rPr>
      <t>(MSB)</t>
    </r>
  </si>
  <si>
    <t>U10MN</t>
  </si>
  <si>
    <r>
      <t xml:space="preserve">Puissance apparente </t>
    </r>
    <r>
      <rPr>
        <i/>
        <sz val="10"/>
        <color indexed="12"/>
        <rFont val="Arial"/>
        <family val="2"/>
      </rPr>
      <t>triphasée</t>
    </r>
  </si>
  <si>
    <t>Inconnu</t>
  </si>
  <si>
    <t>TicCrcEn</t>
  </si>
  <si>
    <t>Présence des potentiels (uniquement second quartet)</t>
  </si>
  <si>
    <t>EAp1HCE</t>
  </si>
  <si>
    <t>EAp1HCH</t>
  </si>
  <si>
    <t>EAp1HPE</t>
  </si>
  <si>
    <t>EAp1HPH</t>
  </si>
  <si>
    <t>TicMaster - TicMasterPro</t>
  </si>
  <si>
    <t>ERPp1HCE</t>
  </si>
  <si>
    <t>ERPp1HCH</t>
  </si>
  <si>
    <t>ERPp1HPE</t>
  </si>
  <si>
    <t>ERPp1HPH</t>
  </si>
  <si>
    <t>ERNp1HCE</t>
  </si>
  <si>
    <t>ERNp1HCH</t>
  </si>
  <si>
    <t>ERNp1HPE</t>
  </si>
  <si>
    <t>ERNp1HPH</t>
  </si>
  <si>
    <t>&lt;-- Renseigner à gauche le numéro de la voie TIC dont on souhaite le mapping</t>
  </si>
  <si>
    <t>Second quartet uniquement</t>
  </si>
  <si>
    <t>EAp1P</t>
  </si>
  <si>
    <t>ERNp1P</t>
  </si>
  <si>
    <t>ERPp1P</t>
  </si>
  <si>
    <r>
      <t>Watchdog sur absence de réception de trame modbus (</t>
    </r>
    <r>
      <rPr>
        <i/>
        <sz val="10"/>
        <rFont val="Arial"/>
        <family val="2"/>
      </rPr>
      <t>0: off - pas de 1s</t>
    </r>
    <r>
      <rPr>
        <sz val="10"/>
        <rFont val="Arial"/>
        <family val="2"/>
      </rPr>
      <t>)</t>
    </r>
  </si>
  <si>
    <r>
      <t>Contrôle CRC TIC (</t>
    </r>
    <r>
      <rPr>
        <i/>
        <sz val="10"/>
        <rFont val="Arial"/>
        <family val="2"/>
      </rPr>
      <t>0: Contrôle CRC opérationnel - 1: Contrôle CRC descativé</t>
    </r>
    <r>
      <rPr>
        <sz val="10"/>
        <rFont val="Arial"/>
        <family val="2"/>
      </rPr>
      <t>)</t>
    </r>
  </si>
  <si>
    <t>A5 Base</t>
  </si>
  <si>
    <t>A8 Base</t>
  </si>
  <si>
    <t>Heure de Juillet-Aout</t>
  </si>
  <si>
    <t>Heures de Pointe</t>
  </si>
  <si>
    <t>Heures Pleines Hiver</t>
  </si>
  <si>
    <t>Heures Creuses Hiver</t>
  </si>
  <si>
    <t>Heures Pleines Eté</t>
  </si>
  <si>
    <t>Heures Creuses Eté</t>
  </si>
  <si>
    <t>Heures Pleines Demi-saison</t>
  </si>
  <si>
    <t>Heures Creuses Demi-saison</t>
  </si>
  <si>
    <t>A5 EJP</t>
  </si>
  <si>
    <t>Heures Pointe Mobile</t>
  </si>
  <si>
    <t>Heures Hiver</t>
  </si>
  <si>
    <t>A8 EJP</t>
  </si>
  <si>
    <t>Heures Demi-saison</t>
  </si>
  <si>
    <t>A8 MODULABLE</t>
  </si>
  <si>
    <t>Heures Hiver Mobile</t>
  </si>
  <si>
    <t>Heures Demi-saison Mobile</t>
  </si>
  <si>
    <t>Heures Saison Creuse Mobile</t>
  </si>
  <si>
    <t>Scanner Mode</t>
  </si>
  <si>
    <t>Cntr22Type</t>
  </si>
  <si>
    <t>Cntr23Type</t>
  </si>
  <si>
    <t>Cntr23Quality</t>
  </si>
  <si>
    <r>
      <t>0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(15258 pour 999999999)</t>
    </r>
  </si>
  <si>
    <t>Valeur par défaut des registres modbus (Dword[i])</t>
  </si>
  <si>
    <r>
      <t>0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(57711 pour 999999999)</t>
    </r>
  </si>
  <si>
    <r>
      <t xml:space="preserve">Variable de test de format de lecture. Valeur en Dword[i] : </t>
    </r>
    <r>
      <rPr>
        <b/>
        <sz val="10"/>
        <color rgb="FF0070C0"/>
        <rFont val="Arial"/>
        <family val="2"/>
      </rPr>
      <t>1234567890</t>
    </r>
  </si>
  <si>
    <t>IPREA1MN</t>
  </si>
  <si>
    <t>IPREATMN</t>
  </si>
  <si>
    <t>NC</t>
  </si>
  <si>
    <t>PRapCour</t>
  </si>
  <si>
    <t>Appli</t>
  </si>
  <si>
    <t>SOUTIRAGE</t>
  </si>
  <si>
    <t>INJECTION</t>
  </si>
  <si>
    <t>PA1_s</t>
  </si>
  <si>
    <t>PA1_i</t>
  </si>
  <si>
    <r>
      <t>E</t>
    </r>
    <r>
      <rPr>
        <b/>
        <sz val="10"/>
        <color rgb="FF0000FF"/>
        <rFont val="Arial"/>
        <family val="2"/>
      </rPr>
      <t>A</t>
    </r>
    <r>
      <rPr>
        <sz val="10"/>
        <rFont val="Arial"/>
        <family val="2"/>
      </rPr>
      <t>P_s2 / E</t>
    </r>
    <r>
      <rPr>
        <b/>
        <sz val="10"/>
        <color rgb="FF0000FF"/>
        <rFont val="Arial"/>
        <family val="2"/>
      </rPr>
      <t>a</t>
    </r>
    <r>
      <rPr>
        <sz val="10"/>
        <rFont val="Arial"/>
        <family val="2"/>
      </rPr>
      <t>P_s2</t>
    </r>
  </si>
  <si>
    <t>HPH / PM</t>
  </si>
  <si>
    <t>HCH / HH</t>
  </si>
  <si>
    <r>
      <t>3 → 60 (</t>
    </r>
    <r>
      <rPr>
        <b/>
        <sz val="10"/>
        <color indexed="30"/>
        <rFont val="Arial"/>
        <family val="2"/>
      </rPr>
      <t>20</t>
    </r>
    <r>
      <rPr>
        <sz val="10"/>
        <rFont val="Arial"/>
        <family val="2"/>
      </rPr>
      <t>)</t>
    </r>
  </si>
  <si>
    <t>Accès</t>
  </si>
  <si>
    <t>R/W</t>
  </si>
  <si>
    <t>R</t>
  </si>
  <si>
    <t>J</t>
  </si>
  <si>
    <t>PME-PMI</t>
  </si>
  <si>
    <t>Table modbus voie TIC</t>
  </si>
  <si>
    <t>Correspondance Alphanumérique</t>
  </si>
  <si>
    <t>UMOY1</t>
  </si>
  <si>
    <t>UMOY2</t>
  </si>
  <si>
    <t>UMOY3</t>
  </si>
  <si>
    <t>TARIFDYN</t>
  </si>
  <si>
    <t>ETATDYNF</t>
  </si>
  <si>
    <t>TD</t>
  </si>
  <si>
    <t>TC</t>
  </si>
  <si>
    <t>EAS (EA?)</t>
  </si>
  <si>
    <t>ER+S</t>
  </si>
  <si>
    <t>ER-S</t>
  </si>
  <si>
    <t>EAI</t>
  </si>
  <si>
    <t>ER+I</t>
  </si>
  <si>
    <t>ER-I</t>
  </si>
  <si>
    <t>I1I</t>
  </si>
  <si>
    <t>I2I</t>
  </si>
  <si>
    <t>I3I</t>
  </si>
  <si>
    <t>PTCOURD</t>
  </si>
  <si>
    <t>PA1S</t>
  </si>
  <si>
    <t>PR+1S</t>
  </si>
  <si>
    <t>PA1I</t>
  </si>
  <si>
    <t>PR+1I</t>
  </si>
  <si>
    <t>PR-1I</t>
  </si>
  <si>
    <t>EAp4ID</t>
  </si>
  <si>
    <t>EAp1ID</t>
  </si>
  <si>
    <t>EAp2ID</t>
  </si>
  <si>
    <t>EAp3ID</t>
  </si>
  <si>
    <t>ER-p7SD</t>
  </si>
  <si>
    <t>ER-p8SD</t>
  </si>
  <si>
    <t>EAp5ID</t>
  </si>
  <si>
    <t>EAp6ID</t>
  </si>
  <si>
    <t>EAp7ID</t>
  </si>
  <si>
    <t>EAp8ID</t>
  </si>
  <si>
    <t>ER+p1SD</t>
  </si>
  <si>
    <t>ER+p2SD</t>
  </si>
  <si>
    <t>ER+p3SD</t>
  </si>
  <si>
    <t>ER+p4SD</t>
  </si>
  <si>
    <t>ER+p5SD</t>
  </si>
  <si>
    <t>ER+p6SD</t>
  </si>
  <si>
    <t>ER+p7SD</t>
  </si>
  <si>
    <t>ER+p8SD</t>
  </si>
  <si>
    <t>ER-p1SD</t>
  </si>
  <si>
    <t>ER-p2SD</t>
  </si>
  <si>
    <t>ER-p3SD</t>
  </si>
  <si>
    <t>ER-p4SD</t>
  </si>
  <si>
    <t>ER-p5SD</t>
  </si>
  <si>
    <t>ER-p6SD</t>
  </si>
  <si>
    <t>S</t>
  </si>
  <si>
    <t>ER+p1ID</t>
  </si>
  <si>
    <t>ER+p2ID</t>
  </si>
  <si>
    <t>ER+p3ID</t>
  </si>
  <si>
    <t>ER+p4ID</t>
  </si>
  <si>
    <t>ER+p5ID</t>
  </si>
  <si>
    <t>ER+p6ID</t>
  </si>
  <si>
    <t>ER+p7ID</t>
  </si>
  <si>
    <t>ER+p8ID</t>
  </si>
  <si>
    <t>ER-p1ID</t>
  </si>
  <si>
    <t>ER-p2ID</t>
  </si>
  <si>
    <t>ER-p3ID</t>
  </si>
  <si>
    <t>ER-p4ID</t>
  </si>
  <si>
    <t>ER-p5ID</t>
  </si>
  <si>
    <t>ER-p6ID</t>
  </si>
  <si>
    <t>ER-p7ID</t>
  </si>
  <si>
    <t>ER-p8ID</t>
  </si>
  <si>
    <t>PSp1</t>
  </si>
  <si>
    <t>PSp2</t>
  </si>
  <si>
    <t>PSp3</t>
  </si>
  <si>
    <t>PSp4</t>
  </si>
  <si>
    <t>PSp5</t>
  </si>
  <si>
    <t>PSp6</t>
  </si>
  <si>
    <t>PSp7</t>
  </si>
  <si>
    <t>PSp8</t>
  </si>
  <si>
    <t>LIB_p1D</t>
  </si>
  <si>
    <t>LIB_p2D</t>
  </si>
  <si>
    <t>LIB_p3D</t>
  </si>
  <si>
    <t>LIB_p4D</t>
  </si>
  <si>
    <t>LIB_p5D</t>
  </si>
  <si>
    <t>LIB_p6D</t>
  </si>
  <si>
    <t>LIB_p7D</t>
  </si>
  <si>
    <t>LIB_p8D</t>
  </si>
  <si>
    <t>TGPHIS</t>
  </si>
  <si>
    <t>TGPHII</t>
  </si>
  <si>
    <t>PTCOURF</t>
  </si>
  <si>
    <t>ETATDYND</t>
  </si>
  <si>
    <t>PREAVISF</t>
  </si>
  <si>
    <t>TDYNF</t>
  </si>
  <si>
    <t>PREAVIS</t>
  </si>
  <si>
    <t>PREAVISD</t>
  </si>
  <si>
    <t>TDYND</t>
  </si>
  <si>
    <t>EAp1SD</t>
  </si>
  <si>
    <t>EAp2SD</t>
  </si>
  <si>
    <t>EAp3SD</t>
  </si>
  <si>
    <t>EAp4SD</t>
  </si>
  <si>
    <t>EAp5SD</t>
  </si>
  <si>
    <t>EAp6SD</t>
  </si>
  <si>
    <t>EAp7SD</t>
  </si>
  <si>
    <t>EAp8SD</t>
  </si>
  <si>
    <t>EAp1SF</t>
  </si>
  <si>
    <t>EAp2SF</t>
  </si>
  <si>
    <t>EAp3SF</t>
  </si>
  <si>
    <t>EAp4SF</t>
  </si>
  <si>
    <t>EAp5SF</t>
  </si>
  <si>
    <t>EAp6SF</t>
  </si>
  <si>
    <t>EAp7SF</t>
  </si>
  <si>
    <t>EAp8SF</t>
  </si>
  <si>
    <t>LIB_p2F</t>
  </si>
  <si>
    <t>LIB_p7F</t>
  </si>
  <si>
    <t>LIB_p8F</t>
  </si>
  <si>
    <t>PREAVIS1</t>
  </si>
  <si>
    <t>ETATDYN1</t>
  </si>
  <si>
    <t>ETATDYN2</t>
  </si>
  <si>
    <t>PREAVIS2</t>
  </si>
  <si>
    <t>LIB_p1F</t>
  </si>
  <si>
    <t>LIB_p3F</t>
  </si>
  <si>
    <t>LIB_p6F</t>
  </si>
  <si>
    <t>LIB_p4F</t>
  </si>
  <si>
    <t>LIB_p5F</t>
  </si>
  <si>
    <t>V/S</t>
  </si>
  <si>
    <t>BT 4 SUP36</t>
  </si>
  <si>
    <t>BT 5 SUP36</t>
  </si>
  <si>
    <t>TJ EJP-SD</t>
  </si>
  <si>
    <t>TJ EJP-PM</t>
  </si>
  <si>
    <t>TJ EJP-HH</t>
  </si>
  <si>
    <t>TJ LU-SD</t>
  </si>
  <si>
    <t>TJ LU-PH</t>
  </si>
  <si>
    <t>TJ LU-CH</t>
  </si>
  <si>
    <t>TJ LU-P</t>
  </si>
  <si>
    <t>HTA 5</t>
  </si>
  <si>
    <t>HTA 8</t>
  </si>
  <si>
    <t>XXX</t>
  </si>
  <si>
    <t>PR-1S</t>
  </si>
  <si>
    <t>JAUNE / pt</t>
  </si>
  <si>
    <t>Puiss App</t>
  </si>
  <si>
    <t>Kp</t>
  </si>
  <si>
    <t>Poste tarifaire en cours (pt)</t>
  </si>
  <si>
    <t>Puissance apparente</t>
  </si>
  <si>
    <t>pt</t>
  </si>
  <si>
    <r>
      <t xml:space="preserve">Digit dizaine : </t>
    </r>
    <r>
      <rPr>
        <b/>
        <sz val="10"/>
        <rFont val="Arial"/>
        <family val="2"/>
      </rPr>
      <t>saison</t>
    </r>
  </si>
  <si>
    <r>
      <t xml:space="preserve">Digit unité : </t>
    </r>
    <r>
      <rPr>
        <b/>
        <sz val="10"/>
        <rFont val="Arial"/>
        <family val="2"/>
      </rPr>
      <t>poste horaire</t>
    </r>
  </si>
  <si>
    <t>E (été)</t>
  </si>
  <si>
    <t>H (hiver)</t>
  </si>
  <si>
    <t>PM (pointe mobile)</t>
  </si>
  <si>
    <t>ex :</t>
  </si>
  <si>
    <t>21 = HPH</t>
  </si>
  <si>
    <t>23 = HP</t>
  </si>
  <si>
    <t>PTCOUR (Inj)</t>
  </si>
  <si>
    <t>PTCOUR (INJ) 4Q</t>
  </si>
  <si>
    <t>MESURE1/2</t>
  </si>
  <si>
    <t>PTCOUR1/2</t>
  </si>
  <si>
    <t>PTCOURD/F</t>
  </si>
  <si>
    <t>ETATDYN1/2</t>
  </si>
  <si>
    <t>DEP</t>
  </si>
  <si>
    <t>"DEP "</t>
  </si>
  <si>
    <t>ACTIF</t>
  </si>
  <si>
    <t>INACTIF</t>
  </si>
  <si>
    <t>PREAVIS1/2</t>
  </si>
  <si>
    <t>TD-P</t>
  </si>
  <si>
    <t>TD-PM</t>
  </si>
  <si>
    <t>TD-HH</t>
  </si>
  <si>
    <t>TD-JA</t>
  </si>
  <si>
    <t>TD-HP</t>
  </si>
  <si>
    <t>TD-HC</t>
  </si>
  <si>
    <t>"TD- ? "</t>
  </si>
  <si>
    <t>PREAVISD/F</t>
  </si>
  <si>
    <t>TD-1</t>
  </si>
  <si>
    <t>TD-2</t>
  </si>
  <si>
    <t>TD-3</t>
  </si>
  <si>
    <t>XXXX</t>
  </si>
  <si>
    <t>"JA "</t>
  </si>
  <si>
    <t>BBRx</t>
  </si>
  <si>
    <t>EJP</t>
  </si>
  <si>
    <t>----</t>
  </si>
  <si>
    <t>"----"</t>
  </si>
  <si>
    <t>TD- ?</t>
  </si>
  <si>
    <t>CONFIG, CONTRAT, Appli, OPTARIF, 
MESURES1/2, PREAVIS1/2, REAVISD/F, 
TARIFDYN</t>
  </si>
  <si>
    <t>PTCOUR, PTCOUR1/2, PTCOURD/F, 
LIB_pxD/F, ETATDYN1/2, PTEC, 
PREAVIS, DEMAIN, HHPHC</t>
  </si>
  <si>
    <t>LIB_pxD/F</t>
  </si>
  <si>
    <t>Parity</t>
  </si>
  <si>
    <r>
      <t>0 → 2 (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)</t>
    </r>
  </si>
  <si>
    <t>EAP_s2 / EaP_s2</t>
  </si>
  <si>
    <t>Indication de la présence du signal tarifaire externe.</t>
  </si>
  <si>
    <r>
      <t xml:space="preserve">Courant injecté sur la phase 1                                 </t>
    </r>
    <r>
      <rPr>
        <sz val="10"/>
        <rFont val="Arial"/>
        <family val="2"/>
      </rPr>
      <t>Flottant  (entier valeur x 1000)</t>
    </r>
  </si>
  <si>
    <r>
      <t xml:space="preserve">Courant injecté sur la phase 2                                 </t>
    </r>
    <r>
      <rPr>
        <sz val="10"/>
        <rFont val="Arial"/>
        <family val="2"/>
      </rPr>
      <t>Flottant  (entier valeur x 1000)</t>
    </r>
  </si>
  <si>
    <r>
      <t xml:space="preserve">Courant injecté sur la phase 3                                 </t>
    </r>
    <r>
      <rPr>
        <sz val="10"/>
        <rFont val="Arial"/>
        <family val="2"/>
      </rPr>
      <t>Flottant  (entier valeur x 1000)</t>
    </r>
  </si>
  <si>
    <t>Tension moy. ph. 2</t>
  </si>
  <si>
    <t>Tension moy. ph. 3</t>
  </si>
  <si>
    <t>Min</t>
  </si>
  <si>
    <t>Période tarifaire courante de la grille D</t>
  </si>
  <si>
    <t>Préavis de dépassement de puissance</t>
  </si>
  <si>
    <t>Préavis de passage en tarif dynamique pour la grille D (TD-X)</t>
  </si>
  <si>
    <t>Alerte sur les périodes de fonctionnement tarifaire dynamique en cours ou prochaine, pour la grille D</t>
  </si>
  <si>
    <t>Etat de fonctionnement tarifaire dynamique pour la grille D</t>
  </si>
  <si>
    <t>Entier</t>
  </si>
  <si>
    <t>Soutirage</t>
  </si>
  <si>
    <t>Injection</t>
  </si>
  <si>
    <t>---</t>
  </si>
  <si>
    <t>Puissance souscrite courante de la période tarifaire n°1 de la grille D (Cf. LIB_p1D)</t>
  </si>
  <si>
    <t>Puissance souscrite courante de la période tarifaire n°2 de la grille D (Cf. LIB_p2D)</t>
  </si>
  <si>
    <t>Puissance souscrite courante de la période tarifaire n°3 de la grille D (Cf. LIB_p3D)</t>
  </si>
  <si>
    <t>Puissance souscrite courante de la période tarifaire n°4 de la grille D (Cf. LIB_p4D)</t>
  </si>
  <si>
    <t>Puissance souscrite courante de la période tarifaire n°5 de la grille D (Cf. LIB_p5D)</t>
  </si>
  <si>
    <t>Puissance souscrite courante de la période tarifaire n°6 de la grille D (Cf. LIB_p6D)</t>
  </si>
  <si>
    <t>Puissance souscrite courante de la période tarifaire n°7 de la grille D (Cf. LIB_p7D)</t>
  </si>
  <si>
    <t>Puissance souscrite courante de la période tarifaire n°8 de la grille D (Cf. LIB_p8D)</t>
  </si>
  <si>
    <t>Période tarifaire n°1 de la grille D</t>
  </si>
  <si>
    <t>Période tarifaire n°2 de la grille D</t>
  </si>
  <si>
    <t>Période tarifaire n°3 de la grille D</t>
  </si>
  <si>
    <t>Période tarifaire n°4 de la grille D</t>
  </si>
  <si>
    <t>Période tarifaire n°5 de la grille D</t>
  </si>
  <si>
    <t>Période tarifaire n°6 de la grille D</t>
  </si>
  <si>
    <t>Période tarifaire n°7 de la grille D</t>
  </si>
  <si>
    <t>Période tarifaire n°8 de la grille D</t>
  </si>
  <si>
    <t>Mode</t>
  </si>
  <si>
    <t>Periode</t>
  </si>
  <si>
    <t>Unité</t>
  </si>
  <si>
    <r>
      <t xml:space="preserve">Tangente phi moyenne Tc minutes en </t>
    </r>
    <r>
      <rPr>
        <b/>
        <sz val="10"/>
        <color indexed="12"/>
        <rFont val="Arial"/>
        <family val="2"/>
      </rPr>
      <t>soutirage</t>
    </r>
  </si>
  <si>
    <r>
      <t xml:space="preserve">Tangente phi moyenne Tc minutes en </t>
    </r>
    <r>
      <rPr>
        <b/>
        <sz val="10"/>
        <color indexed="12"/>
        <rFont val="Arial"/>
        <family val="2"/>
      </rPr>
      <t>injection</t>
    </r>
  </si>
  <si>
    <t>Période tarifaire courante de la grille F</t>
  </si>
  <si>
    <t>Préavis de passage en tarif dynamique pour la grille F (TD-X)</t>
  </si>
  <si>
    <t>Etat de fonctionnement tarifaire dynamique pour la grille F</t>
  </si>
  <si>
    <t>Alpha</t>
  </si>
  <si>
    <t>Période tarifaire n°1 de la grille F</t>
  </si>
  <si>
    <t>Période tarifaire n°2 de la grille F</t>
  </si>
  <si>
    <t>Période tarifaire n°3 de la grille F</t>
  </si>
  <si>
    <t>Période tarifaire n°4 de la grille F</t>
  </si>
  <si>
    <t>Période tarifaire n°5 de la grille F</t>
  </si>
  <si>
    <t>Période tarifaire n°6 de la grille F</t>
  </si>
  <si>
    <t>Période tarifaire n°7 de la grille F</t>
  </si>
  <si>
    <t>Période tarifaire n°8 de la grille F</t>
  </si>
  <si>
    <t>Tangente phi moyenne 10 minutes</t>
  </si>
  <si>
    <r>
      <t xml:space="preserve">Période tarifaire courante pour le </t>
    </r>
    <r>
      <rPr>
        <b/>
        <sz val="10"/>
        <color indexed="12"/>
        <rFont val="Arial"/>
        <family val="2"/>
      </rPr>
      <t>soutirage</t>
    </r>
  </si>
  <si>
    <t>Flottant  (entier valeur x 1000)</t>
  </si>
  <si>
    <r>
      <t xml:space="preserve">Puissance de raccordement en </t>
    </r>
    <r>
      <rPr>
        <b/>
        <sz val="10"/>
        <color rgb="FF002060"/>
        <rFont val="Arial"/>
        <family val="2"/>
      </rPr>
      <t>injection</t>
    </r>
    <r>
      <rPr>
        <sz val="10"/>
        <color indexed="12"/>
        <rFont val="Arial"/>
        <family val="2"/>
      </rPr>
      <t xml:space="preserve"> de la période tarifaire en cours</t>
    </r>
  </si>
  <si>
    <t>Signée</t>
  </si>
  <si>
    <r>
      <t>Période tarifaire courante pour l</t>
    </r>
    <r>
      <rPr>
        <b/>
        <sz val="10"/>
        <color indexed="12"/>
        <rFont val="Arial"/>
        <family val="2"/>
      </rPr>
      <t>'injection</t>
    </r>
  </si>
  <si>
    <t>Puissance souscrite en période tarifaire →</t>
  </si>
  <si>
    <r>
      <t xml:space="preserve">Puissance de raccordement </t>
    </r>
    <r>
      <rPr>
        <b/>
        <sz val="10"/>
        <color rgb="FF002060"/>
        <rFont val="Arial"/>
        <family val="2"/>
      </rPr>
      <t>(injection)</t>
    </r>
    <r>
      <rPr>
        <sz val="10"/>
        <color indexed="12"/>
        <rFont val="Arial"/>
        <family val="2"/>
      </rPr>
      <t xml:space="preserve"> en période tarifaire →</t>
    </r>
  </si>
  <si>
    <r>
      <t xml:space="preserve">Puissance de raccordement </t>
    </r>
    <r>
      <rPr>
        <b/>
        <sz val="10"/>
        <color rgb="FF969696"/>
        <rFont val="Arial"/>
        <family val="2"/>
      </rPr>
      <t>(injection)</t>
    </r>
    <r>
      <rPr>
        <sz val="10"/>
        <color rgb="FF969696"/>
        <rFont val="Arial"/>
        <family val="2"/>
      </rPr>
      <t xml:space="preserve"> en période tarifaire →</t>
    </r>
  </si>
  <si>
    <t>22 = HCH</t>
  </si>
  <si>
    <t>11 = HPE</t>
  </si>
  <si>
    <t>12 = HCE</t>
  </si>
  <si>
    <t>Tarifs</t>
  </si>
  <si>
    <t>Energie active soutirée, pour MESURES2, en période tarifaire →</t>
  </si>
  <si>
    <t>Puissance maximale atteinte en injection en période tarifaire →</t>
  </si>
  <si>
    <t>Puissance maximale atteinte en soutirage en période tarifaire →</t>
  </si>
  <si>
    <t>Energie active soutirée de la période P pour la période tarifaire →</t>
  </si>
  <si>
    <t>Energie réactive positive injectée de la période P en période tarifaire →</t>
  </si>
  <si>
    <t>Energie réactive positive soutirée de la période P en période tarifaire →</t>
  </si>
  <si>
    <t>Energie réactive négative injectée de la période P en période tarifaire →</t>
  </si>
  <si>
    <t>Energie réactive négative soutirée de la période P en période tarifaire →</t>
  </si>
  <si>
    <t>Energie active injectée de la période P pour la période tarifaire →</t>
  </si>
  <si>
    <t>Deux registres en non signé</t>
  </si>
  <si>
    <t>Période</t>
  </si>
  <si>
    <t>HH   mmSS</t>
  </si>
  <si>
    <r>
      <t xml:space="preserve">Tangente phi moyenne 10 minutes en </t>
    </r>
    <r>
      <rPr>
        <b/>
        <sz val="10"/>
        <color indexed="12"/>
        <rFont val="Arial"/>
        <family val="2"/>
      </rPr>
      <t>injection</t>
    </r>
  </si>
  <si>
    <r>
      <t xml:space="preserve">Tangente phi moyenne 10 minutes en </t>
    </r>
    <r>
      <rPr>
        <b/>
        <sz val="10"/>
        <color indexed="12"/>
        <rFont val="Arial"/>
        <family val="2"/>
      </rPr>
      <t>soutirage</t>
    </r>
  </si>
  <si>
    <t>Période tarifaire de la période dynamique courante du calendrier n°1</t>
  </si>
  <si>
    <t>Période tarifaire, du calendrier n°1, faisant l’objet du préavis en cours</t>
  </si>
  <si>
    <t>Période dynamique courante du calendrier n°1 - Période tarifaire</t>
  </si>
  <si>
    <t>Période dynamique future du calendrier n°1 - Période tarifaire</t>
  </si>
  <si>
    <t>Période tarifaire de la période dynamique courante du calendrier n°2</t>
  </si>
  <si>
    <t>Période tarifaire, du calendrier n°2, faisant l’objet du préavis en cours</t>
  </si>
  <si>
    <t>Période dynamique courante du calendrier n°2 - Période tarifaire</t>
  </si>
  <si>
    <t>Période dynamique future du calendrier n°2 - Période tarifaire</t>
  </si>
  <si>
    <r>
      <t xml:space="preserve">Puissance maximale atteinte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pour la période tarifaire en cours</t>
    </r>
  </si>
  <si>
    <r>
      <t xml:space="preserve">Puissance maximale atteinte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pour la période tarifaire en cours</t>
    </r>
  </si>
  <si>
    <t>Nom du calendrier n°1</t>
  </si>
  <si>
    <t>Nom du calendrier n°2</t>
  </si>
  <si>
    <r>
      <t xml:space="preserve">Energie active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en cours sur la période p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</si>
  <si>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en période tarifaire →</t>
    </r>
  </si>
  <si>
    <t>Energie active soutirée de la période p en période tarifaire →</t>
  </si>
  <si>
    <r>
      <t xml:space="preserve">Energie réactive négative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en cours sur la période p</t>
    </r>
  </si>
  <si>
    <t>Energie réactive soutirée négative sur période p en période tarifaire →</t>
  </si>
  <si>
    <r>
      <t xml:space="preserve">Energie réactive positive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en cours sur la période p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</si>
  <si>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sur la période p en période tarifaire →</t>
    </r>
  </si>
  <si>
    <t>Energie réactive positive soutirée sur la période p en période tarifaire →</t>
  </si>
  <si>
    <r>
      <t xml:space="preserve">Courant </t>
    </r>
    <r>
      <rPr>
        <b/>
        <sz val="10"/>
        <color rgb="FF002060"/>
        <rFont val="Arial"/>
        <family val="2"/>
      </rPr>
      <t>injecté</t>
    </r>
    <r>
      <rPr>
        <sz val="10"/>
        <color indexed="12"/>
        <rFont val="Arial"/>
        <family val="2"/>
      </rPr>
      <t xml:space="preserve"> mesuré sur la phase 1</t>
    </r>
  </si>
  <si>
    <r>
      <t xml:space="preserve">Courant </t>
    </r>
    <r>
      <rPr>
        <b/>
        <sz val="10"/>
        <color rgb="FF002060"/>
        <rFont val="Arial"/>
        <family val="2"/>
      </rPr>
      <t>injecté</t>
    </r>
    <r>
      <rPr>
        <sz val="10"/>
        <color indexed="12"/>
        <rFont val="Arial"/>
        <family val="2"/>
      </rPr>
      <t xml:space="preserve"> mesuré sur la phase 2</t>
    </r>
  </si>
  <si>
    <r>
      <t xml:space="preserve">Courant </t>
    </r>
    <r>
      <rPr>
        <b/>
        <sz val="10"/>
        <color rgb="FF002060"/>
        <rFont val="Arial"/>
        <family val="2"/>
      </rPr>
      <t>injecté</t>
    </r>
    <r>
      <rPr>
        <sz val="10"/>
        <color indexed="12"/>
        <rFont val="Arial"/>
        <family val="2"/>
      </rPr>
      <t xml:space="preserve"> mesuré sur la phase 3</t>
    </r>
  </si>
  <si>
    <t>Energie active soutirée de la période p-1 en période tarifaire →</t>
  </si>
  <si>
    <t>Energie réactive négative soutirée de la période p-1 en période tarifaire →</t>
  </si>
  <si>
    <t>Energie réactive positive soutirée de la période p-1 en période tarifaire →</t>
  </si>
  <si>
    <r>
      <t xml:space="preserve">Energie active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 en période tarifaire →</t>
    </r>
  </si>
  <si>
    <r>
      <t xml:space="preserve">Energie réactive négative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 en période tarifaire →</t>
    </r>
  </si>
  <si>
    <r>
      <t xml:space="preserve">Energie réactive positive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 en période tarifaire →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</si>
  <si>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</si>
  <si>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</si>
  <si>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</si>
  <si>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</si>
  <si>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</si>
  <si>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</si>
  <si>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</si>
  <si>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</si>
  <si>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</si>
  <si>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</si>
  <si>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</si>
  <si>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</si>
  <si>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</si>
  <si>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</si>
  <si>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</si>
  <si>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</si>
  <si>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</si>
  <si>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</si>
  <si>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</si>
  <si>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</si>
  <si>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</si>
  <si>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</si>
  <si>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</si>
  <si>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</si>
  <si>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</si>
  <si>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</si>
  <si>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</si>
  <si>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</si>
  <si>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</si>
  <si>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</si>
  <si>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</si>
  <si>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</si>
  <si>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</si>
  <si>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</si>
  <si>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</si>
  <si>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</si>
  <si>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</si>
  <si>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</si>
  <si>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</si>
  <si>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</si>
  <si>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</si>
  <si>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</si>
  <si>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t>PJW</t>
  </si>
  <si>
    <t>HN</t>
  </si>
  <si>
    <t>HPM</t>
  </si>
  <si>
    <t>Alphanumérique (voir table jointe)</t>
  </si>
  <si>
    <t>Alerte sur les périodes de fonctionnement tarifaire dynamique en cours ou prochaine, pour la grille F</t>
  </si>
  <si>
    <t>CBE</t>
  </si>
  <si>
    <t>CJE</t>
  </si>
  <si>
    <t>ICE</t>
  </si>
  <si>
    <t>SAPHIR</t>
  </si>
  <si>
    <t>Variables du compteur de la voie 1. Voir table 'CntrMap'</t>
  </si>
  <si>
    <t>Type de compteur de la voie 24. 0: NC, 1: Bleu, 2: Vert, 3: Jaune, 4: PME-PMI, 6: SAPHIR</t>
  </si>
  <si>
    <t>Compteur d'étiquettes TIC décodées depuis le dernier reset ou mise sous tension.</t>
  </si>
  <si>
    <t>Date et Heure courante :     HH (MSB) / mm(x100)+SS (LSB)</t>
  </si>
  <si>
    <t>Date et Heure courante :     JJ (MSB) / MM(x100)+AA (LSB)</t>
  </si>
  <si>
    <t>Période dynamique courante du calendrier n°1 - Début :     JJ (MSB) / MM(x100)+AA (LSB)</t>
  </si>
  <si>
    <t>Période dynamique courante du calendrier n°1 - Début :     HH (MSB) / mm(x100)+SS (LSB)</t>
  </si>
  <si>
    <t>Période dynamique courante du calendrier n°1 - Fin :     JJ (MSB) / MM(x100)+AA (LSB)</t>
  </si>
  <si>
    <t>Période dynamique courante du calendrier n°1 - Fin :     HH (MSB) / mm(x100)+SS (LSB)</t>
  </si>
  <si>
    <t>Période dynamique future du calendrier n°1 - Début :     JJ (MSB) / MM(x100)+AA (LSB)</t>
  </si>
  <si>
    <t>Période dynamique future du calendrier n°1 - Début :     HH (MSB) / mm(x100)+SS (LSB)</t>
  </si>
  <si>
    <t>Période dynamique future du calendrier n°1 - Fin :     JJ (MSB) / MM(x100)+AA (LSB)</t>
  </si>
  <si>
    <t>Période dynamique future du calendrier n°1 - Fin :     HH (MSB) / mm(x100)+SS (LSB)</t>
  </si>
  <si>
    <t>Période dynamique courante du calendrier n°2 - Début :     JJ (MSB) / MM(x100)+AA (LSB)</t>
  </si>
  <si>
    <t>Période dynamique courante du calendrier n°2 - Début :     HH (MSB) / mm(x100)+SS (LSB)</t>
  </si>
  <si>
    <t>Période dynamique courante du calendrier n°2 - Fin :     JJ (MSB) / MM(x100)+AA (LSB)</t>
  </si>
  <si>
    <t>Période dynamique courante du calendrier n°2 - Fin :     HH (MSB) / mm(x100)+SS (LSB)</t>
  </si>
  <si>
    <t>Période dynamique future du calendrier n°2 - Début :     JJ (MSB) / MM(x100)+AA (LSB)</t>
  </si>
  <si>
    <t>Période dynamique future du calendrier n°2 - Début :     HH (MSB) / mm(x100)+SS (LSB)</t>
  </si>
  <si>
    <t>Période dynamique future du calendrier n°2 - Fin :     JJ (MSB) / MM(x100)+AA (LSB)</t>
  </si>
  <si>
    <t>Période dynamique future du calendrier n°2 - Fin :     HH (MSB) / mm(x100)+SS (LSB)</t>
  </si>
  <si>
    <r>
      <rPr>
        <sz val="10"/>
        <rFont val="Arial"/>
        <family val="2"/>
      </rPr>
      <t xml:space="preserve">DATE    </t>
    </r>
    <r>
      <rPr>
        <i/>
        <sz val="10"/>
        <rFont val="Arial"/>
        <family val="2"/>
      </rPr>
      <t xml:space="preserve">    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</si>
  <si>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TDYN1CD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</si>
  <si>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TDYN1CF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</si>
  <si>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TDYN1FD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</si>
  <si>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TDYN1FF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</si>
  <si>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TDYN2CD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</si>
  <si>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TDYN2CF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</si>
  <si>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TDYN2FD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</si>
  <si>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TDYN2FF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</si>
  <si>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t>EAp1P1</t>
  </si>
  <si>
    <t>EAp1P2</t>
  </si>
  <si>
    <t>EAp1P3</t>
  </si>
  <si>
    <t>EAp1P4</t>
  </si>
  <si>
    <t>EAp1P5</t>
  </si>
  <si>
    <t>EAp1P6</t>
  </si>
  <si>
    <t>EAp1P7</t>
  </si>
  <si>
    <t>EAp1P8</t>
  </si>
  <si>
    <t>ERNp1P1</t>
  </si>
  <si>
    <t>ERNp1P2</t>
  </si>
  <si>
    <t>ERNp1P3</t>
  </si>
  <si>
    <t>ERNp1P4</t>
  </si>
  <si>
    <t>ERNp1P5</t>
  </si>
  <si>
    <t>ERNp1P6</t>
  </si>
  <si>
    <t>ERNp1P7</t>
  </si>
  <si>
    <t>ERNp1P8</t>
  </si>
  <si>
    <t>ERPp1P1</t>
  </si>
  <si>
    <t>ERPp1P2</t>
  </si>
  <si>
    <t>ERPp1P3</t>
  </si>
  <si>
    <t>ERPp1P4</t>
  </si>
  <si>
    <t>ERPp1P5</t>
  </si>
  <si>
    <t>ERPp1P6</t>
  </si>
  <si>
    <t>ERPp1P7</t>
  </si>
  <si>
    <t>ERPp1P8</t>
  </si>
  <si>
    <r>
      <t xml:space="preserve">Energie active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p-1 en période tarifaire →</t>
    </r>
  </si>
  <si>
    <r>
      <t xml:space="preserve">Energie réactive négative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p-1 en période tarifaire →</t>
    </r>
  </si>
  <si>
    <r>
      <t xml:space="preserve">Energie réactive positive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p-1 en période tarifaire →</t>
    </r>
  </si>
  <si>
    <t>Adresse modbus du TicMaster. Tous les TicMaster répondent à une question à l'adresse 254.</t>
  </si>
  <si>
    <r>
      <t>Nombre d'entrée TIC à scanner (</t>
    </r>
    <r>
      <rPr>
        <i/>
        <sz val="10"/>
        <rFont val="Arial"/>
        <family val="2"/>
      </rPr>
      <t>les n premières</t>
    </r>
    <r>
      <rPr>
        <sz val="10"/>
        <rFont val="Arial"/>
        <family val="2"/>
      </rPr>
      <t>)</t>
    </r>
  </si>
  <si>
    <r>
      <t>Temps d'écoute de chaque entrée TIC (</t>
    </r>
    <r>
      <rPr>
        <i/>
        <sz val="10"/>
        <rFont val="Arial"/>
        <family val="2"/>
      </rPr>
      <t>par pas de 1s</t>
    </r>
    <r>
      <rPr>
        <sz val="10"/>
        <rFont val="Arial"/>
        <family val="2"/>
      </rPr>
      <t>)</t>
    </r>
  </si>
  <si>
    <t>Compteur du nombre de requetes modbus recues depuis le dernier reset ou mise sous tension.</t>
  </si>
  <si>
    <r>
      <t>Force l'écoute permanente d'un seule entrée TIC (</t>
    </r>
    <r>
      <rPr>
        <i/>
        <sz val="10"/>
        <rFont val="Arial"/>
        <family val="2"/>
      </rPr>
      <t>arrêt du scan</t>
    </r>
    <r>
      <rPr>
        <sz val="10"/>
        <rFont val="Arial"/>
        <family val="2"/>
      </rPr>
      <t>- Scan manuel) - 0 pour retour en scan auto</t>
    </r>
  </si>
  <si>
    <t>Réinitialisation de toutes les variables d'un compteur TIC par écriture de son numéro [1…n]</t>
  </si>
  <si>
    <t>Entrée TIC actuellement en écoute</t>
  </si>
  <si>
    <t>Mise en route du scanner TIC (RTU uniquement) par écriture d'une valeur de 1 (STD) ou 100 (RAW)</t>
  </si>
  <si>
    <t>AE (4Q Inj)</t>
  </si>
  <si>
    <t>AE (4Q Sout)</t>
  </si>
  <si>
    <t>ERP (4Q Sout)</t>
  </si>
  <si>
    <t>ERP (4Q Inj)</t>
  </si>
  <si>
    <t>TGPHI (4Q Sout)</t>
  </si>
  <si>
    <t>TGPHI (4Q Inj)</t>
  </si>
  <si>
    <r>
      <t xml:space="preserve">Tangente phi moyenne 10 minutes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                                         </t>
    </r>
    <r>
      <rPr>
        <sz val="10"/>
        <rFont val="Arial"/>
        <family val="2"/>
      </rPr>
      <t>Flottant signé  (entier valeur x 1000)</t>
    </r>
  </si>
  <si>
    <r>
      <t xml:space="preserve">Tangente phi moyenne 10 minutes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                                         </t>
    </r>
    <r>
      <rPr>
        <sz val="10"/>
        <rFont val="Arial"/>
        <family val="2"/>
      </rPr>
      <t>Flottant signé  (entier valeur x 1000)</t>
    </r>
  </si>
  <si>
    <t>EA*</t>
  </si>
  <si>
    <t>ERP*</t>
  </si>
  <si>
    <t>TGPHI*</t>
  </si>
  <si>
    <t>PTCOUR (Sout)*</t>
  </si>
  <si>
    <r>
      <rPr>
        <sz val="10"/>
        <rFont val="Arial"/>
        <family val="2"/>
      </rPr>
      <t xml:space="preserve">DATECOUR    </t>
    </r>
    <r>
      <rPr>
        <i/>
        <sz val="10"/>
        <rFont val="Arial"/>
        <family val="2"/>
      </rPr>
      <t xml:space="preserve">   </t>
    </r>
    <r>
      <rPr>
        <i/>
        <sz val="8"/>
        <rFont val="Arial"/>
        <family val="2"/>
      </rPr>
      <t>JJ   MMAA</t>
    </r>
  </si>
  <si>
    <t>0 → 6</t>
  </si>
  <si>
    <t>Si non listé</t>
  </si>
  <si>
    <t>0xC1C2C3C4</t>
  </si>
  <si>
    <t>Ci = code ASCII de chaque caractère du nom de la tranche tarifaire (justification à droite, 0 = pas de Char)</t>
  </si>
  <si>
    <t>SerNum</t>
  </si>
  <si>
    <t>Numero de série</t>
  </si>
  <si>
    <t>P/V/S</t>
  </si>
  <si>
    <t>TicMsgMsb</t>
  </si>
  <si>
    <t>TicMsgLsb</t>
  </si>
  <si>
    <t xml:space="preserve">Pas </t>
  </si>
  <si>
    <t>7FFF</t>
  </si>
  <si>
    <t>ALL</t>
  </si>
  <si>
    <t>Index total</t>
  </si>
  <si>
    <t>Eap</t>
  </si>
  <si>
    <t>ERNp</t>
  </si>
  <si>
    <t>ERPp</t>
  </si>
  <si>
    <t>Eap_SD</t>
  </si>
  <si>
    <t>ER+p_SD</t>
  </si>
  <si>
    <t>ER-p_SD</t>
  </si>
  <si>
    <t>Eap_ID</t>
  </si>
  <si>
    <t>ER+p_ID</t>
  </si>
  <si>
    <t>ER-p_ID</t>
  </si>
  <si>
    <t>Eap_SF</t>
  </si>
  <si>
    <t>Mode : Soutirage (1) / Injection (2)</t>
  </si>
  <si>
    <t>Tic Bauderate</t>
  </si>
  <si>
    <t>Cntr01Baud</t>
  </si>
  <si>
    <t>Cntr02Baud</t>
  </si>
  <si>
    <t>Cntr...Baud</t>
  </si>
  <si>
    <t>Cntr10Baud</t>
  </si>
  <si>
    <t>Configuration Vitesse TIC (0: 1200 bauds, 1: 9600 baud). Bit 0: Compteur 1, Bit 1: Compteur 2, …</t>
  </si>
  <si>
    <t>PA1</t>
  </si>
  <si>
    <t>PA2</t>
  </si>
  <si>
    <t>PA3</t>
  </si>
  <si>
    <t>PA4</t>
  </si>
  <si>
    <t>PA5</t>
  </si>
  <si>
    <t>PA6</t>
  </si>
  <si>
    <t>CCAIN</t>
  </si>
  <si>
    <t>L</t>
  </si>
  <si>
    <t>CCASN</t>
  </si>
  <si>
    <t>Energie Active Soutirée Totale</t>
  </si>
  <si>
    <t>EASD01</t>
  </si>
  <si>
    <t>Energie Active Soutirée Distributeur Index 01</t>
  </si>
  <si>
    <t>EASD02</t>
  </si>
  <si>
    <t>Energie Active Soutirée Distributeur Index 02</t>
  </si>
  <si>
    <t>EASD03</t>
  </si>
  <si>
    <t>Energie Active Soutirée Distributeur Index 03</t>
  </si>
  <si>
    <t>EASD04</t>
  </si>
  <si>
    <t>Energie Active Soutirée Distributeur Index 04</t>
  </si>
  <si>
    <t>EASF01</t>
  </si>
  <si>
    <t>Energie Active Soutirée Fournisseur Index 01</t>
  </si>
  <si>
    <t>EASF02</t>
  </si>
  <si>
    <t>Energie Active Soutirée Fournisseur Index 02</t>
  </si>
  <si>
    <t>EASF03</t>
  </si>
  <si>
    <t>Energie Active Soutirée Fournisseur Index 03</t>
  </si>
  <si>
    <t>EASF04</t>
  </si>
  <si>
    <t>Energie Active Soutirée Fournisseur Index 04</t>
  </si>
  <si>
    <t>EASF05</t>
  </si>
  <si>
    <t>Energie Active Soutirée Fournisseur Index 05</t>
  </si>
  <si>
    <t>EASF06</t>
  </si>
  <si>
    <t>Energie Active Soutirée Fournisseur Index 06</t>
  </si>
  <si>
    <t>EASF07</t>
  </si>
  <si>
    <t>Energie Active Soutirée Fournisseur Index 07</t>
  </si>
  <si>
    <t>EASF08</t>
  </si>
  <si>
    <t>Energie Active Soutirée Fournisseur Index 08</t>
  </si>
  <si>
    <t>EASF09</t>
  </si>
  <si>
    <t>Energie Active Soutirée Fournisseur Index 09</t>
  </si>
  <si>
    <t>EASF10</t>
  </si>
  <si>
    <t>Energie Active Soutirée Fournisseur Index 10</t>
  </si>
  <si>
    <t>EAIT</t>
  </si>
  <si>
    <t>Energie Active Injectée Totale</t>
  </si>
  <si>
    <t>ERQ1</t>
  </si>
  <si>
    <t>Energie Réactive Q1 Totale</t>
  </si>
  <si>
    <t>ERQ2</t>
  </si>
  <si>
    <t>Energie Réactive Q2 Totale</t>
  </si>
  <si>
    <t>ERQ3</t>
  </si>
  <si>
    <t>Energie Réactive Q3 Totale</t>
  </si>
  <si>
    <t>ERQ4</t>
  </si>
  <si>
    <t>Energie Réactive Q4 Totale</t>
  </si>
  <si>
    <t>IRMS1</t>
  </si>
  <si>
    <t>Courant Efficace Phase 1</t>
  </si>
  <si>
    <t>IRMS2</t>
  </si>
  <si>
    <t>Courant Efficace Phase 2</t>
  </si>
  <si>
    <t>IRMS3</t>
  </si>
  <si>
    <t>Courant Efficace Phase 3</t>
  </si>
  <si>
    <t>PCOUP</t>
  </si>
  <si>
    <t>Puissance Apparente de Coupure</t>
  </si>
  <si>
    <t>kVA</t>
  </si>
  <si>
    <t>PREF</t>
  </si>
  <si>
    <t>Puissance Apparente de Référence</t>
  </si>
  <si>
    <t>SINSTS</t>
  </si>
  <si>
    <t>SINSTS1</t>
  </si>
  <si>
    <t>SINSTS2</t>
  </si>
  <si>
    <t>SINSTS3</t>
  </si>
  <si>
    <t>SMAXIN</t>
  </si>
  <si>
    <t>SMAXSN</t>
  </si>
  <si>
    <t>SMAXSN1</t>
  </si>
  <si>
    <t>SMAXSN2</t>
  </si>
  <si>
    <t>SMAXSN3</t>
  </si>
  <si>
    <t>SINSTI</t>
  </si>
  <si>
    <t>L/S</t>
  </si>
  <si>
    <t>URMS1</t>
  </si>
  <si>
    <t>URMS2</t>
  </si>
  <si>
    <t>URMS3</t>
  </si>
  <si>
    <t>Point n de la courbe de charge active injectée</t>
  </si>
  <si>
    <t>Point n de la courbe de charge active soutirée</t>
  </si>
  <si>
    <t>Puissance app. Instantanée injectée</t>
  </si>
  <si>
    <t>Puissance app. Instantanée soutirée</t>
  </si>
  <si>
    <t>Puissance app. Instantanée soutirée phase 1</t>
  </si>
  <si>
    <t>Puissance app. Instantanée soutirée phase 2</t>
  </si>
  <si>
    <t>Puissance app. Instantanée soutirée phase 3</t>
  </si>
  <si>
    <t>Puissance app. max. soutirée n</t>
  </si>
  <si>
    <t>Puissance app. max. injectée n</t>
  </si>
  <si>
    <t>Puissance app. max. soutirée n phase 1</t>
  </si>
  <si>
    <t>Puissance app. max. soutirée n phase 2</t>
  </si>
  <si>
    <t>Puissance app. max. soutirée n phase 3</t>
  </si>
  <si>
    <t>Tension efficace, phase 2</t>
  </si>
  <si>
    <t>Tension efficace, phase 3</t>
  </si>
  <si>
    <t>Tension moy. ph. 1 / Mono</t>
  </si>
  <si>
    <t>Tension efficace, phase 1 / Mono</t>
  </si>
  <si>
    <r>
      <t>Parité de la communication modbus (RTU seulement) (</t>
    </r>
    <r>
      <rPr>
        <i/>
        <sz val="10"/>
        <rFont val="Arial"/>
        <family val="2"/>
      </rPr>
      <t xml:space="preserve">0: </t>
    </r>
    <r>
      <rPr>
        <b/>
        <i/>
        <sz val="10"/>
        <color rgb="FF0066CC"/>
        <rFont val="Arial"/>
        <family val="2"/>
      </rPr>
      <t>None</t>
    </r>
    <r>
      <rPr>
        <i/>
        <sz val="10"/>
        <rFont val="Arial"/>
        <family val="2"/>
      </rPr>
      <t>, 1: Impair/odd, 2: Pair/even</t>
    </r>
    <r>
      <rPr>
        <sz val="10"/>
        <rFont val="Arial"/>
        <family val="2"/>
      </rPr>
      <t>)</t>
    </r>
  </si>
  <si>
    <t>EAST</t>
  </si>
  <si>
    <t>PRM</t>
  </si>
  <si>
    <t>NTARF</t>
  </si>
  <si>
    <t>NJOURF</t>
  </si>
  <si>
    <t>P/S/L</t>
  </si>
  <si>
    <t>Numéro de l’index tarifaire en cours</t>
  </si>
  <si>
    <t>LINKY</t>
  </si>
  <si>
    <r>
      <rPr>
        <b/>
        <sz val="10"/>
        <color rgb="FF0066CC"/>
        <rFont val="Arial"/>
        <family val="2"/>
      </rPr>
      <t>1200</t>
    </r>
    <r>
      <rPr>
        <sz val="10"/>
        <rFont val="Arial"/>
        <family val="2"/>
      </rPr>
      <t xml:space="preserve"> - 9600</t>
    </r>
  </si>
  <si>
    <t>Vitesse de la TIC voie 1  (lecture seule - configuration en #19)</t>
  </si>
  <si>
    <t>Vitesse de la TIC voie 10  (lecture seule - configuration en #19)</t>
  </si>
  <si>
    <r>
      <t>1:1200, 2:2400, 3/4:</t>
    </r>
    <r>
      <rPr>
        <b/>
        <sz val="10"/>
        <color indexed="30"/>
        <rFont val="Arial"/>
        <family val="2"/>
      </rPr>
      <t>9</t>
    </r>
    <r>
      <rPr>
        <b/>
        <sz val="10"/>
        <color rgb="FF0066CC"/>
        <rFont val="Arial"/>
        <family val="2"/>
      </rPr>
      <t>60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, 5:19200, 6:57600 - 8b-n</t>
    </r>
  </si>
  <si>
    <t>Temps d'intégration utilisé pour les points de mesure de puissance et de tension moyennes (10 min)</t>
  </si>
  <si>
    <t>Temps d'intégration utilisé pour le calcul des dépassements (10 min)</t>
  </si>
  <si>
    <t>Type de compteur de la voie 1. 0: NC, 1: Bleu, 2: Vert, 3: Jaune, 4: PME-PMI, 5 : LINKY, 6: SAPHIR</t>
  </si>
  <si>
    <t>Tic Mode</t>
  </si>
  <si>
    <t>Configuration Mode Vitesse TIC (0: auto (defaut), 1: manuel). Bit 0: Compteur 1, Bit 1: Compteur 2, …</t>
  </si>
  <si>
    <t>Prend la valeur « CONSO » (soutirage) ou « PROD » (soutirage et injection)</t>
  </si>
  <si>
    <t>Energie active depuis le dernier top Tc (Top10) minutes</t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</si>
  <si>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depuis le dernier top Tc (Top10)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</si>
  <si>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depuis le dernier top Tc minutes (Top10)</t>
    </r>
  </si>
  <si>
    <t>P1</t>
  </si>
  <si>
    <t>P2</t>
  </si>
  <si>
    <t>P3</t>
  </si>
  <si>
    <t>P4</t>
  </si>
  <si>
    <t>P5</t>
  </si>
  <si>
    <t>P6</t>
  </si>
  <si>
    <t>Puissance Active moyenne sur la période Tc minutes n°1 (la derniere)</t>
  </si>
  <si>
    <t>Puissance Active moyenne sur la période Tc minutes n°2</t>
  </si>
  <si>
    <t>Puissance Active moyenne sur la période Tc minutes n°3</t>
  </si>
  <si>
    <t>Puissance Active moyenne sur la période Tc minutes n°4</t>
  </si>
  <si>
    <t>Puissance Active moyenne sur la période Tc minutes n°5</t>
  </si>
  <si>
    <t>Puissance Active moyenne sur la période Tc minutes n°6</t>
  </si>
  <si>
    <t>Puissance réactive moyenne 10 minutes signée</t>
  </si>
  <si>
    <t>Puissance réactive moyenne 1 minute signée</t>
  </si>
  <si>
    <r>
      <t xml:space="preserve">Puissance Active moyenne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1 minute</t>
    </r>
  </si>
  <si>
    <r>
      <t xml:space="preserve">Puissance Active moyenne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10 minute</t>
    </r>
  </si>
  <si>
    <r>
      <t xml:space="preserve">Puissance Active moyenne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10 minutes</t>
    </r>
  </si>
  <si>
    <r>
      <t xml:space="preserve">Puissance Active moyenne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1 minute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</si>
  <si>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depuis le dernier top Tc minutes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</si>
  <si>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depuis le dernier top Tc minutes</t>
    </r>
  </si>
  <si>
    <r>
      <t xml:space="preserve">Puissance Réactive moyenne 1 minute en </t>
    </r>
    <r>
      <rPr>
        <b/>
        <sz val="10"/>
        <color rgb="FF002060"/>
        <rFont val="Arial"/>
        <family val="2"/>
      </rPr>
      <t>injection</t>
    </r>
  </si>
  <si>
    <r>
      <t xml:space="preserve">Puissance Réactive moyenne 10 minutes en </t>
    </r>
    <r>
      <rPr>
        <b/>
        <sz val="10"/>
        <color rgb="FF002060"/>
        <rFont val="Arial"/>
        <family val="2"/>
      </rPr>
      <t>injection</t>
    </r>
  </si>
  <si>
    <r>
      <t xml:space="preserve">Energie Réactive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positive depuis le dernier top Tc minutes</t>
    </r>
  </si>
  <si>
    <r>
      <t xml:space="preserve">Energie Réactive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positive depuis le dernier top Tc minutes</t>
    </r>
  </si>
  <si>
    <r>
      <t xml:space="preserve">Energie Active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 en période tarifaire →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</si>
  <si>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p-1 en période tarifaire →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</si>
  <si>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p-1 en période tarifaire →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</si>
  <si>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p-1 en période tarifaire →</t>
    </r>
  </si>
  <si>
    <r>
      <t xml:space="preserve">Energie Réactive négative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 en période tarifaire →</t>
    </r>
  </si>
  <si>
    <r>
      <t xml:space="preserve">Energie Réactive positive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 en période tarifaire →</t>
    </r>
  </si>
  <si>
    <r>
      <t xml:space="preserve">Energie Active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p-1 en période tarifaire →</t>
    </r>
  </si>
  <si>
    <r>
      <t xml:space="preserve">Energie Réactive négative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p-1 en période tarifaire →</t>
    </r>
  </si>
  <si>
    <r>
      <t xml:space="preserve">Energie Réactive positive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p-1 en période tarifaire →</t>
    </r>
  </si>
  <si>
    <r>
      <t xml:space="preserve">Energie Active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depuis le dernier top Tc</t>
    </r>
  </si>
  <si>
    <r>
      <t xml:space="preserve">Energie Réactive positive depuis le dernier top Tc en </t>
    </r>
    <r>
      <rPr>
        <b/>
        <sz val="10"/>
        <color indexed="12"/>
        <rFont val="Arial"/>
        <family val="2"/>
      </rPr>
      <t>soutirage</t>
    </r>
  </si>
  <si>
    <r>
      <t xml:space="preserve">Energie Réactive négative depuis le dernier top Tc en </t>
    </r>
    <r>
      <rPr>
        <b/>
        <sz val="10"/>
        <color indexed="12"/>
        <rFont val="Arial"/>
        <family val="2"/>
      </rPr>
      <t>soutirage</t>
    </r>
  </si>
  <si>
    <r>
      <t xml:space="preserve">Energie Active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depuis le dernier top Tc</t>
    </r>
  </si>
  <si>
    <r>
      <t xml:space="preserve">Energie Réactive positive depuis le dernier top Tc en </t>
    </r>
    <r>
      <rPr>
        <b/>
        <sz val="10"/>
        <color indexed="12"/>
        <rFont val="Arial"/>
        <family val="2"/>
      </rPr>
      <t>injection</t>
    </r>
  </si>
  <si>
    <r>
      <t xml:space="preserve">Energie Réactive négative depuis le dernier top Tc en </t>
    </r>
    <r>
      <rPr>
        <b/>
        <sz val="10"/>
        <color indexed="12"/>
        <rFont val="Arial"/>
        <family val="2"/>
      </rPr>
      <t>injection</t>
    </r>
  </si>
  <si>
    <r>
      <t xml:space="preserve">Puissance Active moyenne en </t>
    </r>
    <r>
      <rPr>
        <b/>
        <sz val="10"/>
        <color indexed="12"/>
        <rFont val="Arial"/>
        <family val="2"/>
      </rPr>
      <t xml:space="preserve">soutirage </t>
    </r>
    <r>
      <rPr>
        <sz val="10"/>
        <color indexed="12"/>
        <rFont val="Arial"/>
        <family val="2"/>
      </rPr>
      <t>sur la derniere période Tc</t>
    </r>
  </si>
  <si>
    <r>
      <t xml:space="preserve">Puissance Réactive positive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</si>
  <si>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Puissance Réactive négative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</si>
  <si>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Puissance Active moyenne en </t>
    </r>
    <r>
      <rPr>
        <b/>
        <sz val="10"/>
        <color indexed="12"/>
        <rFont val="Arial"/>
        <family val="2"/>
      </rPr>
      <t xml:space="preserve">injection </t>
    </r>
    <r>
      <rPr>
        <sz val="10"/>
        <color indexed="12"/>
        <rFont val="Arial"/>
        <family val="2"/>
      </rPr>
      <t>sur la derniere période Tc</t>
    </r>
  </si>
  <si>
    <r>
      <t xml:space="preserve">Puissance Réactive positive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</si>
  <si>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Puissance Réactive négative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</si>
  <si>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</si>
  <si>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</si>
  <si>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</si>
  <si>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</si>
  <si>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</si>
  <si>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</si>
  <si>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n°1 de la grille F (Cf. LIB_p1F)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</si>
  <si>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n°2 de la grille F (Cf. LIB_p2F)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</si>
  <si>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n°3 de la grille F (Cf. LIB_p3F)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</si>
  <si>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n°4 de la grille F (Cf. LIB_p4F)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</si>
  <si>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n°5 de la grille F (Cf. LIB_p5F)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</si>
  <si>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n°6 de la grille F (Cf. LIB_p6F)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</si>
  <si>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n°7 de la grille F (Cf. LIB_p7F)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</si>
  <si>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n°8 de la grille F (Cf. LIB_p8F)</t>
    </r>
  </si>
  <si>
    <t>Energie Active soutirée, pour MESURES2, en période tarifaire →</t>
  </si>
  <si>
    <t>Energie Réactive négative soutirée de la période P en période tarifaire →</t>
  </si>
  <si>
    <t>Energie Réactive négative injectée de la période P en période tarifaire →</t>
  </si>
  <si>
    <t>Energie Réactive positive soutirée de la période P en période tarifaire →</t>
  </si>
  <si>
    <t>Energie Réactive positive injectée de la période P en période tarifaire →</t>
  </si>
  <si>
    <t>Energie Active soutirée de la période P pour la période tarifaire →</t>
  </si>
  <si>
    <t>Energie Active injectée de la période P pour la période tarifaire →</t>
  </si>
  <si>
    <r>
      <t xml:space="preserve">Puissance Active moyenne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</si>
  <si>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Puissance Active moyenne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</si>
  <si>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</si>
  <si>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</si>
  <si>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</si>
  <si>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 pour MESURES2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</si>
  <si>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</si>
  <si>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 Tc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</si>
  <si>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 Tc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</si>
  <si>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</si>
  <si>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</si>
  <si>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Apparente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 Tc</t>
    </r>
  </si>
  <si>
    <r>
      <t xml:space="preserve">Energie Apparente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 Tc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</si>
  <si>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 Tc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</si>
  <si>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 Tc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</si>
  <si>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 Tc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</si>
  <si>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 Tc</t>
    </r>
  </si>
  <si>
    <t>S/P</t>
  </si>
  <si>
    <t>FW40.70+</t>
  </si>
  <si>
    <t>Table modbus générale - FW40.70+</t>
  </si>
  <si>
    <t>Preavis Trig</t>
  </si>
  <si>
    <r>
      <t>0 → 10 (</t>
    </r>
    <r>
      <rPr>
        <b/>
        <sz val="10"/>
        <color indexed="30"/>
        <rFont val="Arial"/>
        <family val="2"/>
      </rPr>
      <t>3</t>
    </r>
    <r>
      <rPr>
        <sz val="10"/>
        <rFont val="Arial"/>
        <family val="2"/>
      </rPr>
      <t>)</t>
    </r>
  </si>
  <si>
    <t>Acoller les digits 478-480-482</t>
  </si>
  <si>
    <t>Seuil de reset PREAVIS en nombre de tour de trame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</si>
</sst>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0"/>
  </numFmts>
  <fonts count="67" x14ac:knownFonts="1"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21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color indexed="21"/>
      <name val="Arial"/>
      <family val="2"/>
    </font>
    <font>
      <sz val="20"/>
      <name val="Arial"/>
      <family val="2"/>
    </font>
    <font>
      <b/>
      <sz val="10"/>
      <color indexed="30"/>
      <name val="Arial"/>
      <family val="2"/>
    </font>
    <font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9" tint="-0.249977111117893"/>
      <name val="Arial"/>
      <family val="2"/>
    </font>
    <font>
      <sz val="8"/>
      <color theme="0" tint="-0.249977111117893"/>
      <name val="Arial"/>
      <family val="2"/>
    </font>
    <font>
      <b/>
      <sz val="11"/>
      <color rgb="FF0070C0"/>
      <name val="Arial"/>
      <family val="2"/>
    </font>
    <font>
      <sz val="10"/>
      <color rgb="FFFFFFFF"/>
      <name val="Arial"/>
      <family val="2"/>
    </font>
    <font>
      <i/>
      <sz val="10"/>
      <color indexed="12"/>
      <name val="Arial"/>
      <family val="2"/>
    </font>
    <font>
      <b/>
      <sz val="10"/>
      <color rgb="FF00206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20"/>
      <color rgb="FF008080"/>
      <name val="Arial"/>
      <family val="2"/>
    </font>
    <font>
      <b/>
      <sz val="16"/>
      <name val="Arial"/>
      <family val="2"/>
    </font>
    <font>
      <sz val="10"/>
      <color theme="8" tint="-0.249977111117893"/>
      <name val="Arial"/>
      <family val="2"/>
    </font>
    <font>
      <strike/>
      <sz val="10"/>
      <color theme="0" tint="-0.249977111117893"/>
      <name val="Arial"/>
      <family val="2"/>
    </font>
    <font>
      <b/>
      <sz val="10"/>
      <color rgb="FF0070C0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10"/>
      <color indexed="12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969696"/>
      <name val="Arial"/>
      <family val="2"/>
    </font>
    <font>
      <b/>
      <sz val="10"/>
      <color rgb="FF969696"/>
      <name val="Arial"/>
      <family val="2"/>
    </font>
    <font>
      <b/>
      <sz val="9"/>
      <color indexed="81"/>
      <name val="Tahoma"/>
      <family val="2"/>
    </font>
    <font>
      <sz val="9"/>
      <color indexed="12"/>
      <name val="Arial"/>
      <family val="2"/>
    </font>
    <font>
      <b/>
      <sz val="10"/>
      <color indexed="21"/>
      <name val="Arial"/>
      <family val="2"/>
    </font>
    <font>
      <sz val="11"/>
      <color indexed="12"/>
      <name val="Arial"/>
      <family val="2"/>
    </font>
    <font>
      <sz val="8"/>
      <color rgb="FF009999"/>
      <name val="Arial"/>
      <family val="2"/>
    </font>
    <font>
      <sz val="11"/>
      <name val="Arial"/>
      <family val="2"/>
    </font>
    <font>
      <b/>
      <sz val="10"/>
      <color rgb="FF0066CC"/>
      <name val="Arial"/>
      <family val="2"/>
    </font>
    <font>
      <b/>
      <i/>
      <sz val="10"/>
      <color rgb="FF0066CC"/>
      <name val="Arial"/>
      <family val="2"/>
    </font>
    <font>
      <sz val="9"/>
      <color indexed="81"/>
      <name val="Tahoma"/>
      <family val="2"/>
    </font>
    <font>
      <sz val="8"/>
      <color rgb="FFFF000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45">
        <stop position="0">
          <color rgb="FF00FF00"/>
        </stop>
        <stop position="0.5">
          <color rgb="FFFF33CC"/>
        </stop>
        <stop position="1">
          <color rgb="FF00FF00"/>
        </stop>
      </gradient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7C8D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FFFF"/>
        <bgColor indexed="64"/>
      </patternFill>
    </fill>
    <fill>
      <gradientFill degree="45">
        <stop position="0">
          <color rgb="FF00FF00"/>
        </stop>
        <stop position="0.5">
          <color rgb="FF009999"/>
        </stop>
        <stop position="1">
          <color rgb="FF00FF00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99FF"/>
        <bgColor indexed="64"/>
      </patternFill>
    </fill>
    <fill>
      <gradientFill degree="45">
        <stop position="0">
          <color rgb="FF009999"/>
        </stop>
        <stop position="0.5">
          <color rgb="FFFF33CC"/>
        </stop>
        <stop position="1">
          <color rgb="FF009999"/>
        </stop>
      </gradientFill>
    </fill>
    <fill>
      <patternFill patternType="solid">
        <fgColor rgb="FFFF0066"/>
        <bgColor indexed="64"/>
      </patternFill>
    </fill>
    <fill>
      <gradientFill degree="45">
        <stop position="0">
          <color rgb="FF00FFFF"/>
        </stop>
        <stop position="0.5">
          <color rgb="FF009999"/>
        </stop>
        <stop position="1">
          <color rgb="FF00FFFF"/>
        </stop>
      </gradientFill>
    </fill>
    <fill>
      <gradientFill degree="45">
        <stop position="0">
          <color rgb="FFFF00FF"/>
        </stop>
        <stop position="0.5">
          <color rgb="FF009999"/>
        </stop>
        <stop position="1">
          <color rgb="FFFF00FF"/>
        </stop>
      </gradient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6" borderId="50" applyNumberFormat="0" applyAlignment="0" applyProtection="0"/>
    <xf numFmtId="0" fontId="18" fillId="0" borderId="51" applyNumberFormat="0" applyFill="0" applyAlignment="0" applyProtection="0"/>
    <xf numFmtId="0" fontId="14" fillId="27" borderId="52" applyNumberFormat="0" applyFont="0" applyAlignment="0" applyProtection="0"/>
    <xf numFmtId="0" fontId="19" fillId="28" borderId="50" applyNumberFormat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14" fillId="0" borderId="0"/>
    <xf numFmtId="0" fontId="22" fillId="31" borderId="0" applyNumberFormat="0" applyBorder="0" applyAlignment="0" applyProtection="0"/>
    <xf numFmtId="0" fontId="23" fillId="26" borderId="5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4" applyNumberFormat="0" applyFill="0" applyAlignment="0" applyProtection="0"/>
    <xf numFmtId="0" fontId="27" fillId="0" borderId="55" applyNumberFormat="0" applyFill="0" applyAlignment="0" applyProtection="0"/>
    <xf numFmtId="0" fontId="28" fillId="0" borderId="5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7" applyNumberFormat="0" applyFill="0" applyAlignment="0" applyProtection="0"/>
    <xf numFmtId="0" fontId="30" fillId="32" borderId="58" applyNumberFormat="0" applyAlignment="0" applyProtection="0"/>
  </cellStyleXfs>
  <cellXfs count="440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Border="1"/>
    <xf numFmtId="0" fontId="8" fillId="0" borderId="8" xfId="0" applyFont="1" applyBorder="1" applyAlignment="1">
      <alignment horizontal="left" inden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/>
    <xf numFmtId="0" fontId="0" fillId="0" borderId="4" xfId="0" applyFill="1" applyBorder="1" applyAlignment="1">
      <alignment horizontal="center"/>
    </xf>
    <xf numFmtId="0" fontId="14" fillId="0" borderId="0" xfId="32"/>
    <xf numFmtId="0" fontId="9" fillId="0" borderId="10" xfId="0" applyFont="1" applyBorder="1"/>
    <xf numFmtId="0" fontId="8" fillId="0" borderId="17" xfId="0" applyFont="1" applyBorder="1" applyAlignment="1">
      <alignment horizontal="left" indent="1"/>
    </xf>
    <xf numFmtId="0" fontId="4" fillId="0" borderId="4" xfId="0" applyFont="1" applyBorder="1"/>
    <xf numFmtId="0" fontId="9" fillId="0" borderId="4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32" applyBorder="1"/>
    <xf numFmtId="0" fontId="0" fillId="0" borderId="26" xfId="0" applyFill="1" applyBorder="1" applyAlignment="1">
      <alignment horizontal="left" indent="1"/>
    </xf>
    <xf numFmtId="0" fontId="5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25" xfId="0" applyFont="1" applyBorder="1"/>
    <xf numFmtId="0" fontId="0" fillId="0" borderId="10" xfId="0" applyFont="1" applyBorder="1"/>
    <xf numFmtId="0" fontId="0" fillId="0" borderId="0" xfId="0" applyAlignment="1">
      <alignment horizontal="right" indent="1"/>
    </xf>
    <xf numFmtId="0" fontId="14" fillId="0" borderId="0" xfId="32" applyFill="1" applyBorder="1"/>
    <xf numFmtId="0" fontId="34" fillId="0" borderId="4" xfId="0" applyFont="1" applyBorder="1"/>
    <xf numFmtId="0" fontId="5" fillId="0" borderId="61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61" xfId="0" applyFont="1" applyBorder="1" applyAlignment="1">
      <alignment horizontal="left" indent="1"/>
    </xf>
    <xf numFmtId="0" fontId="0" fillId="0" borderId="22" xfId="0" applyFont="1" applyBorder="1" applyAlignment="1">
      <alignment horizontal="left" indent="1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/>
    </xf>
    <xf numFmtId="0" fontId="5" fillId="0" borderId="60" xfId="0" quotePrefix="1" applyFont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34" borderId="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2" fillId="34" borderId="4" xfId="0" applyFont="1" applyFill="1" applyBorder="1" applyAlignment="1">
      <alignment horizontal="center" vertical="center"/>
    </xf>
    <xf numFmtId="0" fontId="5" fillId="46" borderId="60" xfId="0" applyFont="1" applyFill="1" applyBorder="1" applyAlignment="1">
      <alignment horizontal="left" vertical="center"/>
    </xf>
    <xf numFmtId="0" fontId="5" fillId="46" borderId="6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/>
    </xf>
    <xf numFmtId="0" fontId="5" fillId="37" borderId="6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45" borderId="60" xfId="0" applyFont="1" applyFill="1" applyBorder="1" applyAlignment="1">
      <alignment horizontal="left" vertical="center"/>
    </xf>
    <xf numFmtId="0" fontId="5" fillId="45" borderId="6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7" fillId="33" borderId="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35" fillId="0" borderId="60" xfId="0" applyFont="1" applyBorder="1" applyAlignment="1">
      <alignment horizontal="left" vertical="center"/>
    </xf>
    <xf numFmtId="0" fontId="41" fillId="46" borderId="3" xfId="0" applyFont="1" applyFill="1" applyBorder="1" applyAlignment="1">
      <alignment vertical="center"/>
    </xf>
    <xf numFmtId="0" fontId="41" fillId="37" borderId="3" xfId="0" applyFont="1" applyFill="1" applyBorder="1" applyAlignment="1">
      <alignment vertical="center"/>
    </xf>
    <xf numFmtId="0" fontId="41" fillId="45" borderId="3" xfId="0" applyFont="1" applyFill="1" applyBorder="1" applyAlignment="1">
      <alignment vertical="center"/>
    </xf>
    <xf numFmtId="0" fontId="0" fillId="44" borderId="14" xfId="0" applyFill="1" applyBorder="1" applyAlignment="1">
      <alignment horizontal="center"/>
    </xf>
    <xf numFmtId="0" fontId="0" fillId="44" borderId="10" xfId="0" applyFont="1" applyFill="1" applyBorder="1"/>
    <xf numFmtId="0" fontId="0" fillId="44" borderId="4" xfId="0" applyFont="1" applyFill="1" applyBorder="1" applyAlignment="1">
      <alignment horizontal="left"/>
    </xf>
    <xf numFmtId="20" fontId="0" fillId="0" borderId="1" xfId="0" applyNumberFormat="1" applyBorder="1" applyAlignment="1">
      <alignment vertical="center"/>
    </xf>
    <xf numFmtId="0" fontId="4" fillId="0" borderId="45" xfId="0" applyFont="1" applyBorder="1" applyAlignment="1">
      <alignment horizontal="left" indent="1"/>
    </xf>
    <xf numFmtId="0" fontId="4" fillId="0" borderId="34" xfId="0" applyFont="1" applyBorder="1" applyAlignment="1">
      <alignment horizontal="left" indent="1"/>
    </xf>
    <xf numFmtId="0" fontId="0" fillId="0" borderId="35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0" fontId="9" fillId="0" borderId="31" xfId="0" applyFont="1" applyBorder="1" applyAlignment="1">
      <alignment horizontal="left" indent="1"/>
    </xf>
    <xf numFmtId="0" fontId="0" fillId="0" borderId="30" xfId="0" applyFont="1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4" xfId="0" quotePrefix="1" applyFont="1" applyBorder="1" applyAlignment="1">
      <alignment horizontal="left" indent="1"/>
    </xf>
    <xf numFmtId="0" fontId="43" fillId="0" borderId="4" xfId="0" applyFont="1" applyBorder="1" applyAlignment="1">
      <alignment horizontal="left" indent="1"/>
    </xf>
    <xf numFmtId="0" fontId="4" fillId="42" borderId="14" xfId="0" applyFont="1" applyFill="1" applyBorder="1" applyAlignment="1">
      <alignment horizontal="center"/>
    </xf>
    <xf numFmtId="0" fontId="9" fillId="42" borderId="10" xfId="0" applyFont="1" applyFill="1" applyBorder="1"/>
    <xf numFmtId="0" fontId="43" fillId="42" borderId="4" xfId="0" applyFont="1" applyFill="1" applyBorder="1" applyAlignment="1">
      <alignment horizontal="left" indent="1"/>
    </xf>
    <xf numFmtId="0" fontId="0" fillId="42" borderId="25" xfId="0" applyFont="1" applyFill="1" applyBorder="1"/>
    <xf numFmtId="0" fontId="9" fillId="0" borderId="3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7" fillId="0" borderId="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35" fillId="0" borderId="60" xfId="0" applyFont="1" applyBorder="1" applyAlignment="1">
      <alignment horizontal="center" vertical="center"/>
    </xf>
    <xf numFmtId="0" fontId="5" fillId="37" borderId="60" xfId="0" applyFont="1" applyFill="1" applyBorder="1" applyAlignment="1">
      <alignment horizontal="center" vertical="center"/>
    </xf>
    <xf numFmtId="0" fontId="49" fillId="0" borderId="60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0" fontId="5" fillId="47" borderId="60" xfId="0" applyFont="1" applyFill="1" applyBorder="1" applyAlignment="1">
      <alignment horizontal="left" vertical="center"/>
    </xf>
    <xf numFmtId="0" fontId="5" fillId="47" borderId="60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4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Border="1" applyAlignment="1">
      <alignment horizontal="left" vertical="center" indent="3"/>
    </xf>
    <xf numFmtId="0" fontId="0" fillId="0" borderId="0" xfId="0" applyAlignment="1"/>
    <xf numFmtId="0" fontId="0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0" fontId="0" fillId="34" borderId="4" xfId="0" applyFill="1" applyBorder="1" applyAlignment="1">
      <alignment horizontal="center" vertical="center"/>
    </xf>
    <xf numFmtId="0" fontId="0" fillId="33" borderId="4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0" borderId="0" xfId="0"/>
    <xf numFmtId="0" fontId="10" fillId="0" borderId="37" xfId="0" applyFont="1" applyBorder="1" applyAlignment="1">
      <alignment horizontal="left" vertical="center" indent="3"/>
    </xf>
    <xf numFmtId="0" fontId="0" fillId="0" borderId="0" xfId="0"/>
    <xf numFmtId="0" fontId="0" fillId="0" borderId="0" xfId="0" applyFill="1" applyBorder="1" applyAlignment="1">
      <alignment horizontal="left" indent="1"/>
    </xf>
    <xf numFmtId="0" fontId="0" fillId="39" borderId="4" xfId="0" applyFont="1" applyFill="1" applyBorder="1" applyAlignment="1">
      <alignment horizontal="center" vertical="center"/>
    </xf>
    <xf numFmtId="0" fontId="5" fillId="48" borderId="60" xfId="0" applyFont="1" applyFill="1" applyBorder="1" applyAlignment="1">
      <alignment horizontal="left" vertical="center"/>
    </xf>
    <xf numFmtId="0" fontId="5" fillId="48" borderId="60" xfId="0" applyFont="1" applyFill="1" applyBorder="1" applyAlignment="1">
      <alignment horizontal="center" vertical="center"/>
    </xf>
    <xf numFmtId="0" fontId="41" fillId="48" borderId="3" xfId="0" applyFont="1" applyFill="1" applyBorder="1" applyAlignment="1">
      <alignment vertical="center"/>
    </xf>
    <xf numFmtId="0" fontId="0" fillId="0" borderId="0" xfId="0" applyBorder="1"/>
    <xf numFmtId="0" fontId="0" fillId="35" borderId="4" xfId="0" applyFill="1" applyBorder="1" applyAlignment="1">
      <alignment horizontal="center" vertical="center"/>
    </xf>
    <xf numFmtId="0" fontId="0" fillId="36" borderId="4" xfId="0" applyFill="1" applyBorder="1" applyAlignment="1">
      <alignment horizontal="center" vertical="center"/>
    </xf>
    <xf numFmtId="0" fontId="10" fillId="0" borderId="36" xfId="0" applyFont="1" applyBorder="1" applyAlignment="1">
      <alignment horizontal="left" vertical="center" indent="3"/>
    </xf>
    <xf numFmtId="0" fontId="10" fillId="0" borderId="38" xfId="0" applyFont="1" applyBorder="1" applyAlignment="1">
      <alignment horizontal="left" vertical="center" indent="3"/>
    </xf>
    <xf numFmtId="0" fontId="0" fillId="49" borderId="4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49" fillId="0" borderId="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center" indent="3"/>
    </xf>
    <xf numFmtId="0" fontId="45" fillId="0" borderId="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35" borderId="4" xfId="0" applyFont="1" applyFill="1" applyBorder="1" applyAlignment="1">
      <alignment horizontal="center" vertical="center"/>
    </xf>
    <xf numFmtId="0" fontId="47" fillId="35" borderId="4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left" indent="4"/>
    </xf>
    <xf numFmtId="0" fontId="0" fillId="0" borderId="1" xfId="0" applyBorder="1" applyAlignment="1">
      <alignment horizontal="left" indent="1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5" fillId="0" borderId="60" xfId="0" applyFont="1" applyBorder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Alignment="1"/>
    <xf numFmtId="0" fontId="0" fillId="0" borderId="7" xfId="0" applyBorder="1" applyAlignment="1">
      <alignment horizontal="right" indent="1"/>
    </xf>
    <xf numFmtId="0" fontId="0" fillId="0" borderId="7" xfId="0" applyBorder="1" applyAlignment="1"/>
    <xf numFmtId="0" fontId="0" fillId="0" borderId="26" xfId="0" applyBorder="1"/>
    <xf numFmtId="0" fontId="0" fillId="0" borderId="3" xfId="0" applyBorder="1" applyAlignment="1">
      <alignment horizontal="left" indent="1"/>
    </xf>
    <xf numFmtId="0" fontId="0" fillId="0" borderId="25" xfId="0" applyBorder="1" applyAlignment="1">
      <alignment horizontal="right" indent="1"/>
    </xf>
    <xf numFmtId="0" fontId="0" fillId="0" borderId="6" xfId="0" applyBorder="1" applyAlignment="1">
      <alignment horizontal="left" indent="1"/>
    </xf>
    <xf numFmtId="0" fontId="0" fillId="0" borderId="26" xfId="0" applyBorder="1" applyAlignment="1">
      <alignment horizontal="right" indent="1"/>
    </xf>
    <xf numFmtId="0" fontId="0" fillId="0" borderId="32" xfId="0" applyBorder="1" applyAlignment="1">
      <alignment horizontal="left" indent="1"/>
    </xf>
    <xf numFmtId="0" fontId="0" fillId="0" borderId="33" xfId="0" applyBorder="1" applyAlignment="1">
      <alignment horizontal="right" indent="1"/>
    </xf>
    <xf numFmtId="0" fontId="0" fillId="51" borderId="4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vertical="center"/>
    </xf>
    <xf numFmtId="0" fontId="5" fillId="46" borderId="60" xfId="0" applyFont="1" applyFill="1" applyBorder="1" applyAlignment="1">
      <alignment horizontal="left" vertical="center"/>
    </xf>
    <xf numFmtId="0" fontId="5" fillId="46" borderId="60" xfId="0" applyFont="1" applyFill="1" applyBorder="1" applyAlignment="1">
      <alignment horizontal="center" vertical="center"/>
    </xf>
    <xf numFmtId="0" fontId="49" fillId="46" borderId="6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/>
    </xf>
    <xf numFmtId="0" fontId="49" fillId="0" borderId="60" xfId="0" applyFont="1" applyFill="1" applyBorder="1" applyAlignment="1">
      <alignment horizontal="left" vertical="center"/>
    </xf>
    <xf numFmtId="0" fontId="5" fillId="48" borderId="60" xfId="0" applyFont="1" applyFill="1" applyBorder="1" applyAlignment="1">
      <alignment horizontal="left" vertical="center"/>
    </xf>
    <xf numFmtId="0" fontId="5" fillId="48" borderId="60" xfId="0" applyFont="1" applyFill="1" applyBorder="1" applyAlignment="1">
      <alignment horizontal="center" vertical="center"/>
    </xf>
    <xf numFmtId="0" fontId="49" fillId="48" borderId="6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/>
    </xf>
    <xf numFmtId="0" fontId="5" fillId="37" borderId="60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left" vertical="center"/>
    </xf>
    <xf numFmtId="0" fontId="49" fillId="37" borderId="2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45" borderId="60" xfId="0" applyFont="1" applyFill="1" applyBorder="1" applyAlignment="1">
      <alignment horizontal="center" vertical="center"/>
    </xf>
    <xf numFmtId="0" fontId="49" fillId="0" borderId="60" xfId="0" applyFont="1" applyFill="1" applyBorder="1" applyAlignment="1">
      <alignment horizontal="left" vertical="center"/>
    </xf>
    <xf numFmtId="0" fontId="49" fillId="45" borderId="20" xfId="0" applyFont="1" applyFill="1" applyBorder="1" applyAlignment="1">
      <alignment horizontal="left" vertical="center"/>
    </xf>
    <xf numFmtId="0" fontId="5" fillId="45" borderId="2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66" xfId="0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0" fillId="0" borderId="61" xfId="0" applyBorder="1" applyAlignment="1">
      <alignment horizontal="left" indent="1"/>
    </xf>
    <xf numFmtId="165" fontId="0" fillId="0" borderId="0" xfId="0" applyNumberFormat="1" applyFill="1" applyBorder="1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5" xfId="0" applyBorder="1" applyAlignment="1">
      <alignment horizontal="right" indent="1"/>
    </xf>
    <xf numFmtId="0" fontId="0" fillId="0" borderId="7" xfId="0" applyBorder="1" applyAlignment="1">
      <alignment horizontal="left" indent="1"/>
    </xf>
    <xf numFmtId="0" fontId="0" fillId="50" borderId="3" xfId="0" applyFill="1" applyBorder="1" applyAlignment="1">
      <alignment horizontal="left" indent="1"/>
    </xf>
    <xf numFmtId="165" fontId="0" fillId="0" borderId="4" xfId="0" applyNumberFormat="1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0" fontId="0" fillId="0" borderId="3" xfId="0" applyFill="1" applyBorder="1" applyAlignment="1">
      <alignment horizontal="left" indent="1"/>
    </xf>
    <xf numFmtId="0" fontId="0" fillId="0" borderId="0" xfId="0" applyFill="1" applyBorder="1" applyAlignment="1">
      <alignment horizontal="right" indent="1"/>
    </xf>
    <xf numFmtId="0" fontId="8" fillId="0" borderId="0" xfId="0" quotePrefix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165" fontId="8" fillId="0" borderId="0" xfId="0" applyNumberFormat="1" applyFont="1" applyFill="1" applyBorder="1" applyAlignment="1">
      <alignment horizontal="center"/>
    </xf>
    <xf numFmtId="0" fontId="0" fillId="34" borderId="3" xfId="0" applyFill="1" applyBorder="1" applyAlignment="1">
      <alignment horizontal="left" indent="1"/>
    </xf>
    <xf numFmtId="165" fontId="0" fillId="52" borderId="3" xfId="0" applyNumberFormat="1" applyFill="1" applyBorder="1" applyAlignment="1">
      <alignment horizontal="left" indent="1"/>
    </xf>
    <xf numFmtId="0" fontId="0" fillId="48" borderId="3" xfId="0" applyFill="1" applyBorder="1" applyAlignment="1">
      <alignment horizontal="left" indent="1"/>
    </xf>
    <xf numFmtId="0" fontId="42" fillId="0" borderId="4" xfId="0" applyFont="1" applyBorder="1" applyAlignment="1">
      <alignment horizontal="left" indent="1"/>
    </xf>
    <xf numFmtId="0" fontId="0" fillId="0" borderId="3" xfId="0" applyFont="1" applyFill="1" applyBorder="1" applyAlignment="1">
      <alignment horizontal="left" indent="1"/>
    </xf>
    <xf numFmtId="0" fontId="0" fillId="0" borderId="10" xfId="0" applyBorder="1" applyAlignment="1">
      <alignment horizontal="center"/>
    </xf>
    <xf numFmtId="0" fontId="9" fillId="0" borderId="16" xfId="0" applyFont="1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49" fillId="0" borderId="60" xfId="0" applyFont="1" applyFill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 wrapText="1"/>
    </xf>
    <xf numFmtId="0" fontId="5" fillId="0" borderId="60" xfId="0" quotePrefix="1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45" borderId="60" xfId="0" applyFont="1" applyFill="1" applyBorder="1" applyAlignment="1">
      <alignment horizontal="center" vertical="center"/>
    </xf>
    <xf numFmtId="0" fontId="35" fillId="37" borderId="60" xfId="0" applyFont="1" applyFill="1" applyBorder="1" applyAlignment="1">
      <alignment horizontal="center" vertical="center"/>
    </xf>
    <xf numFmtId="0" fontId="35" fillId="0" borderId="60" xfId="0" applyFont="1" applyBorder="1" applyAlignment="1">
      <alignment horizontal="center" vertical="center" wrapText="1"/>
    </xf>
    <xf numFmtId="0" fontId="5" fillId="0" borderId="60" xfId="0" quotePrefix="1" applyFont="1" applyBorder="1" applyAlignment="1">
      <alignment horizontal="center" vertical="center" wrapText="1"/>
    </xf>
    <xf numFmtId="0" fontId="35" fillId="48" borderId="60" xfId="0" applyFont="1" applyFill="1" applyBorder="1" applyAlignment="1">
      <alignment horizontal="center" vertical="center"/>
    </xf>
    <xf numFmtId="0" fontId="35" fillId="46" borderId="6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5" fillId="47" borderId="60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3"/>
    </xf>
    <xf numFmtId="164" fontId="3" fillId="0" borderId="0" xfId="0" applyNumberFormat="1" applyFont="1" applyFill="1" applyBorder="1" applyAlignment="1">
      <alignment horizontal="right" indent="1"/>
    </xf>
    <xf numFmtId="0" fontId="33" fillId="0" borderId="0" xfId="0" applyFont="1" applyFill="1" applyAlignment="1">
      <alignment horizontal="center"/>
    </xf>
    <xf numFmtId="0" fontId="14" fillId="0" borderId="0" xfId="32" applyFill="1"/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55" fillId="49" borderId="63" xfId="0" applyFont="1" applyFill="1" applyBorder="1" applyAlignment="1">
      <alignment horizontal="right" indent="1"/>
    </xf>
    <xf numFmtId="0" fontId="55" fillId="49" borderId="64" xfId="0" applyFont="1" applyFill="1" applyBorder="1" applyAlignment="1">
      <alignment horizontal="right" indent="1"/>
    </xf>
    <xf numFmtId="0" fontId="2" fillId="0" borderId="3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0" fillId="0" borderId="3" xfId="0" applyFill="1" applyBorder="1"/>
    <xf numFmtId="0" fontId="0" fillId="0" borderId="3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53" borderId="3" xfId="0" quotePrefix="1" applyFill="1" applyBorder="1" applyAlignment="1">
      <alignment horizontal="left" indent="1"/>
    </xf>
    <xf numFmtId="0" fontId="0" fillId="53" borderId="3" xfId="0" applyFill="1" applyBorder="1" applyAlignment="1">
      <alignment horizontal="left" indent="1"/>
    </xf>
    <xf numFmtId="0" fontId="0" fillId="54" borderId="3" xfId="0" applyFill="1" applyBorder="1" applyAlignment="1">
      <alignment horizontal="left" indent="1"/>
    </xf>
    <xf numFmtId="0" fontId="0" fillId="55" borderId="3" xfId="0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0" fillId="0" borderId="4" xfId="0" applyBorder="1" applyAlignment="1">
      <alignment vertical="center" textRotation="90"/>
    </xf>
    <xf numFmtId="0" fontId="5" fillId="0" borderId="60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 wrapText="1"/>
    </xf>
    <xf numFmtId="0" fontId="6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right" indent="1"/>
    </xf>
    <xf numFmtId="0" fontId="61" fillId="35" borderId="4" xfId="0" applyFont="1" applyFill="1" applyBorder="1" applyAlignment="1">
      <alignment horizontal="center" vertical="center"/>
    </xf>
    <xf numFmtId="0" fontId="62" fillId="0" borderId="4" xfId="0" applyFont="1" applyBorder="1"/>
    <xf numFmtId="0" fontId="62" fillId="0" borderId="4" xfId="0" applyFont="1" applyBorder="1" applyAlignment="1">
      <alignment horizontal="center"/>
    </xf>
    <xf numFmtId="0" fontId="62" fillId="0" borderId="4" xfId="0" applyFont="1" applyBorder="1" applyAlignment="1"/>
    <xf numFmtId="0" fontId="61" fillId="50" borderId="4" xfId="0" applyFont="1" applyFill="1" applyBorder="1" applyAlignment="1">
      <alignment horizontal="center" vertical="center"/>
    </xf>
    <xf numFmtId="0" fontId="61" fillId="43" borderId="4" xfId="0" applyFont="1" applyFill="1" applyBorder="1" applyAlignment="1">
      <alignment horizontal="center" vertical="center"/>
    </xf>
    <xf numFmtId="0" fontId="61" fillId="34" borderId="4" xfId="0" applyFont="1" applyFill="1" applyBorder="1" applyAlignment="1">
      <alignment horizontal="center" vertical="center"/>
    </xf>
    <xf numFmtId="0" fontId="61" fillId="52" borderId="4" xfId="0" applyFont="1" applyFill="1" applyBorder="1" applyAlignment="1">
      <alignment horizontal="center" vertical="center"/>
    </xf>
    <xf numFmtId="0" fontId="61" fillId="48" borderId="4" xfId="0" applyFont="1" applyFill="1" applyBorder="1" applyAlignment="1">
      <alignment horizontal="center" vertical="center"/>
    </xf>
    <xf numFmtId="0" fontId="61" fillId="55" borderId="4" xfId="0" applyFont="1" applyFill="1" applyBorder="1" applyAlignment="1">
      <alignment horizontal="center" vertical="center"/>
    </xf>
    <xf numFmtId="0" fontId="61" fillId="53" borderId="4" xfId="0" applyFont="1" applyFill="1" applyBorder="1" applyAlignment="1">
      <alignment horizontal="center" vertical="center"/>
    </xf>
    <xf numFmtId="0" fontId="61" fillId="54" borderId="4" xfId="0" applyFont="1" applyFill="1" applyBorder="1" applyAlignment="1">
      <alignment horizontal="center" vertical="center"/>
    </xf>
    <xf numFmtId="165" fontId="62" fillId="0" borderId="4" xfId="0" applyNumberFormat="1" applyFont="1" applyBorder="1" applyAlignment="1">
      <alignment horizontal="center"/>
    </xf>
    <xf numFmtId="0" fontId="62" fillId="0" borderId="4" xfId="0" applyFont="1" applyFill="1" applyBorder="1" applyAlignment="1">
      <alignment horizontal="center"/>
    </xf>
    <xf numFmtId="0" fontId="0" fillId="42" borderId="3" xfId="0" applyFill="1" applyBorder="1" applyAlignment="1">
      <alignment vertical="center"/>
    </xf>
    <xf numFmtId="0" fontId="0" fillId="42" borderId="3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55" borderId="14" xfId="0" applyFill="1" applyBorder="1" applyAlignment="1">
      <alignment horizontal="center"/>
    </xf>
    <xf numFmtId="0" fontId="0" fillId="55" borderId="10" xfId="0" applyFont="1" applyFill="1" applyBorder="1"/>
    <xf numFmtId="0" fontId="0" fillId="55" borderId="10" xfId="0" applyFont="1" applyFill="1" applyBorder="1" applyAlignment="1">
      <alignment horizontal="center"/>
    </xf>
    <xf numFmtId="0" fontId="0" fillId="55" borderId="4" xfId="0" applyFont="1" applyFill="1" applyBorder="1" applyAlignment="1">
      <alignment horizontal="left" indent="1"/>
    </xf>
    <xf numFmtId="0" fontId="0" fillId="56" borderId="4" xfId="0" applyFont="1" applyFill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 inden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left" indent="1"/>
    </xf>
    <xf numFmtId="0" fontId="31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32" fillId="0" borderId="23" xfId="0" applyFont="1" applyFill="1" applyBorder="1" applyAlignment="1">
      <alignment horizontal="center" vertical="center"/>
    </xf>
    <xf numFmtId="0" fontId="64" fillId="57" borderId="3" xfId="0" applyFont="1" applyFill="1" applyBorder="1" applyAlignment="1">
      <alignment vertical="center"/>
    </xf>
    <xf numFmtId="0" fontId="64" fillId="57" borderId="60" xfId="0" applyFont="1" applyFill="1" applyBorder="1" applyAlignment="1">
      <alignment horizontal="left" vertical="center"/>
    </xf>
    <xf numFmtId="0" fontId="64" fillId="57" borderId="60" xfId="0" applyFont="1" applyFill="1" applyBorder="1" applyAlignment="1">
      <alignment horizontal="center" vertical="center"/>
    </xf>
    <xf numFmtId="0" fontId="64" fillId="57" borderId="60" xfId="0" quotePrefix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0" xfId="0" applyFill="1" applyBorder="1"/>
    <xf numFmtId="0" fontId="0" fillId="35" borderId="10" xfId="0" applyFill="1" applyBorder="1" applyAlignment="1">
      <alignment horizontal="center"/>
    </xf>
    <xf numFmtId="0" fontId="0" fillId="35" borderId="4" xfId="0" applyFont="1" applyFill="1" applyBorder="1" applyAlignment="1">
      <alignment horizontal="left" indent="1"/>
    </xf>
    <xf numFmtId="0" fontId="0" fillId="0" borderId="0" xfId="0" quotePrefix="1" applyFill="1" applyBorder="1" applyAlignment="1">
      <alignment horizontal="center"/>
    </xf>
    <xf numFmtId="0" fontId="5" fillId="0" borderId="60" xfId="0" applyFont="1" applyBorder="1" applyAlignment="1">
      <alignment horizontal="left" vertical="center"/>
    </xf>
    <xf numFmtId="0" fontId="5" fillId="0" borderId="60" xfId="0" quotePrefix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50" borderId="4" xfId="0" applyFill="1" applyBorder="1" applyAlignment="1">
      <alignment horizontal="center" vertical="center"/>
    </xf>
    <xf numFmtId="0" fontId="5" fillId="0" borderId="60" xfId="0" applyFont="1" applyBorder="1" applyAlignment="1">
      <alignment horizontal="left" vertical="center"/>
    </xf>
    <xf numFmtId="0" fontId="5" fillId="0" borderId="60" xfId="0" quotePrefix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50" borderId="4" xfId="0" applyFill="1" applyBorder="1" applyAlignment="1">
      <alignment horizontal="center" vertical="center"/>
    </xf>
    <xf numFmtId="0" fontId="0" fillId="58" borderId="4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50" borderId="4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49" borderId="3" xfId="0" applyFont="1" applyFill="1" applyBorder="1" applyAlignment="1">
      <alignment vertical="center"/>
    </xf>
    <xf numFmtId="0" fontId="4" fillId="49" borderId="3" xfId="0" applyFont="1" applyFill="1" applyBorder="1" applyAlignment="1">
      <alignment vertical="center"/>
    </xf>
    <xf numFmtId="0" fontId="0" fillId="49" borderId="3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50" borderId="4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59" borderId="4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0" fillId="44" borderId="20" xfId="0" applyFont="1" applyFill="1" applyBorder="1" applyAlignment="1">
      <alignment horizontal="left" indent="1"/>
    </xf>
    <xf numFmtId="0" fontId="4" fillId="44" borderId="31" xfId="0" applyFont="1" applyFill="1" applyBorder="1" applyAlignment="1">
      <alignment horizontal="left" indent="1"/>
    </xf>
    <xf numFmtId="0" fontId="0" fillId="0" borderId="4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0" fillId="42" borderId="4" xfId="0" applyFont="1" applyFill="1" applyBorder="1" applyAlignment="1">
      <alignment horizontal="left" vertical="center" wrapText="1" indent="1"/>
    </xf>
    <xf numFmtId="0" fontId="4" fillId="42" borderId="4" xfId="0" applyFont="1" applyFill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indent="1"/>
    </xf>
    <xf numFmtId="0" fontId="4" fillId="0" borderId="45" xfId="0" applyFont="1" applyBorder="1" applyAlignment="1">
      <alignment horizontal="left" indent="1"/>
    </xf>
    <xf numFmtId="0" fontId="0" fillId="55" borderId="20" xfId="0" applyFont="1" applyFill="1" applyBorder="1" applyAlignment="1">
      <alignment horizontal="left" indent="1"/>
    </xf>
    <xf numFmtId="0" fontId="0" fillId="55" borderId="31" xfId="0" applyFill="1" applyBorder="1" applyAlignment="1">
      <alignment horizontal="left" indent="1"/>
    </xf>
    <xf numFmtId="0" fontId="0" fillId="0" borderId="20" xfId="0" applyFont="1" applyBorder="1" applyAlignment="1">
      <alignment horizontal="left" indent="1"/>
    </xf>
    <xf numFmtId="0" fontId="4" fillId="0" borderId="31" xfId="0" applyFont="1" applyBorder="1" applyAlignment="1">
      <alignment horizontal="left" indent="1"/>
    </xf>
    <xf numFmtId="0" fontId="0" fillId="35" borderId="20" xfId="0" applyFont="1" applyFill="1" applyBorder="1" applyAlignment="1">
      <alignment horizontal="left" indent="1"/>
    </xf>
    <xf numFmtId="0" fontId="4" fillId="35" borderId="31" xfId="0" applyFont="1" applyFill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0" fillId="0" borderId="35" xfId="0" applyFont="1" applyBorder="1" applyAlignment="1">
      <alignment horizontal="left" indent="1"/>
    </xf>
    <xf numFmtId="0" fontId="4" fillId="0" borderId="34" xfId="0" applyFont="1" applyBorder="1" applyAlignment="1">
      <alignment horizontal="left" indent="1"/>
    </xf>
    <xf numFmtId="0" fontId="0" fillId="0" borderId="43" xfId="0" applyFont="1" applyBorder="1" applyAlignment="1">
      <alignment horizontal="left" indent="1"/>
    </xf>
    <xf numFmtId="0" fontId="4" fillId="0" borderId="44" xfId="0" applyFont="1" applyBorder="1" applyAlignment="1">
      <alignment horizontal="left" indent="1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left" indent="1"/>
    </xf>
    <xf numFmtId="0" fontId="8" fillId="0" borderId="38" xfId="0" applyFont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4" fillId="0" borderId="42" xfId="0" applyFont="1" applyBorder="1" applyAlignment="1">
      <alignment horizontal="left" indent="1"/>
    </xf>
    <xf numFmtId="0" fontId="0" fillId="0" borderId="18" xfId="0" applyBorder="1"/>
    <xf numFmtId="0" fontId="0" fillId="0" borderId="46" xfId="0" applyBorder="1"/>
    <xf numFmtId="0" fontId="4" fillId="0" borderId="20" xfId="0" applyFont="1" applyBorder="1" applyAlignment="1">
      <alignment horizontal="left" indent="1"/>
    </xf>
    <xf numFmtId="0" fontId="0" fillId="0" borderId="22" xfId="0" applyFont="1" applyBorder="1" applyAlignment="1">
      <alignment horizontal="left" vertical="top" indent="1"/>
    </xf>
    <xf numFmtId="0" fontId="4" fillId="0" borderId="45" xfId="0" applyFont="1" applyBorder="1" applyAlignment="1">
      <alignment horizontal="left" vertical="top" indent="1"/>
    </xf>
    <xf numFmtId="0" fontId="0" fillId="0" borderId="35" xfId="0" applyBorder="1" applyAlignment="1">
      <alignment horizontal="left" vertical="top" indent="1"/>
    </xf>
    <xf numFmtId="0" fontId="0" fillId="0" borderId="34" xfId="0" applyBorder="1" applyAlignment="1">
      <alignment horizontal="left" vertical="top" indent="1"/>
    </xf>
    <xf numFmtId="0" fontId="0" fillId="0" borderId="43" xfId="0" applyBorder="1" applyAlignment="1">
      <alignment horizontal="left" vertical="top" indent="1"/>
    </xf>
    <xf numFmtId="0" fontId="0" fillId="0" borderId="44" xfId="0" applyBorder="1" applyAlignment="1">
      <alignment horizontal="left" vertical="top" indent="1"/>
    </xf>
    <xf numFmtId="0" fontId="0" fillId="0" borderId="20" xfId="0" applyBorder="1"/>
    <xf numFmtId="0" fontId="0" fillId="0" borderId="31" xfId="0" applyBorder="1"/>
    <xf numFmtId="0" fontId="0" fillId="0" borderId="43" xfId="0" applyFont="1" applyBorder="1" applyAlignment="1">
      <alignment horizontal="left" indent="3"/>
    </xf>
    <xf numFmtId="0" fontId="0" fillId="0" borderId="44" xfId="0" applyBorder="1" applyAlignment="1">
      <alignment horizontal="left" indent="3"/>
    </xf>
    <xf numFmtId="0" fontId="0" fillId="0" borderId="35" xfId="0" applyFont="1" applyBorder="1" applyAlignment="1">
      <alignment horizontal="left" indent="3"/>
    </xf>
    <xf numFmtId="0" fontId="0" fillId="0" borderId="34" xfId="0" applyBorder="1" applyAlignment="1">
      <alignment horizontal="left" indent="3"/>
    </xf>
    <xf numFmtId="0" fontId="4" fillId="0" borderId="35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0" fillId="0" borderId="45" xfId="0" applyBorder="1" applyAlignment="1">
      <alignment horizontal="left" indent="1"/>
    </xf>
    <xf numFmtId="0" fontId="6" fillId="0" borderId="39" xfId="0" applyFont="1" applyBorder="1" applyAlignment="1">
      <alignment horizontal="left" indent="1"/>
    </xf>
    <xf numFmtId="0" fontId="6" fillId="0" borderId="21" xfId="0" applyFont="1" applyBorder="1" applyAlignment="1">
      <alignment horizontal="left" indent="1"/>
    </xf>
    <xf numFmtId="0" fontId="54" fillId="0" borderId="24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37" fillId="40" borderId="47" xfId="0" quotePrefix="1" applyFont="1" applyFill="1" applyBorder="1" applyAlignment="1">
      <alignment horizontal="right" vertical="center" indent="1"/>
    </xf>
    <xf numFmtId="0" fontId="37" fillId="40" borderId="28" xfId="0" applyFont="1" applyFill="1" applyBorder="1" applyAlignment="1">
      <alignment horizontal="right" vertical="center" indent="1"/>
    </xf>
    <xf numFmtId="0" fontId="37" fillId="40" borderId="62" xfId="0" applyFont="1" applyFill="1" applyBorder="1" applyAlignment="1">
      <alignment horizontal="right" vertical="center" indent="1"/>
    </xf>
    <xf numFmtId="0" fontId="38" fillId="40" borderId="47" xfId="0" applyFont="1" applyFill="1" applyBorder="1" applyAlignment="1">
      <alignment horizontal="left" vertical="center" indent="1"/>
    </xf>
    <xf numFmtId="0" fontId="38" fillId="40" borderId="28" xfId="0" applyFont="1" applyFill="1" applyBorder="1" applyAlignment="1">
      <alignment horizontal="left" vertical="center" indent="1"/>
    </xf>
    <xf numFmtId="0" fontId="8" fillId="38" borderId="67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 vertical="center"/>
    </xf>
    <xf numFmtId="0" fontId="8" fillId="38" borderId="24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35" borderId="48" xfId="0" applyFont="1" applyFill="1" applyBorder="1" applyAlignment="1">
      <alignment horizontal="center" vertical="center" wrapText="1"/>
    </xf>
    <xf numFmtId="0" fontId="8" fillId="35" borderId="37" xfId="0" applyFont="1" applyFill="1" applyBorder="1" applyAlignment="1">
      <alignment horizontal="center" vertical="center" wrapText="1"/>
    </xf>
    <xf numFmtId="0" fontId="8" fillId="35" borderId="49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5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9" fillId="0" borderId="65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8" fillId="42" borderId="48" xfId="0" applyFont="1" applyFill="1" applyBorder="1" applyAlignment="1">
      <alignment horizontal="center" vertical="center"/>
    </xf>
    <xf numFmtId="0" fontId="8" fillId="42" borderId="49" xfId="0" applyFont="1" applyFill="1" applyBorder="1" applyAlignment="1">
      <alignment horizontal="center" vertical="center"/>
    </xf>
    <xf numFmtId="0" fontId="8" fillId="41" borderId="48" xfId="0" applyFont="1" applyFill="1" applyBorder="1" applyAlignment="1">
      <alignment horizontal="center" vertical="center"/>
    </xf>
    <xf numFmtId="0" fontId="8" fillId="41" borderId="49" xfId="0" applyFont="1" applyFill="1" applyBorder="1" applyAlignment="1">
      <alignment horizontal="center" vertic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28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 2" xfId="32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2" defaultPivotStyle="PivotStyleLight16"/>
  <colors>
    <mruColors>
      <color rgb="FFFF00FF"/>
      <color rgb="FF009999"/>
      <color rgb="FF00FF00"/>
      <color rgb="FFFF0066"/>
      <color rgb="FF66FF99"/>
      <color rgb="FFFFCCCC"/>
      <color rgb="FF0066CC"/>
      <color rgb="FFFF0000"/>
      <color rgb="FFCC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J61"/>
  <sheetViews>
    <sheetView zoomScaleNormal="100" workbookViewId="0">
      <selection activeCell="F29" sqref="F29:G29"/>
    </sheetView>
  </sheetViews>
  <sheetFormatPr baseColWidth="10" defaultRowHeight="12.75" x14ac:dyDescent="0.2"/>
  <cols>
    <col min="1" max="1" width="2.5703125" customWidth="1"/>
    <col min="2" max="2" width="6" customWidth="1"/>
    <col min="3" max="3" width="14" bestFit="1" customWidth="1"/>
    <col min="4" max="4" width="6.28515625" style="1" bestFit="1" customWidth="1"/>
    <col min="5" max="5" width="23.140625" bestFit="1" customWidth="1"/>
    <col min="6" max="6" width="83.5703125" style="29" customWidth="1"/>
    <col min="7" max="7" width="11.7109375" customWidth="1"/>
  </cols>
  <sheetData>
    <row r="1" spans="2:10" ht="13.5" thickBot="1" x14ac:dyDescent="0.25"/>
    <row r="2" spans="2:10" ht="27" thickBot="1" x14ac:dyDescent="0.25">
      <c r="B2" s="376" t="s">
        <v>1029</v>
      </c>
      <c r="C2" s="377"/>
      <c r="D2" s="377"/>
      <c r="E2" s="377"/>
      <c r="F2" s="377"/>
      <c r="G2" s="378"/>
      <c r="H2" s="28"/>
      <c r="I2" s="28"/>
      <c r="J2" s="6"/>
    </row>
    <row r="3" spans="2:10" ht="21" thickBot="1" x14ac:dyDescent="0.35">
      <c r="B3" s="379" t="s">
        <v>328</v>
      </c>
      <c r="C3" s="380"/>
      <c r="D3" s="380"/>
      <c r="E3" s="380"/>
      <c r="F3" s="380"/>
      <c r="G3" s="381"/>
    </row>
    <row r="4" spans="2:10" ht="13.5" thickBot="1" x14ac:dyDescent="0.25">
      <c r="B4" s="11" t="s">
        <v>115</v>
      </c>
      <c r="C4" s="7" t="s">
        <v>116</v>
      </c>
      <c r="D4" s="112" t="s">
        <v>384</v>
      </c>
      <c r="E4" s="20" t="s">
        <v>164</v>
      </c>
      <c r="F4" s="382" t="s">
        <v>165</v>
      </c>
      <c r="G4" s="383"/>
    </row>
    <row r="5" spans="2:10" x14ac:dyDescent="0.2">
      <c r="B5" s="12">
        <v>0</v>
      </c>
      <c r="C5" s="8" t="s">
        <v>240</v>
      </c>
      <c r="D5" s="113" t="s">
        <v>385</v>
      </c>
      <c r="E5" s="86" t="s">
        <v>172</v>
      </c>
      <c r="F5" s="384" t="s">
        <v>934</v>
      </c>
      <c r="G5" s="385"/>
    </row>
    <row r="6" spans="2:10" x14ac:dyDescent="0.2">
      <c r="B6" s="13">
        <v>1</v>
      </c>
      <c r="C6" s="9" t="s">
        <v>117</v>
      </c>
      <c r="D6" s="114" t="s">
        <v>385</v>
      </c>
      <c r="E6" s="87" t="s">
        <v>238</v>
      </c>
      <c r="F6" s="366" t="s">
        <v>783</v>
      </c>
      <c r="G6" s="367"/>
    </row>
    <row r="7" spans="2:10" x14ac:dyDescent="0.2">
      <c r="B7" s="13">
        <v>2</v>
      </c>
      <c r="C7" s="9" t="s">
        <v>119</v>
      </c>
      <c r="D7" s="114" t="s">
        <v>385</v>
      </c>
      <c r="E7" s="88" t="s">
        <v>166</v>
      </c>
      <c r="F7" s="366" t="s">
        <v>784</v>
      </c>
      <c r="G7" s="367"/>
    </row>
    <row r="8" spans="2:10" x14ac:dyDescent="0.2">
      <c r="B8" s="13">
        <v>3</v>
      </c>
      <c r="C8" s="9" t="s">
        <v>118</v>
      </c>
      <c r="D8" s="114" t="s">
        <v>385</v>
      </c>
      <c r="E8" s="87" t="s">
        <v>383</v>
      </c>
      <c r="F8" s="366" t="s">
        <v>785</v>
      </c>
      <c r="G8" s="367"/>
    </row>
    <row r="9" spans="2:10" x14ac:dyDescent="0.2">
      <c r="B9" s="13">
        <v>4</v>
      </c>
      <c r="C9" s="9" t="s">
        <v>120</v>
      </c>
      <c r="D9" s="114" t="s">
        <v>385</v>
      </c>
      <c r="E9" s="87" t="s">
        <v>173</v>
      </c>
      <c r="F9" s="366" t="s">
        <v>788</v>
      </c>
      <c r="G9" s="367"/>
    </row>
    <row r="10" spans="2:10" x14ac:dyDescent="0.2">
      <c r="B10" s="13">
        <v>5</v>
      </c>
      <c r="C10" s="9" t="s">
        <v>121</v>
      </c>
      <c r="D10" s="114" t="s">
        <v>385</v>
      </c>
      <c r="E10" s="87" t="s">
        <v>173</v>
      </c>
      <c r="F10" s="366" t="s">
        <v>787</v>
      </c>
      <c r="G10" s="367"/>
    </row>
    <row r="11" spans="2:10" x14ac:dyDescent="0.2">
      <c r="B11" s="13">
        <v>6</v>
      </c>
      <c r="C11" s="16" t="s">
        <v>169</v>
      </c>
      <c r="D11" s="116" t="s">
        <v>385</v>
      </c>
      <c r="E11" s="87" t="s">
        <v>239</v>
      </c>
      <c r="F11" s="366" t="s">
        <v>342</v>
      </c>
      <c r="G11" s="371"/>
    </row>
    <row r="12" spans="2:10" x14ac:dyDescent="0.2">
      <c r="B12" s="13">
        <v>7</v>
      </c>
      <c r="C12" s="9" t="s">
        <v>175</v>
      </c>
      <c r="D12" s="114" t="s">
        <v>386</v>
      </c>
      <c r="E12" s="89"/>
      <c r="F12" s="370" t="s">
        <v>184</v>
      </c>
      <c r="G12" s="371"/>
    </row>
    <row r="13" spans="2:10" x14ac:dyDescent="0.2">
      <c r="B13" s="13">
        <v>8</v>
      </c>
      <c r="C13" s="9" t="s">
        <v>177</v>
      </c>
      <c r="D13" s="114" t="s">
        <v>386</v>
      </c>
      <c r="E13" s="88" t="s">
        <v>167</v>
      </c>
      <c r="F13" s="358" t="s">
        <v>786</v>
      </c>
      <c r="G13" s="30" t="s">
        <v>179</v>
      </c>
    </row>
    <row r="14" spans="2:10" x14ac:dyDescent="0.2">
      <c r="B14" s="13">
        <v>9</v>
      </c>
      <c r="C14" s="9" t="s">
        <v>176</v>
      </c>
      <c r="D14" s="114" t="s">
        <v>386</v>
      </c>
      <c r="E14" s="88" t="s">
        <v>167</v>
      </c>
      <c r="F14" s="359"/>
      <c r="G14" s="30" t="s">
        <v>178</v>
      </c>
    </row>
    <row r="15" spans="2:10" x14ac:dyDescent="0.2">
      <c r="B15" s="13">
        <v>10</v>
      </c>
      <c r="C15" s="9" t="s">
        <v>122</v>
      </c>
      <c r="D15" s="114" t="s">
        <v>385</v>
      </c>
      <c r="E15" s="90" t="s">
        <v>174</v>
      </c>
      <c r="F15" s="366" t="s">
        <v>185</v>
      </c>
      <c r="G15" s="367"/>
    </row>
    <row r="16" spans="2:10" x14ac:dyDescent="0.2">
      <c r="B16" s="13">
        <v>11</v>
      </c>
      <c r="C16" s="31" t="s">
        <v>237</v>
      </c>
      <c r="D16" s="116" t="s">
        <v>386</v>
      </c>
      <c r="E16" s="88"/>
      <c r="F16" s="366" t="s">
        <v>789</v>
      </c>
      <c r="G16" s="367"/>
    </row>
    <row r="17" spans="2:10" x14ac:dyDescent="0.2">
      <c r="B17" s="13">
        <v>12</v>
      </c>
      <c r="C17" s="31" t="s">
        <v>241</v>
      </c>
      <c r="D17" s="116" t="s">
        <v>386</v>
      </c>
      <c r="E17" s="87" t="s">
        <v>242</v>
      </c>
      <c r="F17" s="366" t="s">
        <v>243</v>
      </c>
      <c r="G17" s="367"/>
    </row>
    <row r="18" spans="2:10" x14ac:dyDescent="0.2">
      <c r="B18" s="13">
        <v>13</v>
      </c>
      <c r="C18" s="31" t="s">
        <v>322</v>
      </c>
      <c r="D18" s="116" t="s">
        <v>385</v>
      </c>
      <c r="E18" s="87">
        <v>0</v>
      </c>
      <c r="F18" s="38" t="s">
        <v>343</v>
      </c>
      <c r="G18" s="81"/>
      <c r="H18" s="268"/>
    </row>
    <row r="19" spans="2:10" s="39" customFormat="1" x14ac:dyDescent="0.2">
      <c r="B19" s="77">
        <v>14</v>
      </c>
      <c r="C19" s="78" t="s">
        <v>363</v>
      </c>
      <c r="D19" s="117" t="s">
        <v>385</v>
      </c>
      <c r="E19" s="79"/>
      <c r="F19" s="356" t="s">
        <v>790</v>
      </c>
      <c r="G19" s="357"/>
      <c r="J19" s="100"/>
    </row>
    <row r="20" spans="2:10" x14ac:dyDescent="0.2">
      <c r="B20" s="13">
        <v>15</v>
      </c>
      <c r="C20" s="9" t="s">
        <v>177</v>
      </c>
      <c r="D20" s="114" t="s">
        <v>385</v>
      </c>
      <c r="E20" s="91" t="s">
        <v>367</v>
      </c>
      <c r="F20" s="358" t="s">
        <v>368</v>
      </c>
      <c r="G20" s="30" t="s">
        <v>179</v>
      </c>
    </row>
    <row r="21" spans="2:10" x14ac:dyDescent="0.2">
      <c r="B21" s="13">
        <v>16</v>
      </c>
      <c r="C21" s="9" t="s">
        <v>176</v>
      </c>
      <c r="D21" s="114" t="s">
        <v>385</v>
      </c>
      <c r="E21" s="91" t="s">
        <v>369</v>
      </c>
      <c r="F21" s="359"/>
      <c r="G21" s="30" t="s">
        <v>178</v>
      </c>
    </row>
    <row r="22" spans="2:10" s="40" customFormat="1" x14ac:dyDescent="0.2">
      <c r="B22" s="295">
        <v>17</v>
      </c>
      <c r="C22" s="296" t="s">
        <v>808</v>
      </c>
      <c r="D22" s="297" t="s">
        <v>386</v>
      </c>
      <c r="E22" s="298"/>
      <c r="F22" s="364" t="s">
        <v>809</v>
      </c>
      <c r="G22" s="365"/>
    </row>
    <row r="23" spans="2:10" s="166" customFormat="1" x14ac:dyDescent="0.2">
      <c r="B23" s="13">
        <v>18</v>
      </c>
      <c r="C23" s="9" t="s">
        <v>567</v>
      </c>
      <c r="D23" s="227" t="s">
        <v>385</v>
      </c>
      <c r="E23" s="87" t="s">
        <v>568</v>
      </c>
      <c r="F23" s="366" t="s">
        <v>923</v>
      </c>
      <c r="G23" s="367"/>
    </row>
    <row r="24" spans="2:10" s="166" customFormat="1" x14ac:dyDescent="0.2">
      <c r="B24" s="318">
        <v>19</v>
      </c>
      <c r="C24" s="319" t="s">
        <v>938</v>
      </c>
      <c r="D24" s="320" t="s">
        <v>385</v>
      </c>
      <c r="E24" s="321"/>
      <c r="F24" s="368" t="s">
        <v>939</v>
      </c>
      <c r="G24" s="369"/>
    </row>
    <row r="25" spans="2:10" s="166" customFormat="1" x14ac:dyDescent="0.2">
      <c r="B25" s="318">
        <v>20</v>
      </c>
      <c r="C25" s="319" t="s">
        <v>828</v>
      </c>
      <c r="D25" s="320" t="s">
        <v>385</v>
      </c>
      <c r="E25" s="321"/>
      <c r="F25" s="368" t="s">
        <v>833</v>
      </c>
      <c r="G25" s="369"/>
    </row>
    <row r="26" spans="2:10" s="166" customFormat="1" x14ac:dyDescent="0.2">
      <c r="B26" s="13">
        <v>21</v>
      </c>
      <c r="C26" s="9" t="s">
        <v>811</v>
      </c>
      <c r="D26" s="263" t="s">
        <v>386</v>
      </c>
      <c r="E26" s="88" t="s">
        <v>167</v>
      </c>
      <c r="F26" s="358" t="s">
        <v>728</v>
      </c>
      <c r="G26" s="30" t="s">
        <v>179</v>
      </c>
    </row>
    <row r="27" spans="2:10" s="166" customFormat="1" x14ac:dyDescent="0.2">
      <c r="B27" s="13">
        <v>22</v>
      </c>
      <c r="C27" s="9" t="s">
        <v>812</v>
      </c>
      <c r="D27" s="263" t="s">
        <v>386</v>
      </c>
      <c r="E27" s="88" t="s">
        <v>167</v>
      </c>
      <c r="F27" s="359"/>
      <c r="G27" s="30" t="s">
        <v>178</v>
      </c>
    </row>
    <row r="28" spans="2:10" s="166" customFormat="1" x14ac:dyDescent="0.2">
      <c r="B28" s="13">
        <v>23</v>
      </c>
      <c r="C28" s="9" t="s">
        <v>1030</v>
      </c>
      <c r="D28" s="351" t="s">
        <v>385</v>
      </c>
      <c r="E28" s="87" t="s">
        <v>1031</v>
      </c>
      <c r="F28" s="366" t="s">
        <v>1033</v>
      </c>
      <c r="G28" s="367"/>
    </row>
    <row r="29" spans="2:10" s="166" customFormat="1" x14ac:dyDescent="0.2">
      <c r="B29" s="15" t="s">
        <v>127</v>
      </c>
      <c r="C29" s="19" t="s">
        <v>163</v>
      </c>
      <c r="D29" s="118"/>
      <c r="E29" s="21"/>
      <c r="F29" s="370"/>
      <c r="G29" s="371"/>
    </row>
    <row r="30" spans="2:10" s="39" customFormat="1" x14ac:dyDescent="0.2">
      <c r="B30" s="15" t="s">
        <v>127</v>
      </c>
      <c r="C30" s="19" t="s">
        <v>163</v>
      </c>
      <c r="D30" s="118"/>
      <c r="E30" s="21"/>
      <c r="F30" s="370"/>
      <c r="G30" s="371"/>
    </row>
    <row r="31" spans="2:10" s="166" customFormat="1" x14ac:dyDescent="0.2">
      <c r="B31" s="13">
        <v>30</v>
      </c>
      <c r="C31" s="9" t="s">
        <v>829</v>
      </c>
      <c r="D31" s="317" t="s">
        <v>386</v>
      </c>
      <c r="E31" s="87" t="s">
        <v>931</v>
      </c>
      <c r="F31" s="362" t="s">
        <v>932</v>
      </c>
      <c r="G31" s="363"/>
    </row>
    <row r="32" spans="2:10" s="166" customFormat="1" x14ac:dyDescent="0.2">
      <c r="B32" s="13">
        <v>31</v>
      </c>
      <c r="C32" s="9" t="s">
        <v>830</v>
      </c>
      <c r="D32" s="317" t="s">
        <v>386</v>
      </c>
      <c r="E32" s="87" t="s">
        <v>931</v>
      </c>
      <c r="F32" s="372"/>
      <c r="G32" s="373"/>
    </row>
    <row r="33" spans="2:7" s="166" customFormat="1" x14ac:dyDescent="0.2">
      <c r="B33" s="15" t="s">
        <v>127</v>
      </c>
      <c r="C33" s="9" t="s">
        <v>831</v>
      </c>
      <c r="D33" s="317" t="s">
        <v>386</v>
      </c>
      <c r="E33" s="87" t="s">
        <v>931</v>
      </c>
      <c r="F33" s="372"/>
      <c r="G33" s="373"/>
    </row>
    <row r="34" spans="2:7" s="166" customFormat="1" x14ac:dyDescent="0.2">
      <c r="B34" s="13">
        <v>39</v>
      </c>
      <c r="C34" s="9" t="s">
        <v>832</v>
      </c>
      <c r="D34" s="317" t="s">
        <v>386</v>
      </c>
      <c r="E34" s="87" t="s">
        <v>931</v>
      </c>
      <c r="F34" s="374" t="s">
        <v>933</v>
      </c>
      <c r="G34" s="375"/>
    </row>
    <row r="35" spans="2:7" s="166" customFormat="1" x14ac:dyDescent="0.2">
      <c r="B35" s="15" t="s">
        <v>127</v>
      </c>
      <c r="C35" s="19" t="s">
        <v>163</v>
      </c>
      <c r="D35" s="118"/>
      <c r="E35" s="21"/>
      <c r="F35" s="370"/>
      <c r="G35" s="371"/>
    </row>
    <row r="36" spans="2:7" s="166" customFormat="1" x14ac:dyDescent="0.2">
      <c r="B36" s="15" t="s">
        <v>127</v>
      </c>
      <c r="C36" s="19" t="s">
        <v>163</v>
      </c>
      <c r="D36" s="118"/>
      <c r="E36" s="21"/>
      <c r="F36" s="370"/>
      <c r="G36" s="371"/>
    </row>
    <row r="37" spans="2:7" s="39" customFormat="1" x14ac:dyDescent="0.2">
      <c r="B37" s="92">
        <v>98</v>
      </c>
      <c r="C37" s="93"/>
      <c r="D37" s="119" t="s">
        <v>386</v>
      </c>
      <c r="E37" s="94">
        <v>18838</v>
      </c>
      <c r="F37" s="360" t="s">
        <v>370</v>
      </c>
      <c r="G37" s="95" t="s">
        <v>179</v>
      </c>
    </row>
    <row r="38" spans="2:7" x14ac:dyDescent="0.2">
      <c r="B38" s="92">
        <v>99</v>
      </c>
      <c r="C38" s="93"/>
      <c r="D38" s="119" t="s">
        <v>386</v>
      </c>
      <c r="E38" s="94">
        <v>722</v>
      </c>
      <c r="F38" s="361"/>
      <c r="G38" s="95" t="s">
        <v>178</v>
      </c>
    </row>
    <row r="39" spans="2:7" x14ac:dyDescent="0.2">
      <c r="B39" s="13">
        <v>100</v>
      </c>
      <c r="C39" s="9" t="s">
        <v>123</v>
      </c>
      <c r="D39" s="114" t="s">
        <v>386</v>
      </c>
      <c r="E39" s="87" t="s">
        <v>804</v>
      </c>
      <c r="F39" s="362" t="s">
        <v>937</v>
      </c>
      <c r="G39" s="363"/>
    </row>
    <row r="40" spans="2:7" x14ac:dyDescent="0.2">
      <c r="B40" s="15">
        <f>B39+1</f>
        <v>101</v>
      </c>
      <c r="C40" s="9" t="s">
        <v>124</v>
      </c>
      <c r="D40" s="114" t="s">
        <v>386</v>
      </c>
      <c r="E40" s="87" t="s">
        <v>804</v>
      </c>
      <c r="F40" s="401"/>
      <c r="G40" s="373"/>
    </row>
    <row r="41" spans="2:7" x14ac:dyDescent="0.2">
      <c r="B41" s="15" t="s">
        <v>127</v>
      </c>
      <c r="C41" s="9" t="s">
        <v>161</v>
      </c>
      <c r="D41" s="114" t="s">
        <v>386</v>
      </c>
      <c r="E41" s="87" t="s">
        <v>804</v>
      </c>
      <c r="F41" s="401"/>
      <c r="G41" s="373"/>
    </row>
    <row r="42" spans="2:7" x14ac:dyDescent="0.2">
      <c r="B42" s="15">
        <f>B43-1</f>
        <v>109</v>
      </c>
      <c r="C42" s="9" t="s">
        <v>364</v>
      </c>
      <c r="D42" s="114" t="s">
        <v>386</v>
      </c>
      <c r="E42" s="87" t="s">
        <v>804</v>
      </c>
      <c r="F42" s="372"/>
      <c r="G42" s="373"/>
    </row>
    <row r="43" spans="2:7" x14ac:dyDescent="0.2">
      <c r="B43" s="13">
        <f>B39+10</f>
        <v>110</v>
      </c>
      <c r="C43" s="9" t="s">
        <v>365</v>
      </c>
      <c r="D43" s="114" t="s">
        <v>386</v>
      </c>
      <c r="E43" s="87" t="s">
        <v>804</v>
      </c>
      <c r="F43" s="374" t="s">
        <v>727</v>
      </c>
      <c r="G43" s="375"/>
    </row>
    <row r="44" spans="2:7" x14ac:dyDescent="0.2">
      <c r="B44" s="13"/>
      <c r="C44" s="9"/>
      <c r="D44" s="114"/>
      <c r="E44" s="88"/>
      <c r="F44" s="83"/>
      <c r="G44" s="82"/>
    </row>
    <row r="45" spans="2:7" x14ac:dyDescent="0.2">
      <c r="B45" s="13">
        <v>200</v>
      </c>
      <c r="C45" s="9" t="s">
        <v>125</v>
      </c>
      <c r="D45" s="114" t="s">
        <v>386</v>
      </c>
      <c r="E45" s="88" t="s">
        <v>168</v>
      </c>
      <c r="F45" s="402" t="s">
        <v>170</v>
      </c>
      <c r="G45" s="403"/>
    </row>
    <row r="46" spans="2:7" x14ac:dyDescent="0.2">
      <c r="B46" s="15">
        <f>B45+1</f>
        <v>201</v>
      </c>
      <c r="C46" s="9" t="s">
        <v>126</v>
      </c>
      <c r="D46" s="114" t="s">
        <v>386</v>
      </c>
      <c r="E46" s="88" t="s">
        <v>168</v>
      </c>
      <c r="F46" s="399" t="s">
        <v>180</v>
      </c>
      <c r="G46" s="400"/>
    </row>
    <row r="47" spans="2:7" x14ac:dyDescent="0.2">
      <c r="B47" s="15" t="s">
        <v>127</v>
      </c>
      <c r="C47" s="9" t="s">
        <v>162</v>
      </c>
      <c r="D47" s="114" t="s">
        <v>386</v>
      </c>
      <c r="E47" s="88" t="s">
        <v>168</v>
      </c>
      <c r="F47" s="399" t="s">
        <v>181</v>
      </c>
      <c r="G47" s="400"/>
    </row>
    <row r="48" spans="2:7" x14ac:dyDescent="0.2">
      <c r="B48" s="15">
        <f>B49-1</f>
        <v>209</v>
      </c>
      <c r="C48" s="9" t="s">
        <v>366</v>
      </c>
      <c r="D48" s="114" t="s">
        <v>386</v>
      </c>
      <c r="E48" s="88" t="s">
        <v>168</v>
      </c>
      <c r="F48" s="399" t="s">
        <v>236</v>
      </c>
      <c r="G48" s="400"/>
    </row>
    <row r="49" spans="2:7" x14ac:dyDescent="0.2">
      <c r="B49" s="13">
        <f>B45+10</f>
        <v>210</v>
      </c>
      <c r="C49" s="9" t="s">
        <v>183</v>
      </c>
      <c r="D49" s="114" t="s">
        <v>386</v>
      </c>
      <c r="E49" s="88" t="s">
        <v>168</v>
      </c>
      <c r="F49" s="397" t="s">
        <v>182</v>
      </c>
      <c r="G49" s="398"/>
    </row>
    <row r="50" spans="2:7" x14ac:dyDescent="0.2">
      <c r="B50" s="15"/>
      <c r="C50" s="19"/>
      <c r="D50" s="118"/>
      <c r="E50" s="22"/>
      <c r="F50" s="84"/>
      <c r="G50" s="85"/>
    </row>
    <row r="51" spans="2:7" x14ac:dyDescent="0.2">
      <c r="B51" s="13"/>
      <c r="C51" s="9"/>
      <c r="D51" s="114"/>
      <c r="E51" s="2"/>
      <c r="F51" s="370"/>
      <c r="G51" s="371"/>
    </row>
    <row r="52" spans="2:7" x14ac:dyDescent="0.2">
      <c r="B52" s="13">
        <v>300</v>
      </c>
      <c r="C52" s="16" t="s">
        <v>128</v>
      </c>
      <c r="D52" s="116" t="s">
        <v>386</v>
      </c>
      <c r="E52" s="21"/>
      <c r="F52" s="389" t="s">
        <v>726</v>
      </c>
      <c r="G52" s="390"/>
    </row>
    <row r="53" spans="2:7" x14ac:dyDescent="0.2">
      <c r="B53" s="15" t="s">
        <v>127</v>
      </c>
      <c r="C53" s="16" t="s">
        <v>128</v>
      </c>
      <c r="D53" s="116" t="s">
        <v>386</v>
      </c>
      <c r="E53" s="21"/>
      <c r="F53" s="391"/>
      <c r="G53" s="392"/>
    </row>
    <row r="54" spans="2:7" x14ac:dyDescent="0.2">
      <c r="B54" s="13">
        <f>B52+2*(CntrMap!O11-100)-2</f>
        <v>1698</v>
      </c>
      <c r="C54" s="16" t="s">
        <v>128</v>
      </c>
      <c r="D54" s="116" t="s">
        <v>386</v>
      </c>
      <c r="E54" s="21"/>
      <c r="F54" s="393"/>
      <c r="G54" s="394"/>
    </row>
    <row r="55" spans="2:7" x14ac:dyDescent="0.2">
      <c r="B55" s="13"/>
      <c r="C55" s="16"/>
      <c r="D55" s="115"/>
      <c r="E55" s="21"/>
      <c r="F55" s="388"/>
      <c r="G55" s="367"/>
    </row>
    <row r="56" spans="2:7" x14ac:dyDescent="0.2">
      <c r="B56" s="13">
        <f>B52+9*2*CntrMap!O11</f>
        <v>14700</v>
      </c>
      <c r="C56" s="31" t="str">
        <f>CONCATENATE("Cntr",E$56,"Data")</f>
        <v>Cntr10Data</v>
      </c>
      <c r="D56" s="116" t="s">
        <v>386</v>
      </c>
      <c r="E56" s="34">
        <v>10</v>
      </c>
      <c r="F56" s="389" t="str">
        <f>CONCATENATE("Variables du compteur de la voie ",E56,". Voir table 'CntrMap'")</f>
        <v>Variables du compteur de la voie 10. Voir table 'CntrMap'</v>
      </c>
      <c r="G56" s="390"/>
    </row>
    <row r="57" spans="2:7" x14ac:dyDescent="0.2">
      <c r="B57" s="15" t="s">
        <v>127</v>
      </c>
      <c r="C57" s="31" t="str">
        <f>CONCATENATE("Cntr",E$56,"Data")</f>
        <v>Cntr10Data</v>
      </c>
      <c r="D57" s="116" t="s">
        <v>386</v>
      </c>
      <c r="E57" s="21"/>
      <c r="F57" s="391"/>
      <c r="G57" s="392"/>
    </row>
    <row r="58" spans="2:7" x14ac:dyDescent="0.2">
      <c r="B58" s="13">
        <f>B56+2*(CntrMap!O11-100)-2</f>
        <v>16098</v>
      </c>
      <c r="C58" s="31" t="str">
        <f>CONCATENATE("Cntr",E$56,"Data")</f>
        <v>Cntr10Data</v>
      </c>
      <c r="D58" s="116" t="s">
        <v>386</v>
      </c>
      <c r="E58" s="21"/>
      <c r="F58" s="393"/>
      <c r="G58" s="394"/>
    </row>
    <row r="59" spans="2:7" x14ac:dyDescent="0.2">
      <c r="B59" s="13"/>
      <c r="C59" s="9"/>
      <c r="D59" s="114"/>
      <c r="E59" s="2"/>
      <c r="F59" s="395"/>
      <c r="G59" s="396"/>
    </row>
    <row r="60" spans="2:7" x14ac:dyDescent="0.2">
      <c r="B60" s="13"/>
      <c r="C60" s="9"/>
      <c r="D60" s="114"/>
      <c r="E60" s="2"/>
      <c r="F60" s="395"/>
      <c r="G60" s="396"/>
    </row>
    <row r="61" spans="2:7" ht="13.5" thickBot="1" x14ac:dyDescent="0.25">
      <c r="B61" s="14"/>
      <c r="C61" s="10"/>
      <c r="D61" s="120"/>
      <c r="E61" s="4"/>
      <c r="F61" s="386"/>
      <c r="G61" s="387"/>
    </row>
  </sheetData>
  <mergeCells count="49">
    <mergeCell ref="F28:G28"/>
    <mergeCell ref="F33:G33"/>
    <mergeCell ref="F46:G46"/>
    <mergeCell ref="F47:G47"/>
    <mergeCell ref="F48:G48"/>
    <mergeCell ref="F40:G40"/>
    <mergeCell ref="F41:G41"/>
    <mergeCell ref="F43:G43"/>
    <mergeCell ref="F42:G42"/>
    <mergeCell ref="F45:G45"/>
    <mergeCell ref="F61:G61"/>
    <mergeCell ref="F55:G55"/>
    <mergeCell ref="F56:G58"/>
    <mergeCell ref="F59:G59"/>
    <mergeCell ref="F49:G49"/>
    <mergeCell ref="F51:G51"/>
    <mergeCell ref="F52:G54"/>
    <mergeCell ref="F60:G60"/>
    <mergeCell ref="B2:G2"/>
    <mergeCell ref="B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F14"/>
    <mergeCell ref="F15:G15"/>
    <mergeCell ref="F16:G16"/>
    <mergeCell ref="F17:G17"/>
    <mergeCell ref="F19:G19"/>
    <mergeCell ref="F20:F21"/>
    <mergeCell ref="F37:F38"/>
    <mergeCell ref="F39:G39"/>
    <mergeCell ref="F22:G22"/>
    <mergeCell ref="F23:G23"/>
    <mergeCell ref="F24:G24"/>
    <mergeCell ref="F26:F27"/>
    <mergeCell ref="F35:G35"/>
    <mergeCell ref="F36:G36"/>
    <mergeCell ref="F29:G29"/>
    <mergeCell ref="F30:G30"/>
    <mergeCell ref="F25:G25"/>
    <mergeCell ref="F31:G31"/>
    <mergeCell ref="F32:G32"/>
    <mergeCell ref="F34:G34"/>
  </mergeCells>
  <printOptions horizontalCentered="1"/>
  <pageMargins left="0.43307086614173229" right="0.43307086614173229" top="0.94488188976377963" bottom="0.74803149606299213" header="0.31496062992125984" footer="0.31496062992125984"/>
  <pageSetup paperSize="9" scale="74" orientation="portrait" r:id="rId1"/>
  <headerFooter>
    <oddHeader>&amp;L&amp;G</oddHeader>
    <oddFooter>&amp;C&amp;8SARL ANTADIS, 40 Rue Sadi Carnot – 78120 RAMBOUILLET   Tél. : +33 (0)1 30 41 18 68 Fax : + 33 (0)1 72 70 38 33 email : contact@antadis.com 
SIRET : 443 924 527 00049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  <pageSetUpPr fitToPage="1"/>
  </sheetPr>
  <dimension ref="A2:XFB2291"/>
  <sheetViews>
    <sheetView tabSelected="1" topLeftCell="C1" zoomScale="85" zoomScaleNormal="85" workbookViewId="0">
      <pane ySplit="12" topLeftCell="A13" activePane="bottomLeft" state="frozen"/>
      <selection pane="bottomLeft" activeCell="O716" sqref="D1:O716"/>
    </sheetView>
  </sheetViews>
  <sheetFormatPr baseColWidth="10" defaultRowHeight="12.75" x14ac:dyDescent="0.2"/>
  <cols>
    <col min="1" max="1" width="0" style="40" hidden="1" customWidth="1"/>
    <col min="2" max="2" width="9.28515625" style="205" hidden="1" customWidth="1"/>
    <col min="3" max="3" width="8.140625" style="106" bestFit="1" customWidth="1"/>
    <col min="4" max="4" width="23.28515625" style="130" bestFit="1" customWidth="1"/>
    <col min="5" max="6" width="4.7109375" style="144" hidden="1" customWidth="1"/>
    <col min="7" max="7" width="4.7109375" style="150" hidden="1" customWidth="1"/>
    <col min="8" max="8" width="4.7109375" style="159" hidden="1" customWidth="1"/>
    <col min="9" max="9" width="5.5703125" style="1" customWidth="1"/>
    <col min="10" max="10" width="8.85546875" style="124" bestFit="1" customWidth="1"/>
    <col min="11" max="11" width="94.140625" style="36" customWidth="1"/>
    <col min="12" max="12" width="8.85546875" style="124" bestFit="1" customWidth="1"/>
    <col min="13" max="13" width="9.42578125" style="124" bestFit="1" customWidth="1"/>
    <col min="14" max="14" width="9.140625" style="36" bestFit="1" customWidth="1"/>
    <col min="15" max="15" width="36" style="131" bestFit="1" customWidth="1"/>
    <col min="16" max="16" width="3.85546875" style="130" customWidth="1"/>
    <col min="17" max="17" width="16.28515625" style="303" bestFit="1" customWidth="1"/>
    <col min="18" max="18" width="8" style="130" customWidth="1"/>
    <col min="19" max="19" width="7" style="130" bestFit="1" customWidth="1"/>
    <col min="20" max="16384" width="11.42578125" style="130"/>
  </cols>
  <sheetData>
    <row r="2" spans="1:16382" x14ac:dyDescent="0.2">
      <c r="I2" s="125" t="s">
        <v>1</v>
      </c>
      <c r="K2" s="123" t="s">
        <v>722</v>
      </c>
      <c r="L2" s="148"/>
      <c r="M2" s="301">
        <v>200</v>
      </c>
      <c r="N2" s="302"/>
    </row>
    <row r="3" spans="1:16382" s="166" customFormat="1" x14ac:dyDescent="0.2">
      <c r="A3" s="40"/>
      <c r="B3" s="205"/>
      <c r="C3" s="106"/>
      <c r="E3" s="144"/>
      <c r="F3" s="144"/>
      <c r="G3" s="150"/>
      <c r="H3" s="159"/>
      <c r="I3" s="344" t="s">
        <v>841</v>
      </c>
      <c r="J3" s="124"/>
      <c r="K3" s="123" t="s">
        <v>930</v>
      </c>
      <c r="L3" s="148"/>
      <c r="M3" s="301"/>
      <c r="N3" s="302"/>
      <c r="O3" s="131"/>
      <c r="Q3" s="303"/>
    </row>
    <row r="4" spans="1:16382" x14ac:dyDescent="0.2">
      <c r="I4" s="126" t="s">
        <v>387</v>
      </c>
      <c r="K4" s="123" t="s">
        <v>723</v>
      </c>
      <c r="L4" s="148"/>
      <c r="M4" s="301">
        <v>800</v>
      </c>
      <c r="N4" s="302"/>
    </row>
    <row r="5" spans="1:16382" x14ac:dyDescent="0.2">
      <c r="I5" s="127" t="s">
        <v>158</v>
      </c>
      <c r="K5" s="123" t="s">
        <v>388</v>
      </c>
      <c r="L5" s="148"/>
      <c r="M5" s="301"/>
      <c r="N5" s="302"/>
    </row>
    <row r="6" spans="1:16382" x14ac:dyDescent="0.2">
      <c r="I6" s="137" t="s">
        <v>296</v>
      </c>
      <c r="K6" s="123" t="s">
        <v>724</v>
      </c>
      <c r="L6" s="148"/>
      <c r="M6" s="301">
        <f>4*(M4*(D$11-1)+(M4-1))+M2</f>
        <v>3396</v>
      </c>
      <c r="N6" s="302">
        <v>3400</v>
      </c>
    </row>
    <row r="7" spans="1:16382" x14ac:dyDescent="0.2">
      <c r="G7" s="151"/>
      <c r="H7" s="160"/>
      <c r="I7" s="141" t="s">
        <v>437</v>
      </c>
      <c r="K7" s="123" t="s">
        <v>725</v>
      </c>
      <c r="L7" s="148"/>
      <c r="M7" s="301" t="s">
        <v>813</v>
      </c>
      <c r="N7" s="302">
        <v>4</v>
      </c>
      <c r="Q7" s="304"/>
      <c r="R7" s="40"/>
      <c r="S7" s="40"/>
      <c r="T7" s="40"/>
      <c r="U7" s="40"/>
    </row>
    <row r="8" spans="1:16382" s="136" customFormat="1" ht="13.5" thickBot="1" x14ac:dyDescent="0.25">
      <c r="A8" s="41"/>
      <c r="B8" s="24"/>
      <c r="C8" s="106"/>
      <c r="D8" s="130"/>
      <c r="E8" s="144"/>
      <c r="F8" s="144"/>
      <c r="G8" s="150"/>
      <c r="H8" s="159"/>
      <c r="I8" s="1"/>
      <c r="J8" s="124"/>
      <c r="K8" s="36"/>
      <c r="L8" s="124"/>
      <c r="M8" s="301" t="s">
        <v>814</v>
      </c>
      <c r="N8" s="302">
        <f>HEX2DEC(M8)</f>
        <v>32767</v>
      </c>
      <c r="O8" s="131"/>
      <c r="P8" s="130"/>
      <c r="Q8" s="304"/>
      <c r="R8" s="40"/>
      <c r="S8" s="40"/>
      <c r="T8" s="40"/>
      <c r="U8" s="41"/>
    </row>
    <row r="9" spans="1:16382" s="136" customFormat="1" ht="27" customHeight="1" thickBot="1" x14ac:dyDescent="0.25">
      <c r="A9" s="41"/>
      <c r="B9" s="24"/>
      <c r="C9" s="153"/>
      <c r="D9" s="129" t="s">
        <v>1028</v>
      </c>
      <c r="E9" s="145"/>
      <c r="F9" s="145"/>
      <c r="G9" s="145"/>
      <c r="H9" s="161"/>
      <c r="I9" s="129"/>
      <c r="J9" s="140"/>
      <c r="K9" s="139" t="s">
        <v>389</v>
      </c>
      <c r="L9" s="236" t="s">
        <v>602</v>
      </c>
      <c r="M9" s="235" t="s">
        <v>603</v>
      </c>
      <c r="N9" s="236" t="s">
        <v>604</v>
      </c>
      <c r="O9" s="140"/>
      <c r="P9" s="121"/>
      <c r="Q9" s="248"/>
      <c r="R9" s="248"/>
      <c r="S9" s="248"/>
      <c r="T9" s="248"/>
      <c r="U9" s="248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  <c r="IW9" s="121"/>
      <c r="IX9" s="121"/>
      <c r="IY9" s="121"/>
      <c r="IZ9" s="121"/>
      <c r="JA9" s="121"/>
      <c r="JB9" s="121"/>
      <c r="JC9" s="121"/>
      <c r="JD9" s="121"/>
      <c r="JE9" s="121"/>
      <c r="JF9" s="121"/>
      <c r="JG9" s="121"/>
      <c r="JH9" s="121"/>
      <c r="JI9" s="121"/>
      <c r="JJ9" s="121"/>
      <c r="JK9" s="121"/>
      <c r="JL9" s="121"/>
      <c r="JM9" s="121"/>
      <c r="JN9" s="121"/>
      <c r="JO9" s="121"/>
      <c r="JP9" s="121"/>
      <c r="JQ9" s="121"/>
      <c r="JR9" s="121"/>
      <c r="JS9" s="121"/>
      <c r="JT9" s="121"/>
      <c r="JU9" s="121"/>
      <c r="JV9" s="121"/>
      <c r="JW9" s="121"/>
      <c r="JX9" s="121"/>
      <c r="JY9" s="121"/>
      <c r="JZ9" s="121"/>
      <c r="KA9" s="121"/>
      <c r="KB9" s="121"/>
      <c r="KC9" s="121"/>
      <c r="KD9" s="121"/>
      <c r="KE9" s="121"/>
      <c r="KF9" s="121"/>
      <c r="KG9" s="121"/>
      <c r="KH9" s="121"/>
      <c r="KI9" s="121"/>
      <c r="KJ9" s="121"/>
      <c r="KK9" s="121"/>
      <c r="KL9" s="121"/>
      <c r="KM9" s="121"/>
      <c r="KN9" s="121"/>
      <c r="KO9" s="121"/>
      <c r="KP9" s="121"/>
      <c r="KQ9" s="121"/>
      <c r="KR9" s="121"/>
      <c r="KS9" s="121"/>
      <c r="KT9" s="121"/>
      <c r="KU9" s="121"/>
      <c r="KV9" s="121"/>
      <c r="KW9" s="121"/>
      <c r="KX9" s="121"/>
      <c r="KY9" s="121"/>
      <c r="KZ9" s="121"/>
      <c r="LA9" s="121"/>
      <c r="LB9" s="121"/>
      <c r="LC9" s="121"/>
      <c r="LD9" s="121"/>
      <c r="LE9" s="121"/>
      <c r="LF9" s="121"/>
      <c r="LG9" s="121"/>
      <c r="LH9" s="121"/>
      <c r="LI9" s="121"/>
      <c r="LJ9" s="121"/>
      <c r="LK9" s="121"/>
      <c r="LL9" s="121"/>
      <c r="LM9" s="121"/>
      <c r="LN9" s="121"/>
      <c r="LO9" s="121"/>
      <c r="LP9" s="121"/>
      <c r="LQ9" s="121"/>
      <c r="LR9" s="121"/>
      <c r="LS9" s="121"/>
      <c r="LT9" s="121"/>
      <c r="LU9" s="121"/>
      <c r="LV9" s="121"/>
      <c r="LW9" s="121"/>
      <c r="LX9" s="121"/>
      <c r="LY9" s="121"/>
      <c r="LZ9" s="121"/>
      <c r="MA9" s="121"/>
      <c r="MB9" s="121"/>
      <c r="MC9" s="121"/>
      <c r="MD9" s="121"/>
      <c r="ME9" s="121"/>
      <c r="MF9" s="121"/>
      <c r="MG9" s="121"/>
      <c r="MH9" s="121"/>
      <c r="MI9" s="121"/>
      <c r="MJ9" s="121"/>
      <c r="MK9" s="121"/>
      <c r="ML9" s="121"/>
      <c r="MM9" s="121"/>
      <c r="MN9" s="121"/>
      <c r="MO9" s="121"/>
      <c r="MP9" s="121"/>
      <c r="MQ9" s="121"/>
      <c r="MR9" s="121"/>
      <c r="MS9" s="121"/>
      <c r="MT9" s="121"/>
      <c r="MU9" s="121"/>
      <c r="MV9" s="121"/>
      <c r="MW9" s="121"/>
      <c r="MX9" s="121"/>
      <c r="MY9" s="121"/>
      <c r="MZ9" s="121"/>
      <c r="NA9" s="121"/>
      <c r="NB9" s="121"/>
      <c r="NC9" s="121"/>
      <c r="ND9" s="121"/>
      <c r="NE9" s="121"/>
      <c r="NF9" s="121"/>
      <c r="NG9" s="121"/>
      <c r="NH9" s="121"/>
      <c r="NI9" s="121"/>
      <c r="NJ9" s="121"/>
      <c r="NK9" s="121"/>
      <c r="NL9" s="121"/>
      <c r="NM9" s="121"/>
      <c r="NN9" s="121"/>
      <c r="NO9" s="121"/>
      <c r="NP9" s="121"/>
      <c r="NQ9" s="121"/>
      <c r="NR9" s="121"/>
      <c r="NS9" s="121"/>
      <c r="NT9" s="121"/>
      <c r="NU9" s="121"/>
      <c r="NV9" s="121"/>
      <c r="NW9" s="121"/>
      <c r="NX9" s="121"/>
      <c r="NY9" s="121"/>
      <c r="NZ9" s="121"/>
      <c r="OA9" s="121"/>
      <c r="OB9" s="121"/>
      <c r="OC9" s="121"/>
      <c r="OD9" s="121"/>
      <c r="OE9" s="121"/>
      <c r="OF9" s="121"/>
      <c r="OG9" s="121"/>
      <c r="OH9" s="121"/>
      <c r="OI9" s="121"/>
      <c r="OJ9" s="121"/>
      <c r="OK9" s="121"/>
      <c r="OL9" s="121"/>
      <c r="OM9" s="121"/>
      <c r="ON9" s="121"/>
      <c r="OO9" s="121"/>
      <c r="OP9" s="121"/>
      <c r="OQ9" s="121"/>
      <c r="OR9" s="121"/>
      <c r="OS9" s="121"/>
      <c r="OT9" s="121"/>
      <c r="OU9" s="121"/>
      <c r="OV9" s="121"/>
      <c r="OW9" s="121"/>
      <c r="OX9" s="121"/>
      <c r="OY9" s="121"/>
      <c r="OZ9" s="121"/>
      <c r="PA9" s="121"/>
      <c r="PB9" s="121"/>
      <c r="PC9" s="121"/>
      <c r="PD9" s="121"/>
      <c r="PE9" s="121"/>
      <c r="PF9" s="121"/>
      <c r="PG9" s="121"/>
      <c r="PH9" s="121"/>
      <c r="PI9" s="121"/>
      <c r="PJ9" s="121"/>
      <c r="PK9" s="121"/>
      <c r="PL9" s="121"/>
      <c r="PM9" s="121"/>
      <c r="PN9" s="121"/>
      <c r="PO9" s="121"/>
      <c r="PP9" s="121"/>
      <c r="PQ9" s="121"/>
      <c r="PR9" s="121"/>
      <c r="PS9" s="121"/>
      <c r="PT9" s="121"/>
      <c r="PU9" s="121"/>
      <c r="PV9" s="121"/>
      <c r="PW9" s="121"/>
      <c r="PX9" s="121"/>
      <c r="PY9" s="121"/>
      <c r="PZ9" s="121"/>
      <c r="QA9" s="121"/>
      <c r="QB9" s="121"/>
      <c r="QC9" s="121"/>
      <c r="QD9" s="121"/>
      <c r="QE9" s="121"/>
      <c r="QF9" s="121"/>
      <c r="QG9" s="121"/>
      <c r="QH9" s="121"/>
      <c r="QI9" s="121"/>
      <c r="QJ9" s="121"/>
      <c r="QK9" s="121"/>
      <c r="QL9" s="121"/>
      <c r="QM9" s="121"/>
      <c r="QN9" s="121"/>
      <c r="QO9" s="121"/>
      <c r="QP9" s="121"/>
      <c r="QQ9" s="121"/>
      <c r="QR9" s="121"/>
      <c r="QS9" s="121"/>
      <c r="QT9" s="121"/>
      <c r="QU9" s="121"/>
      <c r="QV9" s="121"/>
      <c r="QW9" s="121"/>
      <c r="QX9" s="121"/>
      <c r="QY9" s="121"/>
      <c r="QZ9" s="121"/>
      <c r="RA9" s="121"/>
      <c r="RB9" s="121"/>
      <c r="RC9" s="121"/>
      <c r="RD9" s="121"/>
      <c r="RE9" s="121"/>
      <c r="RF9" s="121"/>
      <c r="RG9" s="121"/>
      <c r="RH9" s="121"/>
      <c r="RI9" s="121"/>
      <c r="RJ9" s="121"/>
      <c r="RK9" s="121"/>
      <c r="RL9" s="121"/>
      <c r="RM9" s="121"/>
      <c r="RN9" s="121"/>
      <c r="RO9" s="121"/>
      <c r="RP9" s="121"/>
      <c r="RQ9" s="121"/>
      <c r="RR9" s="121"/>
      <c r="RS9" s="121"/>
      <c r="RT9" s="121"/>
      <c r="RU9" s="121"/>
      <c r="RV9" s="121"/>
      <c r="RW9" s="121"/>
      <c r="RX9" s="121"/>
      <c r="RY9" s="121"/>
      <c r="RZ9" s="121"/>
      <c r="SA9" s="121"/>
      <c r="SB9" s="121"/>
      <c r="SC9" s="121"/>
      <c r="SD9" s="121"/>
      <c r="SE9" s="121"/>
      <c r="SF9" s="121"/>
      <c r="SG9" s="121"/>
      <c r="SH9" s="121"/>
      <c r="SI9" s="121"/>
      <c r="SJ9" s="121"/>
      <c r="SK9" s="121"/>
      <c r="SL9" s="121"/>
      <c r="SM9" s="121"/>
      <c r="SN9" s="121"/>
      <c r="SO9" s="121"/>
      <c r="SP9" s="121"/>
      <c r="SQ9" s="121"/>
      <c r="SR9" s="121"/>
      <c r="SS9" s="121"/>
      <c r="ST9" s="121"/>
      <c r="SU9" s="121"/>
      <c r="SV9" s="121"/>
      <c r="SW9" s="121"/>
      <c r="SX9" s="121"/>
      <c r="SY9" s="121"/>
      <c r="SZ9" s="121"/>
      <c r="TA9" s="121"/>
      <c r="TB9" s="121"/>
      <c r="TC9" s="121"/>
      <c r="TD9" s="121"/>
      <c r="TE9" s="121"/>
      <c r="TF9" s="121"/>
      <c r="TG9" s="121"/>
      <c r="TH9" s="121"/>
      <c r="TI9" s="121"/>
      <c r="TJ9" s="121"/>
      <c r="TK9" s="121"/>
      <c r="TL9" s="121"/>
      <c r="TM9" s="121"/>
      <c r="TN9" s="121"/>
      <c r="TO9" s="121"/>
      <c r="TP9" s="121"/>
      <c r="TQ9" s="121"/>
      <c r="TR9" s="121"/>
      <c r="TS9" s="121"/>
      <c r="TT9" s="121"/>
      <c r="TU9" s="121"/>
      <c r="TV9" s="121"/>
      <c r="TW9" s="121"/>
      <c r="TX9" s="121"/>
      <c r="TY9" s="121"/>
      <c r="TZ9" s="121"/>
      <c r="UA9" s="121"/>
      <c r="UB9" s="121"/>
      <c r="UC9" s="121"/>
      <c r="UD9" s="121"/>
      <c r="UE9" s="121"/>
      <c r="UF9" s="121"/>
      <c r="UG9" s="121"/>
      <c r="UH9" s="121"/>
      <c r="UI9" s="121"/>
      <c r="UJ9" s="121"/>
      <c r="UK9" s="121"/>
      <c r="UL9" s="121"/>
      <c r="UM9" s="121"/>
      <c r="UN9" s="121"/>
      <c r="UO9" s="121"/>
      <c r="UP9" s="121"/>
      <c r="UQ9" s="121"/>
      <c r="UR9" s="121"/>
      <c r="US9" s="121"/>
      <c r="UT9" s="121"/>
      <c r="UU9" s="121"/>
      <c r="UV9" s="121"/>
      <c r="UW9" s="121"/>
      <c r="UX9" s="121"/>
      <c r="UY9" s="121"/>
      <c r="UZ9" s="121"/>
      <c r="VA9" s="121"/>
      <c r="VB9" s="121"/>
      <c r="VC9" s="121"/>
      <c r="VD9" s="121"/>
      <c r="VE9" s="121"/>
      <c r="VF9" s="121"/>
      <c r="VG9" s="121"/>
      <c r="VH9" s="121"/>
      <c r="VI9" s="121"/>
      <c r="VJ9" s="121"/>
      <c r="VK9" s="121"/>
      <c r="VL9" s="121"/>
      <c r="VM9" s="121"/>
      <c r="VN9" s="121"/>
      <c r="VO9" s="121"/>
      <c r="VP9" s="121"/>
      <c r="VQ9" s="121"/>
      <c r="VR9" s="121"/>
      <c r="VS9" s="121"/>
      <c r="VT9" s="121"/>
      <c r="VU9" s="121"/>
      <c r="VV9" s="121"/>
      <c r="VW9" s="121"/>
      <c r="VX9" s="121"/>
      <c r="VY9" s="121"/>
      <c r="VZ9" s="121"/>
      <c r="WA9" s="121"/>
      <c r="WB9" s="121"/>
      <c r="WC9" s="121"/>
      <c r="WD9" s="121"/>
      <c r="WE9" s="121"/>
      <c r="WF9" s="121"/>
      <c r="WG9" s="121"/>
      <c r="WH9" s="121"/>
      <c r="WI9" s="121"/>
      <c r="WJ9" s="121"/>
      <c r="WK9" s="121"/>
      <c r="WL9" s="121"/>
      <c r="WM9" s="121"/>
      <c r="WN9" s="121"/>
      <c r="WO9" s="121"/>
      <c r="WP9" s="121"/>
      <c r="WQ9" s="121"/>
      <c r="WR9" s="121"/>
      <c r="WS9" s="121"/>
      <c r="WT9" s="121"/>
      <c r="WU9" s="121"/>
      <c r="WV9" s="121"/>
      <c r="WW9" s="121"/>
      <c r="WX9" s="121"/>
      <c r="WY9" s="121"/>
      <c r="WZ9" s="121"/>
      <c r="XA9" s="121"/>
      <c r="XB9" s="121"/>
      <c r="XC9" s="121"/>
      <c r="XD9" s="121"/>
      <c r="XE9" s="121"/>
      <c r="XF9" s="121"/>
      <c r="XG9" s="121"/>
      <c r="XH9" s="121"/>
      <c r="XI9" s="121"/>
      <c r="XJ9" s="121"/>
      <c r="XK9" s="121"/>
      <c r="XL9" s="121"/>
      <c r="XM9" s="121"/>
      <c r="XN9" s="121"/>
      <c r="XO9" s="121"/>
      <c r="XP9" s="121"/>
      <c r="XQ9" s="121"/>
      <c r="XR9" s="121"/>
      <c r="XS9" s="121"/>
      <c r="XT9" s="121"/>
      <c r="XU9" s="121"/>
      <c r="XV9" s="121"/>
      <c r="XW9" s="121"/>
      <c r="XX9" s="121"/>
      <c r="XY9" s="121"/>
      <c r="XZ9" s="121"/>
      <c r="YA9" s="121"/>
      <c r="YB9" s="121"/>
      <c r="YC9" s="121"/>
      <c r="YD9" s="121"/>
      <c r="YE9" s="121"/>
      <c r="YF9" s="121"/>
      <c r="YG9" s="121"/>
      <c r="YH9" s="121"/>
      <c r="YI9" s="121"/>
      <c r="YJ9" s="121"/>
      <c r="YK9" s="121"/>
      <c r="YL9" s="121"/>
      <c r="YM9" s="121"/>
      <c r="YN9" s="121"/>
      <c r="YO9" s="121"/>
      <c r="YP9" s="121"/>
      <c r="YQ9" s="121"/>
      <c r="YR9" s="121"/>
      <c r="YS9" s="121"/>
      <c r="YT9" s="121"/>
      <c r="YU9" s="121"/>
      <c r="YV9" s="121"/>
      <c r="YW9" s="121"/>
      <c r="YX9" s="121"/>
      <c r="YY9" s="121"/>
      <c r="YZ9" s="121"/>
      <c r="ZA9" s="121"/>
      <c r="ZB9" s="121"/>
      <c r="ZC9" s="121"/>
      <c r="ZD9" s="121"/>
      <c r="ZE9" s="121"/>
      <c r="ZF9" s="121"/>
      <c r="ZG9" s="121"/>
      <c r="ZH9" s="121"/>
      <c r="ZI9" s="121"/>
      <c r="ZJ9" s="121"/>
      <c r="ZK9" s="121"/>
      <c r="ZL9" s="121"/>
      <c r="ZM9" s="121"/>
      <c r="ZN9" s="121"/>
      <c r="ZO9" s="121"/>
      <c r="ZP9" s="121"/>
      <c r="ZQ9" s="121"/>
      <c r="ZR9" s="121"/>
      <c r="ZS9" s="121"/>
      <c r="ZT9" s="121"/>
      <c r="ZU9" s="121"/>
      <c r="ZV9" s="121"/>
      <c r="ZW9" s="121"/>
      <c r="ZX9" s="121"/>
      <c r="ZY9" s="121"/>
      <c r="ZZ9" s="121"/>
      <c r="AAA9" s="121"/>
      <c r="AAB9" s="121"/>
      <c r="AAC9" s="121"/>
      <c r="AAD9" s="121"/>
      <c r="AAE9" s="121"/>
      <c r="AAF9" s="121"/>
      <c r="AAG9" s="121"/>
      <c r="AAH9" s="121"/>
      <c r="AAI9" s="121"/>
      <c r="AAJ9" s="121"/>
      <c r="AAK9" s="121"/>
      <c r="AAL9" s="121"/>
      <c r="AAM9" s="121"/>
      <c r="AAN9" s="121"/>
      <c r="AAO9" s="121"/>
      <c r="AAP9" s="121"/>
      <c r="AAQ9" s="121"/>
      <c r="AAR9" s="121"/>
      <c r="AAS9" s="121"/>
      <c r="AAT9" s="121"/>
      <c r="AAU9" s="121"/>
      <c r="AAV9" s="121"/>
      <c r="AAW9" s="121"/>
      <c r="AAX9" s="121"/>
      <c r="AAY9" s="121"/>
      <c r="AAZ9" s="121"/>
      <c r="ABA9" s="121"/>
      <c r="ABB9" s="121"/>
      <c r="ABC9" s="121"/>
      <c r="ABD9" s="121"/>
      <c r="ABE9" s="121"/>
      <c r="ABF9" s="121"/>
      <c r="ABG9" s="121"/>
      <c r="ABH9" s="121"/>
      <c r="ABI9" s="121"/>
      <c r="ABJ9" s="121"/>
      <c r="ABK9" s="121"/>
      <c r="ABL9" s="121"/>
      <c r="ABM9" s="121"/>
      <c r="ABN9" s="121"/>
      <c r="ABO9" s="121"/>
      <c r="ABP9" s="121"/>
      <c r="ABQ9" s="121"/>
      <c r="ABR9" s="121"/>
      <c r="ABS9" s="121"/>
      <c r="ABT9" s="121"/>
      <c r="ABU9" s="121"/>
      <c r="ABV9" s="121"/>
      <c r="ABW9" s="121"/>
      <c r="ABX9" s="121"/>
      <c r="ABY9" s="121"/>
      <c r="ABZ9" s="121"/>
      <c r="ACA9" s="121"/>
      <c r="ACB9" s="121"/>
      <c r="ACC9" s="121"/>
      <c r="ACD9" s="121"/>
      <c r="ACE9" s="121"/>
      <c r="ACF9" s="121"/>
      <c r="ACG9" s="121"/>
      <c r="ACH9" s="121"/>
      <c r="ACI9" s="121"/>
      <c r="ACJ9" s="121"/>
      <c r="ACK9" s="121"/>
      <c r="ACL9" s="121"/>
      <c r="ACM9" s="121"/>
      <c r="ACN9" s="121"/>
      <c r="ACO9" s="121"/>
      <c r="ACP9" s="121"/>
      <c r="ACQ9" s="121"/>
      <c r="ACR9" s="121"/>
      <c r="ACS9" s="121"/>
      <c r="ACT9" s="121"/>
      <c r="ACU9" s="121"/>
      <c r="ACV9" s="121"/>
      <c r="ACW9" s="121"/>
      <c r="ACX9" s="121"/>
      <c r="ACY9" s="121"/>
      <c r="ACZ9" s="121"/>
      <c r="ADA9" s="121"/>
      <c r="ADB9" s="121"/>
      <c r="ADC9" s="121"/>
      <c r="ADD9" s="121"/>
      <c r="ADE9" s="121"/>
      <c r="ADF9" s="121"/>
      <c r="ADG9" s="121"/>
      <c r="ADH9" s="121"/>
      <c r="ADI9" s="121"/>
      <c r="ADJ9" s="121"/>
      <c r="ADK9" s="121"/>
      <c r="ADL9" s="121"/>
      <c r="ADM9" s="121"/>
      <c r="ADN9" s="121"/>
      <c r="ADO9" s="121"/>
      <c r="ADP9" s="121"/>
      <c r="ADQ9" s="121"/>
      <c r="ADR9" s="121"/>
      <c r="ADS9" s="121"/>
      <c r="ADT9" s="121"/>
      <c r="ADU9" s="121"/>
      <c r="ADV9" s="121"/>
      <c r="ADW9" s="121"/>
      <c r="ADX9" s="121"/>
      <c r="ADY9" s="121"/>
      <c r="ADZ9" s="121"/>
      <c r="AEA9" s="121"/>
      <c r="AEB9" s="121"/>
      <c r="AEC9" s="121"/>
      <c r="AED9" s="121"/>
      <c r="AEE9" s="121"/>
      <c r="AEF9" s="121"/>
      <c r="AEG9" s="121"/>
      <c r="AEH9" s="121"/>
      <c r="AEI9" s="121"/>
      <c r="AEJ9" s="121"/>
      <c r="AEK9" s="121"/>
      <c r="AEL9" s="121"/>
      <c r="AEM9" s="121"/>
      <c r="AEN9" s="121"/>
      <c r="AEO9" s="121"/>
      <c r="AEP9" s="121"/>
      <c r="AEQ9" s="121"/>
      <c r="AER9" s="121"/>
      <c r="AES9" s="121"/>
      <c r="AET9" s="121"/>
      <c r="AEU9" s="121"/>
      <c r="AEV9" s="121"/>
      <c r="AEW9" s="121"/>
      <c r="AEX9" s="121"/>
      <c r="AEY9" s="121"/>
      <c r="AEZ9" s="121"/>
      <c r="AFA9" s="121"/>
      <c r="AFB9" s="121"/>
      <c r="AFC9" s="121"/>
      <c r="AFD9" s="121"/>
      <c r="AFE9" s="121"/>
      <c r="AFF9" s="121"/>
      <c r="AFG9" s="121"/>
      <c r="AFH9" s="121"/>
      <c r="AFI9" s="121"/>
      <c r="AFJ9" s="121"/>
      <c r="AFK9" s="121"/>
      <c r="AFL9" s="121"/>
      <c r="AFM9" s="121"/>
      <c r="AFN9" s="121"/>
      <c r="AFO9" s="121"/>
      <c r="AFP9" s="121"/>
      <c r="AFQ9" s="121"/>
      <c r="AFR9" s="121"/>
      <c r="AFS9" s="121"/>
      <c r="AFT9" s="121"/>
      <c r="AFU9" s="121"/>
      <c r="AFV9" s="121"/>
      <c r="AFW9" s="121"/>
      <c r="AFX9" s="121"/>
      <c r="AFY9" s="121"/>
      <c r="AFZ9" s="121"/>
      <c r="AGA9" s="121"/>
      <c r="AGB9" s="121"/>
      <c r="AGC9" s="121"/>
      <c r="AGD9" s="121"/>
      <c r="AGE9" s="121"/>
      <c r="AGF9" s="121"/>
      <c r="AGG9" s="121"/>
      <c r="AGH9" s="121"/>
      <c r="AGI9" s="121"/>
      <c r="AGJ9" s="121"/>
      <c r="AGK9" s="121"/>
      <c r="AGL9" s="121"/>
      <c r="AGM9" s="121"/>
      <c r="AGN9" s="121"/>
      <c r="AGO9" s="121"/>
      <c r="AGP9" s="121"/>
      <c r="AGQ9" s="121"/>
      <c r="AGR9" s="121"/>
      <c r="AGS9" s="121"/>
      <c r="AGT9" s="121"/>
      <c r="AGU9" s="121"/>
      <c r="AGV9" s="121"/>
      <c r="AGW9" s="121"/>
      <c r="AGX9" s="121"/>
      <c r="AGY9" s="121"/>
      <c r="AGZ9" s="121"/>
      <c r="AHA9" s="121"/>
      <c r="AHB9" s="121"/>
      <c r="AHC9" s="121"/>
      <c r="AHD9" s="121"/>
      <c r="AHE9" s="121"/>
      <c r="AHF9" s="121"/>
      <c r="AHG9" s="121"/>
      <c r="AHH9" s="121"/>
      <c r="AHI9" s="121"/>
      <c r="AHJ9" s="121"/>
      <c r="AHK9" s="121"/>
      <c r="AHL9" s="121"/>
      <c r="AHM9" s="121"/>
      <c r="AHN9" s="121"/>
      <c r="AHO9" s="121"/>
      <c r="AHP9" s="121"/>
      <c r="AHQ9" s="121"/>
      <c r="AHR9" s="121"/>
      <c r="AHS9" s="121"/>
      <c r="AHT9" s="121"/>
      <c r="AHU9" s="121"/>
      <c r="AHV9" s="121"/>
      <c r="AHW9" s="121"/>
      <c r="AHX9" s="121"/>
      <c r="AHY9" s="121"/>
      <c r="AHZ9" s="121"/>
      <c r="AIA9" s="121"/>
      <c r="AIB9" s="121"/>
      <c r="AIC9" s="121"/>
      <c r="AID9" s="121"/>
      <c r="AIE9" s="121"/>
      <c r="AIF9" s="121"/>
      <c r="AIG9" s="121"/>
      <c r="AIH9" s="121"/>
      <c r="AII9" s="121"/>
      <c r="AIJ9" s="121"/>
      <c r="AIK9" s="121"/>
      <c r="AIL9" s="121"/>
      <c r="AIM9" s="121"/>
      <c r="AIN9" s="121"/>
      <c r="AIO9" s="121"/>
      <c r="AIP9" s="121"/>
      <c r="AIQ9" s="121"/>
      <c r="AIR9" s="121"/>
      <c r="AIS9" s="121"/>
      <c r="AIT9" s="121"/>
      <c r="AIU9" s="121"/>
      <c r="AIV9" s="121"/>
      <c r="AIW9" s="121"/>
      <c r="AIX9" s="121"/>
      <c r="AIY9" s="121"/>
      <c r="AIZ9" s="121"/>
      <c r="AJA9" s="121"/>
      <c r="AJB9" s="121"/>
      <c r="AJC9" s="121"/>
      <c r="AJD9" s="121"/>
      <c r="AJE9" s="121"/>
      <c r="AJF9" s="121"/>
      <c r="AJG9" s="121"/>
      <c r="AJH9" s="121"/>
      <c r="AJI9" s="121"/>
      <c r="AJJ9" s="121"/>
      <c r="AJK9" s="121"/>
      <c r="AJL9" s="121"/>
      <c r="AJM9" s="121"/>
      <c r="AJN9" s="121"/>
      <c r="AJO9" s="121"/>
      <c r="AJP9" s="121"/>
      <c r="AJQ9" s="121"/>
      <c r="AJR9" s="121"/>
      <c r="AJS9" s="121"/>
      <c r="AJT9" s="121"/>
      <c r="AJU9" s="121"/>
      <c r="AJV9" s="121"/>
      <c r="AJW9" s="121"/>
      <c r="AJX9" s="121"/>
      <c r="AJY9" s="121"/>
      <c r="AJZ9" s="121"/>
      <c r="AKA9" s="121"/>
      <c r="AKB9" s="121"/>
      <c r="AKC9" s="121"/>
      <c r="AKD9" s="121"/>
      <c r="AKE9" s="121"/>
      <c r="AKF9" s="121"/>
      <c r="AKG9" s="121"/>
      <c r="AKH9" s="121"/>
      <c r="AKI9" s="121"/>
      <c r="AKJ9" s="121"/>
      <c r="AKK9" s="121"/>
      <c r="AKL9" s="121"/>
      <c r="AKM9" s="121"/>
      <c r="AKN9" s="121"/>
      <c r="AKO9" s="121"/>
      <c r="AKP9" s="121"/>
      <c r="AKQ9" s="121"/>
      <c r="AKR9" s="121"/>
      <c r="AKS9" s="121"/>
      <c r="AKT9" s="121"/>
      <c r="AKU9" s="121"/>
      <c r="AKV9" s="121"/>
      <c r="AKW9" s="121"/>
      <c r="AKX9" s="121"/>
      <c r="AKY9" s="121"/>
      <c r="AKZ9" s="121"/>
      <c r="ALA9" s="121"/>
      <c r="ALB9" s="121"/>
      <c r="ALC9" s="121"/>
      <c r="ALD9" s="121"/>
      <c r="ALE9" s="121"/>
      <c r="ALF9" s="121"/>
      <c r="ALG9" s="121"/>
      <c r="ALH9" s="121"/>
      <c r="ALI9" s="121"/>
      <c r="ALJ9" s="121"/>
      <c r="ALK9" s="121"/>
      <c r="ALL9" s="121"/>
      <c r="ALM9" s="121"/>
      <c r="ALN9" s="121"/>
      <c r="ALO9" s="121"/>
      <c r="ALP9" s="121"/>
      <c r="ALQ9" s="121"/>
      <c r="ALR9" s="121"/>
      <c r="ALS9" s="121"/>
      <c r="ALT9" s="121"/>
      <c r="ALU9" s="121"/>
      <c r="ALV9" s="121"/>
      <c r="ALW9" s="121"/>
      <c r="ALX9" s="121"/>
      <c r="ALY9" s="121"/>
      <c r="ALZ9" s="121"/>
      <c r="AMA9" s="121"/>
      <c r="AMB9" s="121"/>
      <c r="AMC9" s="121"/>
      <c r="AMD9" s="121"/>
      <c r="AME9" s="121"/>
      <c r="AMF9" s="121"/>
      <c r="AMG9" s="121"/>
      <c r="AMH9" s="121"/>
      <c r="AMI9" s="121"/>
      <c r="AMJ9" s="121"/>
      <c r="AMK9" s="121"/>
      <c r="AML9" s="121"/>
      <c r="AMM9" s="121"/>
      <c r="AMN9" s="121"/>
      <c r="AMO9" s="121"/>
      <c r="AMP9" s="121"/>
      <c r="AMQ9" s="121"/>
      <c r="AMR9" s="121"/>
      <c r="AMS9" s="121"/>
      <c r="AMT9" s="121"/>
      <c r="AMU9" s="121"/>
      <c r="AMV9" s="121"/>
      <c r="AMW9" s="121"/>
      <c r="AMX9" s="121"/>
      <c r="AMY9" s="121"/>
      <c r="AMZ9" s="121"/>
      <c r="ANA9" s="121"/>
      <c r="ANB9" s="121"/>
      <c r="ANC9" s="121"/>
      <c r="AND9" s="121"/>
      <c r="ANE9" s="121"/>
      <c r="ANF9" s="121"/>
      <c r="ANG9" s="121"/>
      <c r="ANH9" s="121"/>
      <c r="ANI9" s="121"/>
      <c r="ANJ9" s="121"/>
      <c r="ANK9" s="121"/>
      <c r="ANL9" s="121"/>
      <c r="ANM9" s="121"/>
      <c r="ANN9" s="121"/>
      <c r="ANO9" s="121"/>
      <c r="ANP9" s="121"/>
      <c r="ANQ9" s="121"/>
      <c r="ANR9" s="121"/>
      <c r="ANS9" s="121"/>
      <c r="ANT9" s="121"/>
      <c r="ANU9" s="121"/>
      <c r="ANV9" s="121"/>
      <c r="ANW9" s="121"/>
      <c r="ANX9" s="121"/>
      <c r="ANY9" s="121"/>
      <c r="ANZ9" s="121"/>
      <c r="AOA9" s="121"/>
      <c r="AOB9" s="121"/>
      <c r="AOC9" s="121"/>
      <c r="AOD9" s="121"/>
      <c r="AOE9" s="121"/>
      <c r="AOF9" s="121"/>
      <c r="AOG9" s="121"/>
      <c r="AOH9" s="121"/>
      <c r="AOI9" s="121"/>
      <c r="AOJ9" s="121"/>
      <c r="AOK9" s="121"/>
      <c r="AOL9" s="121"/>
      <c r="AOM9" s="121"/>
      <c r="AON9" s="121"/>
      <c r="AOO9" s="121"/>
      <c r="AOP9" s="121"/>
      <c r="AOQ9" s="121"/>
      <c r="AOR9" s="121"/>
      <c r="AOS9" s="121"/>
      <c r="AOT9" s="121"/>
      <c r="AOU9" s="121"/>
      <c r="AOV9" s="121"/>
      <c r="AOW9" s="121"/>
      <c r="AOX9" s="121"/>
      <c r="AOY9" s="121"/>
      <c r="AOZ9" s="121"/>
      <c r="APA9" s="121"/>
      <c r="APB9" s="121"/>
      <c r="APC9" s="121"/>
      <c r="APD9" s="121"/>
      <c r="APE9" s="121"/>
      <c r="APF9" s="121"/>
      <c r="APG9" s="121"/>
      <c r="APH9" s="121"/>
      <c r="API9" s="121"/>
      <c r="APJ9" s="121"/>
      <c r="APK9" s="121"/>
      <c r="APL9" s="121"/>
      <c r="APM9" s="121"/>
      <c r="APN9" s="121"/>
      <c r="APO9" s="121"/>
      <c r="APP9" s="121"/>
      <c r="APQ9" s="121"/>
      <c r="APR9" s="121"/>
      <c r="APS9" s="121"/>
      <c r="APT9" s="121"/>
      <c r="APU9" s="121"/>
      <c r="APV9" s="121"/>
      <c r="APW9" s="121"/>
      <c r="APX9" s="121"/>
      <c r="APY9" s="121"/>
      <c r="APZ9" s="121"/>
      <c r="AQA9" s="121"/>
      <c r="AQB9" s="121"/>
      <c r="AQC9" s="121"/>
      <c r="AQD9" s="121"/>
      <c r="AQE9" s="121"/>
      <c r="AQF9" s="121"/>
      <c r="AQG9" s="121"/>
      <c r="AQH9" s="121"/>
      <c r="AQI9" s="121"/>
      <c r="AQJ9" s="121"/>
      <c r="AQK9" s="121"/>
      <c r="AQL9" s="121"/>
      <c r="AQM9" s="121"/>
      <c r="AQN9" s="121"/>
      <c r="AQO9" s="121"/>
      <c r="AQP9" s="121"/>
      <c r="AQQ9" s="121"/>
      <c r="AQR9" s="121"/>
      <c r="AQS9" s="121"/>
      <c r="AQT9" s="121"/>
      <c r="AQU9" s="121"/>
      <c r="AQV9" s="121"/>
      <c r="AQW9" s="121"/>
      <c r="AQX9" s="121"/>
      <c r="AQY9" s="121"/>
      <c r="AQZ9" s="121"/>
      <c r="ARA9" s="121"/>
      <c r="ARB9" s="121"/>
      <c r="ARC9" s="121"/>
      <c r="ARD9" s="121"/>
      <c r="ARE9" s="121"/>
      <c r="ARF9" s="121"/>
      <c r="ARG9" s="121"/>
      <c r="ARH9" s="121"/>
      <c r="ARI9" s="121"/>
      <c r="ARJ9" s="121"/>
      <c r="ARK9" s="121"/>
      <c r="ARL9" s="121"/>
      <c r="ARM9" s="121"/>
      <c r="ARN9" s="121"/>
      <c r="ARO9" s="121"/>
      <c r="ARP9" s="121"/>
      <c r="ARQ9" s="121"/>
      <c r="ARR9" s="121"/>
      <c r="ARS9" s="121"/>
      <c r="ART9" s="121"/>
      <c r="ARU9" s="121"/>
      <c r="ARV9" s="121"/>
      <c r="ARW9" s="121"/>
      <c r="ARX9" s="121"/>
      <c r="ARY9" s="121"/>
      <c r="ARZ9" s="121"/>
      <c r="ASA9" s="121"/>
      <c r="ASB9" s="121"/>
      <c r="ASC9" s="121"/>
      <c r="ASD9" s="121"/>
      <c r="ASE9" s="121"/>
      <c r="ASF9" s="121"/>
      <c r="ASG9" s="121"/>
      <c r="ASH9" s="121"/>
      <c r="ASI9" s="121"/>
      <c r="ASJ9" s="121"/>
      <c r="ASK9" s="121"/>
      <c r="ASL9" s="121"/>
      <c r="ASM9" s="121"/>
      <c r="ASN9" s="121"/>
      <c r="ASO9" s="121"/>
      <c r="ASP9" s="121"/>
      <c r="ASQ9" s="121"/>
      <c r="ASR9" s="121"/>
      <c r="ASS9" s="121"/>
      <c r="AST9" s="121"/>
      <c r="ASU9" s="121"/>
      <c r="ASV9" s="121"/>
      <c r="ASW9" s="121"/>
      <c r="ASX9" s="121"/>
      <c r="ASY9" s="121"/>
      <c r="ASZ9" s="121"/>
      <c r="ATA9" s="121"/>
      <c r="ATB9" s="121"/>
      <c r="ATC9" s="121"/>
      <c r="ATD9" s="121"/>
      <c r="ATE9" s="121"/>
      <c r="ATF9" s="121"/>
      <c r="ATG9" s="121"/>
      <c r="ATH9" s="121"/>
      <c r="ATI9" s="121"/>
      <c r="ATJ9" s="121"/>
      <c r="ATK9" s="121"/>
      <c r="ATL9" s="121"/>
      <c r="ATM9" s="121"/>
      <c r="ATN9" s="121"/>
      <c r="ATO9" s="121"/>
      <c r="ATP9" s="121"/>
      <c r="ATQ9" s="121"/>
      <c r="ATR9" s="121"/>
      <c r="ATS9" s="121"/>
      <c r="ATT9" s="121"/>
      <c r="ATU9" s="121"/>
      <c r="ATV9" s="121"/>
      <c r="ATW9" s="121"/>
      <c r="ATX9" s="121"/>
      <c r="ATY9" s="121"/>
      <c r="ATZ9" s="121"/>
      <c r="AUA9" s="121"/>
      <c r="AUB9" s="121"/>
      <c r="AUC9" s="121"/>
      <c r="AUD9" s="121"/>
      <c r="AUE9" s="121"/>
      <c r="AUF9" s="121"/>
      <c r="AUG9" s="121"/>
      <c r="AUH9" s="121"/>
      <c r="AUI9" s="121"/>
      <c r="AUJ9" s="121"/>
      <c r="AUK9" s="121"/>
      <c r="AUL9" s="121"/>
      <c r="AUM9" s="121"/>
      <c r="AUN9" s="121"/>
      <c r="AUO9" s="121"/>
      <c r="AUP9" s="121"/>
      <c r="AUQ9" s="121"/>
      <c r="AUR9" s="121"/>
      <c r="AUS9" s="121"/>
      <c r="AUT9" s="121"/>
      <c r="AUU9" s="121"/>
      <c r="AUV9" s="121"/>
      <c r="AUW9" s="121"/>
      <c r="AUX9" s="121"/>
      <c r="AUY9" s="121"/>
      <c r="AUZ9" s="121"/>
      <c r="AVA9" s="121"/>
      <c r="AVB9" s="121"/>
      <c r="AVC9" s="121"/>
      <c r="AVD9" s="121"/>
      <c r="AVE9" s="121"/>
      <c r="AVF9" s="121"/>
      <c r="AVG9" s="121"/>
      <c r="AVH9" s="121"/>
      <c r="AVI9" s="121"/>
      <c r="AVJ9" s="121"/>
      <c r="AVK9" s="121"/>
      <c r="AVL9" s="121"/>
      <c r="AVM9" s="121"/>
      <c r="AVN9" s="121"/>
      <c r="AVO9" s="121"/>
      <c r="AVP9" s="121"/>
      <c r="AVQ9" s="121"/>
      <c r="AVR9" s="121"/>
      <c r="AVS9" s="121"/>
      <c r="AVT9" s="121"/>
      <c r="AVU9" s="121"/>
      <c r="AVV9" s="121"/>
      <c r="AVW9" s="121"/>
      <c r="AVX9" s="121"/>
      <c r="AVY9" s="121"/>
      <c r="AVZ9" s="121"/>
      <c r="AWA9" s="121"/>
      <c r="AWB9" s="121"/>
      <c r="AWC9" s="121"/>
      <c r="AWD9" s="121"/>
      <c r="AWE9" s="121"/>
      <c r="AWF9" s="121"/>
      <c r="AWG9" s="121"/>
      <c r="AWH9" s="121"/>
      <c r="AWI9" s="121"/>
      <c r="AWJ9" s="121"/>
      <c r="AWK9" s="121"/>
      <c r="AWL9" s="121"/>
      <c r="AWM9" s="121"/>
      <c r="AWN9" s="121"/>
      <c r="AWO9" s="121"/>
      <c r="AWP9" s="121"/>
      <c r="AWQ9" s="121"/>
      <c r="AWR9" s="121"/>
      <c r="AWS9" s="121"/>
      <c r="AWT9" s="121"/>
      <c r="AWU9" s="121"/>
      <c r="AWV9" s="121"/>
      <c r="AWW9" s="121"/>
      <c r="AWX9" s="121"/>
      <c r="AWY9" s="121"/>
      <c r="AWZ9" s="121"/>
      <c r="AXA9" s="121"/>
      <c r="AXB9" s="121"/>
      <c r="AXC9" s="121"/>
      <c r="AXD9" s="121"/>
      <c r="AXE9" s="121"/>
      <c r="AXF9" s="121"/>
      <c r="AXG9" s="121"/>
      <c r="AXH9" s="121"/>
      <c r="AXI9" s="121"/>
      <c r="AXJ9" s="121"/>
      <c r="AXK9" s="121"/>
      <c r="AXL9" s="121"/>
      <c r="AXM9" s="121"/>
      <c r="AXN9" s="121"/>
      <c r="AXO9" s="121"/>
      <c r="AXP9" s="121"/>
      <c r="AXQ9" s="121"/>
      <c r="AXR9" s="121"/>
      <c r="AXS9" s="121"/>
      <c r="AXT9" s="121"/>
      <c r="AXU9" s="121"/>
      <c r="AXV9" s="121"/>
      <c r="AXW9" s="121"/>
      <c r="AXX9" s="121"/>
      <c r="AXY9" s="121"/>
      <c r="AXZ9" s="121"/>
      <c r="AYA9" s="121"/>
      <c r="AYB9" s="121"/>
      <c r="AYC9" s="121"/>
      <c r="AYD9" s="121"/>
      <c r="AYE9" s="121"/>
      <c r="AYF9" s="121"/>
      <c r="AYG9" s="121"/>
      <c r="AYH9" s="121"/>
      <c r="AYI9" s="121"/>
      <c r="AYJ9" s="121"/>
      <c r="AYK9" s="121"/>
      <c r="AYL9" s="121"/>
      <c r="AYM9" s="121"/>
      <c r="AYN9" s="121"/>
      <c r="AYO9" s="121"/>
      <c r="AYP9" s="121"/>
      <c r="AYQ9" s="121"/>
      <c r="AYR9" s="121"/>
      <c r="AYS9" s="121"/>
      <c r="AYT9" s="121"/>
      <c r="AYU9" s="121"/>
      <c r="AYV9" s="121"/>
      <c r="AYW9" s="121"/>
      <c r="AYX9" s="121"/>
      <c r="AYY9" s="121"/>
      <c r="AYZ9" s="121"/>
      <c r="AZA9" s="121"/>
      <c r="AZB9" s="121"/>
      <c r="AZC9" s="121"/>
      <c r="AZD9" s="121"/>
      <c r="AZE9" s="121"/>
      <c r="AZF9" s="121"/>
      <c r="AZG9" s="121"/>
      <c r="AZH9" s="121"/>
      <c r="AZI9" s="121"/>
      <c r="AZJ9" s="121"/>
      <c r="AZK9" s="121"/>
      <c r="AZL9" s="121"/>
      <c r="AZM9" s="121"/>
      <c r="AZN9" s="121"/>
      <c r="AZO9" s="121"/>
      <c r="AZP9" s="121"/>
      <c r="AZQ9" s="121"/>
      <c r="AZR9" s="121"/>
      <c r="AZS9" s="121"/>
      <c r="AZT9" s="121"/>
      <c r="AZU9" s="121"/>
      <c r="AZV9" s="121"/>
      <c r="AZW9" s="121"/>
      <c r="AZX9" s="121"/>
      <c r="AZY9" s="121"/>
      <c r="AZZ9" s="121"/>
      <c r="BAA9" s="121"/>
      <c r="BAB9" s="121"/>
      <c r="BAC9" s="121"/>
      <c r="BAD9" s="121"/>
      <c r="BAE9" s="121"/>
      <c r="BAF9" s="121"/>
      <c r="BAG9" s="121"/>
      <c r="BAH9" s="121"/>
      <c r="BAI9" s="121"/>
      <c r="BAJ9" s="121"/>
      <c r="BAK9" s="121"/>
      <c r="BAL9" s="121"/>
      <c r="BAM9" s="121"/>
      <c r="BAN9" s="121"/>
      <c r="BAO9" s="121"/>
      <c r="BAP9" s="121"/>
      <c r="BAQ9" s="121"/>
      <c r="BAR9" s="121"/>
      <c r="BAS9" s="121"/>
      <c r="BAT9" s="121"/>
      <c r="BAU9" s="121"/>
      <c r="BAV9" s="121"/>
      <c r="BAW9" s="121"/>
      <c r="BAX9" s="121"/>
      <c r="BAY9" s="121"/>
      <c r="BAZ9" s="121"/>
      <c r="BBA9" s="121"/>
      <c r="BBB9" s="121"/>
      <c r="BBC9" s="121"/>
      <c r="BBD9" s="121"/>
      <c r="BBE9" s="121"/>
      <c r="BBF9" s="121"/>
      <c r="BBG9" s="121"/>
      <c r="BBH9" s="121"/>
      <c r="BBI9" s="121"/>
      <c r="BBJ9" s="121"/>
      <c r="BBK9" s="121"/>
      <c r="BBL9" s="121"/>
      <c r="BBM9" s="121"/>
      <c r="BBN9" s="121"/>
      <c r="BBO9" s="121"/>
      <c r="BBP9" s="121"/>
      <c r="BBQ9" s="121"/>
      <c r="BBR9" s="121"/>
      <c r="BBS9" s="121"/>
      <c r="BBT9" s="121"/>
      <c r="BBU9" s="121"/>
      <c r="BBV9" s="121"/>
      <c r="BBW9" s="121"/>
      <c r="BBX9" s="121"/>
      <c r="BBY9" s="121"/>
      <c r="BBZ9" s="121"/>
      <c r="BCA9" s="121"/>
      <c r="BCB9" s="121"/>
      <c r="BCC9" s="121"/>
      <c r="BCD9" s="121"/>
      <c r="BCE9" s="121"/>
      <c r="BCF9" s="121"/>
      <c r="BCG9" s="121"/>
      <c r="BCH9" s="121"/>
      <c r="BCI9" s="121"/>
      <c r="BCJ9" s="121"/>
      <c r="BCK9" s="121"/>
      <c r="BCL9" s="121"/>
      <c r="BCM9" s="121"/>
      <c r="BCN9" s="121"/>
      <c r="BCO9" s="121"/>
      <c r="BCP9" s="121"/>
      <c r="BCQ9" s="121"/>
      <c r="BCR9" s="121"/>
      <c r="BCS9" s="121"/>
      <c r="BCT9" s="121"/>
      <c r="BCU9" s="121"/>
      <c r="BCV9" s="121"/>
      <c r="BCW9" s="121"/>
      <c r="BCX9" s="121"/>
      <c r="BCY9" s="121"/>
      <c r="BCZ9" s="121"/>
      <c r="BDA9" s="121"/>
      <c r="BDB9" s="121"/>
      <c r="BDC9" s="121"/>
      <c r="BDD9" s="121"/>
      <c r="BDE9" s="121"/>
      <c r="BDF9" s="121"/>
      <c r="BDG9" s="121"/>
      <c r="BDH9" s="121"/>
      <c r="BDI9" s="121"/>
      <c r="BDJ9" s="121"/>
      <c r="BDK9" s="121"/>
      <c r="BDL9" s="121"/>
      <c r="BDM9" s="121"/>
      <c r="BDN9" s="121"/>
      <c r="BDO9" s="121"/>
      <c r="BDP9" s="121"/>
      <c r="BDQ9" s="121"/>
      <c r="BDR9" s="121"/>
      <c r="BDS9" s="121"/>
      <c r="BDT9" s="121"/>
      <c r="BDU9" s="121"/>
      <c r="BDV9" s="121"/>
      <c r="BDW9" s="121"/>
      <c r="BDX9" s="121"/>
      <c r="BDY9" s="121"/>
      <c r="BDZ9" s="121"/>
      <c r="BEA9" s="121"/>
      <c r="BEB9" s="121"/>
      <c r="BEC9" s="121"/>
      <c r="BED9" s="121"/>
      <c r="BEE9" s="121"/>
      <c r="BEF9" s="121"/>
      <c r="BEG9" s="121"/>
      <c r="BEH9" s="121"/>
      <c r="BEI9" s="121"/>
      <c r="BEJ9" s="121"/>
      <c r="BEK9" s="121"/>
      <c r="BEL9" s="121"/>
      <c r="BEM9" s="121"/>
      <c r="BEN9" s="121"/>
      <c r="BEO9" s="121"/>
      <c r="BEP9" s="121"/>
      <c r="BEQ9" s="121"/>
      <c r="BER9" s="121"/>
      <c r="BES9" s="121"/>
      <c r="BET9" s="121"/>
      <c r="BEU9" s="121"/>
      <c r="BEV9" s="121"/>
      <c r="BEW9" s="121"/>
      <c r="BEX9" s="121"/>
      <c r="BEY9" s="121"/>
      <c r="BEZ9" s="121"/>
      <c r="BFA9" s="121"/>
      <c r="BFB9" s="121"/>
      <c r="BFC9" s="121"/>
      <c r="BFD9" s="121"/>
      <c r="BFE9" s="121"/>
      <c r="BFF9" s="121"/>
      <c r="BFG9" s="121"/>
      <c r="BFH9" s="121"/>
      <c r="BFI9" s="121"/>
      <c r="BFJ9" s="121"/>
      <c r="BFK9" s="121"/>
      <c r="BFL9" s="121"/>
      <c r="BFM9" s="121"/>
      <c r="BFN9" s="121"/>
      <c r="BFO9" s="121"/>
      <c r="BFP9" s="121"/>
      <c r="BFQ9" s="121"/>
      <c r="BFR9" s="121"/>
      <c r="BFS9" s="121"/>
      <c r="BFT9" s="121"/>
      <c r="BFU9" s="121"/>
      <c r="BFV9" s="121"/>
      <c r="BFW9" s="121"/>
      <c r="BFX9" s="121"/>
      <c r="BFY9" s="121"/>
      <c r="BFZ9" s="121"/>
      <c r="BGA9" s="121"/>
      <c r="BGB9" s="121"/>
      <c r="BGC9" s="121"/>
      <c r="BGD9" s="121"/>
      <c r="BGE9" s="121"/>
      <c r="BGF9" s="121"/>
      <c r="BGG9" s="121"/>
      <c r="BGH9" s="121"/>
      <c r="BGI9" s="121"/>
      <c r="BGJ9" s="121"/>
      <c r="BGK9" s="121"/>
      <c r="BGL9" s="121"/>
      <c r="BGM9" s="121"/>
      <c r="BGN9" s="121"/>
      <c r="BGO9" s="121"/>
      <c r="BGP9" s="121"/>
      <c r="BGQ9" s="121"/>
      <c r="BGR9" s="121"/>
      <c r="BGS9" s="121"/>
      <c r="BGT9" s="121"/>
      <c r="BGU9" s="121"/>
      <c r="BGV9" s="121"/>
      <c r="BGW9" s="121"/>
      <c r="BGX9" s="121"/>
      <c r="BGY9" s="121"/>
      <c r="BGZ9" s="121"/>
      <c r="BHA9" s="121"/>
      <c r="BHB9" s="121"/>
      <c r="BHC9" s="121"/>
      <c r="BHD9" s="121"/>
      <c r="BHE9" s="121"/>
      <c r="BHF9" s="121"/>
      <c r="BHG9" s="121"/>
      <c r="BHH9" s="121"/>
      <c r="BHI9" s="121"/>
      <c r="BHJ9" s="121"/>
      <c r="BHK9" s="121"/>
      <c r="BHL9" s="121"/>
      <c r="BHM9" s="121"/>
      <c r="BHN9" s="121"/>
      <c r="BHO9" s="121"/>
      <c r="BHP9" s="121"/>
      <c r="BHQ9" s="121"/>
      <c r="BHR9" s="121"/>
      <c r="BHS9" s="121"/>
      <c r="BHT9" s="121"/>
      <c r="BHU9" s="121"/>
      <c r="BHV9" s="121"/>
      <c r="BHW9" s="121"/>
      <c r="BHX9" s="121"/>
      <c r="BHY9" s="121"/>
      <c r="BHZ9" s="121"/>
      <c r="BIA9" s="121"/>
      <c r="BIB9" s="121"/>
      <c r="BIC9" s="121"/>
      <c r="BID9" s="121"/>
      <c r="BIE9" s="121"/>
      <c r="BIF9" s="121"/>
      <c r="BIG9" s="121"/>
      <c r="BIH9" s="121"/>
      <c r="BII9" s="121"/>
      <c r="BIJ9" s="121"/>
      <c r="BIK9" s="121"/>
      <c r="BIL9" s="121"/>
      <c r="BIM9" s="121"/>
      <c r="BIN9" s="121"/>
      <c r="BIO9" s="121"/>
      <c r="BIP9" s="121"/>
      <c r="BIQ9" s="121"/>
      <c r="BIR9" s="121"/>
      <c r="BIS9" s="121"/>
      <c r="BIT9" s="121"/>
      <c r="BIU9" s="121"/>
      <c r="BIV9" s="121"/>
      <c r="BIW9" s="121"/>
      <c r="BIX9" s="121"/>
      <c r="BIY9" s="121"/>
      <c r="BIZ9" s="121"/>
      <c r="BJA9" s="121"/>
      <c r="BJB9" s="121"/>
      <c r="BJC9" s="121"/>
      <c r="BJD9" s="121"/>
      <c r="BJE9" s="121"/>
      <c r="BJF9" s="121"/>
      <c r="BJG9" s="121"/>
      <c r="BJH9" s="121"/>
      <c r="BJI9" s="121"/>
      <c r="BJJ9" s="121"/>
      <c r="BJK9" s="121"/>
      <c r="BJL9" s="121"/>
      <c r="BJM9" s="121"/>
      <c r="BJN9" s="121"/>
      <c r="BJO9" s="121"/>
      <c r="BJP9" s="121"/>
      <c r="BJQ9" s="121"/>
      <c r="BJR9" s="121"/>
      <c r="BJS9" s="121"/>
      <c r="BJT9" s="121"/>
      <c r="BJU9" s="121"/>
      <c r="BJV9" s="121"/>
      <c r="BJW9" s="121"/>
      <c r="BJX9" s="121"/>
      <c r="BJY9" s="121"/>
      <c r="BJZ9" s="121"/>
      <c r="BKA9" s="121"/>
      <c r="BKB9" s="121"/>
      <c r="BKC9" s="121"/>
      <c r="BKD9" s="121"/>
      <c r="BKE9" s="121"/>
      <c r="BKF9" s="121"/>
      <c r="BKG9" s="121"/>
      <c r="BKH9" s="121"/>
      <c r="BKI9" s="121"/>
      <c r="BKJ9" s="121"/>
      <c r="BKK9" s="121"/>
      <c r="BKL9" s="121"/>
      <c r="BKM9" s="121"/>
      <c r="BKN9" s="121"/>
      <c r="BKO9" s="121"/>
      <c r="BKP9" s="121"/>
      <c r="BKQ9" s="121"/>
      <c r="BKR9" s="121"/>
      <c r="BKS9" s="121"/>
      <c r="BKT9" s="121"/>
      <c r="BKU9" s="121"/>
      <c r="BKV9" s="121"/>
      <c r="BKW9" s="121"/>
      <c r="BKX9" s="121"/>
      <c r="BKY9" s="121"/>
      <c r="BKZ9" s="121"/>
      <c r="BLA9" s="121"/>
      <c r="BLB9" s="121"/>
      <c r="BLC9" s="121"/>
      <c r="BLD9" s="121"/>
      <c r="BLE9" s="121"/>
      <c r="BLF9" s="121"/>
      <c r="BLG9" s="121"/>
      <c r="BLH9" s="121"/>
      <c r="BLI9" s="121"/>
      <c r="BLJ9" s="121"/>
      <c r="BLK9" s="121"/>
      <c r="BLL9" s="121"/>
      <c r="BLM9" s="121"/>
      <c r="BLN9" s="121"/>
      <c r="BLO9" s="121"/>
      <c r="BLP9" s="121"/>
      <c r="BLQ9" s="121"/>
      <c r="BLR9" s="121"/>
      <c r="BLS9" s="121"/>
      <c r="BLT9" s="121"/>
      <c r="BLU9" s="121"/>
      <c r="BLV9" s="121"/>
      <c r="BLW9" s="121"/>
      <c r="BLX9" s="121"/>
      <c r="BLY9" s="121"/>
      <c r="BLZ9" s="121"/>
      <c r="BMA9" s="121"/>
      <c r="BMB9" s="121"/>
      <c r="BMC9" s="121"/>
      <c r="BMD9" s="121"/>
      <c r="BME9" s="121"/>
      <c r="BMF9" s="121"/>
      <c r="BMG9" s="121"/>
      <c r="BMH9" s="121"/>
      <c r="BMI9" s="121"/>
      <c r="BMJ9" s="121"/>
      <c r="BMK9" s="121"/>
      <c r="BML9" s="121"/>
      <c r="BMM9" s="121"/>
      <c r="BMN9" s="121"/>
      <c r="BMO9" s="121"/>
      <c r="BMP9" s="121"/>
      <c r="BMQ9" s="121"/>
      <c r="BMR9" s="121"/>
      <c r="BMS9" s="121"/>
      <c r="BMT9" s="121"/>
      <c r="BMU9" s="121"/>
      <c r="BMV9" s="121"/>
      <c r="BMW9" s="121"/>
      <c r="BMX9" s="121"/>
      <c r="BMY9" s="121"/>
      <c r="BMZ9" s="121"/>
      <c r="BNA9" s="121"/>
      <c r="BNB9" s="121"/>
      <c r="BNC9" s="121"/>
      <c r="BND9" s="121"/>
      <c r="BNE9" s="121"/>
      <c r="BNF9" s="121"/>
      <c r="BNG9" s="121"/>
      <c r="BNH9" s="121"/>
      <c r="BNI9" s="121"/>
      <c r="BNJ9" s="121"/>
      <c r="BNK9" s="121"/>
      <c r="BNL9" s="121"/>
      <c r="BNM9" s="121"/>
      <c r="BNN9" s="121"/>
      <c r="BNO9" s="121"/>
      <c r="BNP9" s="121"/>
      <c r="BNQ9" s="121"/>
      <c r="BNR9" s="121"/>
      <c r="BNS9" s="121"/>
      <c r="BNT9" s="121"/>
      <c r="BNU9" s="121"/>
      <c r="BNV9" s="121"/>
      <c r="BNW9" s="121"/>
      <c r="BNX9" s="121"/>
      <c r="BNY9" s="121"/>
      <c r="BNZ9" s="121"/>
      <c r="BOA9" s="121"/>
      <c r="BOB9" s="121"/>
      <c r="BOC9" s="121"/>
      <c r="BOD9" s="121"/>
      <c r="BOE9" s="121"/>
      <c r="BOF9" s="121"/>
      <c r="BOG9" s="121"/>
      <c r="BOH9" s="121"/>
      <c r="BOI9" s="121"/>
      <c r="BOJ9" s="121"/>
      <c r="BOK9" s="121"/>
      <c r="BOL9" s="121"/>
      <c r="BOM9" s="121"/>
      <c r="BON9" s="121"/>
      <c r="BOO9" s="121"/>
      <c r="BOP9" s="121"/>
      <c r="BOQ9" s="121"/>
      <c r="BOR9" s="121"/>
      <c r="BOS9" s="121"/>
      <c r="BOT9" s="121"/>
      <c r="BOU9" s="121"/>
      <c r="BOV9" s="121"/>
      <c r="BOW9" s="121"/>
      <c r="BOX9" s="121"/>
      <c r="BOY9" s="121"/>
      <c r="BOZ9" s="121"/>
      <c r="BPA9" s="121"/>
      <c r="BPB9" s="121"/>
      <c r="BPC9" s="121"/>
      <c r="BPD9" s="121"/>
      <c r="BPE9" s="121"/>
      <c r="BPF9" s="121"/>
      <c r="BPG9" s="121"/>
      <c r="BPH9" s="121"/>
      <c r="BPI9" s="121"/>
      <c r="BPJ9" s="121"/>
      <c r="BPK9" s="121"/>
      <c r="BPL9" s="121"/>
      <c r="BPM9" s="121"/>
      <c r="BPN9" s="121"/>
      <c r="BPO9" s="121"/>
      <c r="BPP9" s="121"/>
      <c r="BPQ9" s="121"/>
      <c r="BPR9" s="121"/>
      <c r="BPS9" s="121"/>
      <c r="BPT9" s="121"/>
      <c r="BPU9" s="121"/>
      <c r="BPV9" s="121"/>
      <c r="BPW9" s="121"/>
      <c r="BPX9" s="121"/>
      <c r="BPY9" s="121"/>
      <c r="BPZ9" s="121"/>
      <c r="BQA9" s="121"/>
      <c r="BQB9" s="121"/>
      <c r="BQC9" s="121"/>
      <c r="BQD9" s="121"/>
      <c r="BQE9" s="121"/>
      <c r="BQF9" s="121"/>
      <c r="BQG9" s="121"/>
      <c r="BQH9" s="121"/>
      <c r="BQI9" s="121"/>
      <c r="BQJ9" s="121"/>
      <c r="BQK9" s="121"/>
      <c r="BQL9" s="121"/>
      <c r="BQM9" s="121"/>
      <c r="BQN9" s="121"/>
      <c r="BQO9" s="121"/>
      <c r="BQP9" s="121"/>
      <c r="BQQ9" s="121"/>
      <c r="BQR9" s="121"/>
      <c r="BQS9" s="121"/>
      <c r="BQT9" s="121"/>
      <c r="BQU9" s="121"/>
      <c r="BQV9" s="121"/>
      <c r="BQW9" s="121"/>
      <c r="BQX9" s="121"/>
      <c r="BQY9" s="121"/>
      <c r="BQZ9" s="121"/>
      <c r="BRA9" s="121"/>
      <c r="BRB9" s="121"/>
      <c r="BRC9" s="121"/>
      <c r="BRD9" s="121"/>
      <c r="BRE9" s="121"/>
      <c r="BRF9" s="121"/>
      <c r="BRG9" s="121"/>
      <c r="BRH9" s="121"/>
      <c r="BRI9" s="121"/>
      <c r="BRJ9" s="121"/>
      <c r="BRK9" s="121"/>
      <c r="BRL9" s="121"/>
      <c r="BRM9" s="121"/>
      <c r="BRN9" s="121"/>
      <c r="BRO9" s="121"/>
      <c r="BRP9" s="121"/>
      <c r="BRQ9" s="121"/>
      <c r="BRR9" s="121"/>
      <c r="BRS9" s="121"/>
      <c r="BRT9" s="121"/>
      <c r="BRU9" s="121"/>
      <c r="BRV9" s="121"/>
      <c r="BRW9" s="121"/>
      <c r="BRX9" s="121"/>
      <c r="BRY9" s="121"/>
      <c r="BRZ9" s="121"/>
      <c r="BSA9" s="121"/>
      <c r="BSB9" s="121"/>
      <c r="BSC9" s="121"/>
      <c r="BSD9" s="121"/>
      <c r="BSE9" s="121"/>
      <c r="BSF9" s="121"/>
      <c r="BSG9" s="121"/>
      <c r="BSH9" s="121"/>
      <c r="BSI9" s="121"/>
      <c r="BSJ9" s="121"/>
      <c r="BSK9" s="121"/>
      <c r="BSL9" s="121"/>
      <c r="BSM9" s="121"/>
      <c r="BSN9" s="121"/>
      <c r="BSO9" s="121"/>
      <c r="BSP9" s="121"/>
      <c r="BSQ9" s="121"/>
      <c r="BSR9" s="121"/>
      <c r="BSS9" s="121"/>
      <c r="BST9" s="121"/>
      <c r="BSU9" s="121"/>
      <c r="BSV9" s="121"/>
      <c r="BSW9" s="121"/>
      <c r="BSX9" s="121"/>
      <c r="BSY9" s="121"/>
      <c r="BSZ9" s="121"/>
      <c r="BTA9" s="121"/>
      <c r="BTB9" s="121"/>
      <c r="BTC9" s="121"/>
      <c r="BTD9" s="121"/>
      <c r="BTE9" s="121"/>
      <c r="BTF9" s="121"/>
      <c r="BTG9" s="121"/>
      <c r="BTH9" s="121"/>
      <c r="BTI9" s="121"/>
      <c r="BTJ9" s="121"/>
      <c r="BTK9" s="121"/>
      <c r="BTL9" s="121"/>
      <c r="BTM9" s="121"/>
      <c r="BTN9" s="121"/>
      <c r="BTO9" s="121"/>
      <c r="BTP9" s="121"/>
      <c r="BTQ9" s="121"/>
      <c r="BTR9" s="121"/>
      <c r="BTS9" s="121"/>
      <c r="BTT9" s="121"/>
      <c r="BTU9" s="121"/>
      <c r="BTV9" s="121"/>
      <c r="BTW9" s="121"/>
      <c r="BTX9" s="121"/>
      <c r="BTY9" s="121"/>
      <c r="BTZ9" s="121"/>
      <c r="BUA9" s="121"/>
      <c r="BUB9" s="121"/>
      <c r="BUC9" s="121"/>
      <c r="BUD9" s="121"/>
      <c r="BUE9" s="121"/>
      <c r="BUF9" s="121"/>
      <c r="BUG9" s="121"/>
      <c r="BUH9" s="121"/>
      <c r="BUI9" s="121"/>
      <c r="BUJ9" s="121"/>
      <c r="BUK9" s="121"/>
      <c r="BUL9" s="121"/>
      <c r="BUM9" s="121"/>
      <c r="BUN9" s="121"/>
      <c r="BUO9" s="121"/>
      <c r="BUP9" s="121"/>
      <c r="BUQ9" s="121"/>
      <c r="BUR9" s="121"/>
      <c r="BUS9" s="121"/>
      <c r="BUT9" s="121"/>
      <c r="BUU9" s="121"/>
      <c r="BUV9" s="121"/>
      <c r="BUW9" s="121"/>
      <c r="BUX9" s="121"/>
      <c r="BUY9" s="121"/>
      <c r="BUZ9" s="121"/>
      <c r="BVA9" s="121"/>
      <c r="BVB9" s="121"/>
      <c r="BVC9" s="121"/>
      <c r="BVD9" s="121"/>
      <c r="BVE9" s="121"/>
      <c r="BVF9" s="121"/>
      <c r="BVG9" s="121"/>
      <c r="BVH9" s="121"/>
      <c r="BVI9" s="121"/>
      <c r="BVJ9" s="121"/>
      <c r="BVK9" s="121"/>
      <c r="BVL9" s="121"/>
      <c r="BVM9" s="121"/>
      <c r="BVN9" s="121"/>
      <c r="BVO9" s="121"/>
      <c r="BVP9" s="121"/>
      <c r="BVQ9" s="121"/>
      <c r="BVR9" s="121"/>
      <c r="BVS9" s="121"/>
      <c r="BVT9" s="121"/>
      <c r="BVU9" s="121"/>
      <c r="BVV9" s="121"/>
      <c r="BVW9" s="121"/>
      <c r="BVX9" s="121"/>
      <c r="BVY9" s="121"/>
      <c r="BVZ9" s="121"/>
      <c r="BWA9" s="121"/>
      <c r="BWB9" s="121"/>
      <c r="BWC9" s="121"/>
      <c r="BWD9" s="121"/>
      <c r="BWE9" s="121"/>
      <c r="BWF9" s="121"/>
      <c r="BWG9" s="121"/>
      <c r="BWH9" s="121"/>
      <c r="BWI9" s="121"/>
      <c r="BWJ9" s="121"/>
      <c r="BWK9" s="121"/>
      <c r="BWL9" s="121"/>
      <c r="BWM9" s="121"/>
      <c r="BWN9" s="121"/>
      <c r="BWO9" s="121"/>
      <c r="BWP9" s="121"/>
      <c r="BWQ9" s="121"/>
      <c r="BWR9" s="121"/>
      <c r="BWS9" s="121"/>
      <c r="BWT9" s="121"/>
      <c r="BWU9" s="121"/>
      <c r="BWV9" s="121"/>
      <c r="BWW9" s="121"/>
      <c r="BWX9" s="121"/>
      <c r="BWY9" s="121"/>
      <c r="BWZ9" s="121"/>
      <c r="BXA9" s="121"/>
      <c r="BXB9" s="121"/>
      <c r="BXC9" s="121"/>
      <c r="BXD9" s="121"/>
      <c r="BXE9" s="121"/>
      <c r="BXF9" s="121"/>
      <c r="BXG9" s="121"/>
      <c r="BXH9" s="121"/>
      <c r="BXI9" s="121"/>
      <c r="BXJ9" s="121"/>
      <c r="BXK9" s="121"/>
      <c r="BXL9" s="121"/>
      <c r="BXM9" s="121"/>
      <c r="BXN9" s="121"/>
      <c r="BXO9" s="121"/>
      <c r="BXP9" s="121"/>
      <c r="BXQ9" s="121"/>
      <c r="BXR9" s="121"/>
      <c r="BXS9" s="121"/>
      <c r="BXT9" s="121"/>
      <c r="BXU9" s="121"/>
      <c r="BXV9" s="121"/>
      <c r="BXW9" s="121"/>
      <c r="BXX9" s="121"/>
      <c r="BXY9" s="121"/>
      <c r="BXZ9" s="121"/>
      <c r="BYA9" s="121"/>
      <c r="BYB9" s="121"/>
      <c r="BYC9" s="121"/>
      <c r="BYD9" s="121"/>
      <c r="BYE9" s="121"/>
      <c r="BYF9" s="121"/>
      <c r="BYG9" s="121"/>
      <c r="BYH9" s="121"/>
      <c r="BYI9" s="121"/>
      <c r="BYJ9" s="121"/>
      <c r="BYK9" s="121"/>
      <c r="BYL9" s="121"/>
      <c r="BYM9" s="121"/>
      <c r="BYN9" s="121"/>
      <c r="BYO9" s="121"/>
      <c r="BYP9" s="121"/>
      <c r="BYQ9" s="121"/>
      <c r="BYR9" s="121"/>
      <c r="BYS9" s="121"/>
      <c r="BYT9" s="121"/>
      <c r="BYU9" s="121"/>
      <c r="BYV9" s="121"/>
      <c r="BYW9" s="121"/>
      <c r="BYX9" s="121"/>
      <c r="BYY9" s="121"/>
      <c r="BYZ9" s="121"/>
      <c r="BZA9" s="121"/>
      <c r="BZB9" s="121"/>
      <c r="BZC9" s="121"/>
      <c r="BZD9" s="121"/>
      <c r="BZE9" s="121"/>
      <c r="BZF9" s="121"/>
      <c r="BZG9" s="121"/>
      <c r="BZH9" s="121"/>
      <c r="BZI9" s="121"/>
      <c r="BZJ9" s="121"/>
      <c r="BZK9" s="121"/>
      <c r="BZL9" s="121"/>
      <c r="BZM9" s="121"/>
      <c r="BZN9" s="121"/>
      <c r="BZO9" s="121"/>
      <c r="BZP9" s="121"/>
      <c r="BZQ9" s="121"/>
      <c r="BZR9" s="121"/>
      <c r="BZS9" s="121"/>
      <c r="BZT9" s="121"/>
      <c r="BZU9" s="121"/>
      <c r="BZV9" s="121"/>
      <c r="BZW9" s="121"/>
      <c r="BZX9" s="121"/>
      <c r="BZY9" s="121"/>
      <c r="BZZ9" s="121"/>
      <c r="CAA9" s="121"/>
      <c r="CAB9" s="121"/>
      <c r="CAC9" s="121"/>
      <c r="CAD9" s="121"/>
      <c r="CAE9" s="121"/>
      <c r="CAF9" s="121"/>
      <c r="CAG9" s="121"/>
      <c r="CAH9" s="121"/>
      <c r="CAI9" s="121"/>
      <c r="CAJ9" s="121"/>
      <c r="CAK9" s="121"/>
      <c r="CAL9" s="121"/>
      <c r="CAM9" s="121"/>
      <c r="CAN9" s="121"/>
      <c r="CAO9" s="121"/>
      <c r="CAP9" s="121"/>
      <c r="CAQ9" s="121"/>
      <c r="CAR9" s="121"/>
      <c r="CAS9" s="121"/>
      <c r="CAT9" s="121"/>
      <c r="CAU9" s="121"/>
      <c r="CAV9" s="121"/>
      <c r="CAW9" s="121"/>
      <c r="CAX9" s="121"/>
      <c r="CAY9" s="121"/>
      <c r="CAZ9" s="121"/>
      <c r="CBA9" s="121"/>
      <c r="CBB9" s="121"/>
      <c r="CBC9" s="121"/>
      <c r="CBD9" s="121"/>
      <c r="CBE9" s="121"/>
      <c r="CBF9" s="121"/>
      <c r="CBG9" s="121"/>
      <c r="CBH9" s="121"/>
      <c r="CBI9" s="121"/>
      <c r="CBJ9" s="121"/>
      <c r="CBK9" s="121"/>
      <c r="CBL9" s="121"/>
      <c r="CBM9" s="121"/>
      <c r="CBN9" s="121"/>
      <c r="CBO9" s="121"/>
      <c r="CBP9" s="121"/>
      <c r="CBQ9" s="121"/>
      <c r="CBR9" s="121"/>
      <c r="CBS9" s="121"/>
      <c r="CBT9" s="121"/>
      <c r="CBU9" s="121"/>
      <c r="CBV9" s="121"/>
      <c r="CBW9" s="121"/>
      <c r="CBX9" s="121"/>
      <c r="CBY9" s="121"/>
      <c r="CBZ9" s="121"/>
      <c r="CCA9" s="121"/>
      <c r="CCB9" s="121"/>
      <c r="CCC9" s="121"/>
      <c r="CCD9" s="121"/>
      <c r="CCE9" s="121"/>
      <c r="CCF9" s="121"/>
      <c r="CCG9" s="121"/>
      <c r="CCH9" s="121"/>
      <c r="CCI9" s="121"/>
      <c r="CCJ9" s="121"/>
      <c r="CCK9" s="121"/>
      <c r="CCL9" s="121"/>
      <c r="CCM9" s="121"/>
      <c r="CCN9" s="121"/>
      <c r="CCO9" s="121"/>
      <c r="CCP9" s="121"/>
      <c r="CCQ9" s="121"/>
      <c r="CCR9" s="121"/>
      <c r="CCS9" s="121"/>
      <c r="CCT9" s="121"/>
      <c r="CCU9" s="121"/>
      <c r="CCV9" s="121"/>
      <c r="CCW9" s="121"/>
      <c r="CCX9" s="121"/>
      <c r="CCY9" s="121"/>
      <c r="CCZ9" s="121"/>
      <c r="CDA9" s="121"/>
      <c r="CDB9" s="121"/>
      <c r="CDC9" s="121"/>
      <c r="CDD9" s="121"/>
      <c r="CDE9" s="121"/>
      <c r="CDF9" s="121"/>
      <c r="CDG9" s="121"/>
      <c r="CDH9" s="121"/>
      <c r="CDI9" s="121"/>
      <c r="CDJ9" s="121"/>
      <c r="CDK9" s="121"/>
      <c r="CDL9" s="121"/>
      <c r="CDM9" s="121"/>
      <c r="CDN9" s="121"/>
      <c r="CDO9" s="121"/>
      <c r="CDP9" s="121"/>
      <c r="CDQ9" s="121"/>
      <c r="CDR9" s="121"/>
      <c r="CDS9" s="121"/>
      <c r="CDT9" s="121"/>
      <c r="CDU9" s="121"/>
      <c r="CDV9" s="121"/>
      <c r="CDW9" s="121"/>
      <c r="CDX9" s="121"/>
      <c r="CDY9" s="121"/>
      <c r="CDZ9" s="121"/>
      <c r="CEA9" s="121"/>
      <c r="CEB9" s="121"/>
      <c r="CEC9" s="121"/>
      <c r="CED9" s="121"/>
      <c r="CEE9" s="121"/>
      <c r="CEF9" s="121"/>
      <c r="CEG9" s="121"/>
      <c r="CEH9" s="121"/>
      <c r="CEI9" s="121"/>
      <c r="CEJ9" s="121"/>
      <c r="CEK9" s="121"/>
      <c r="CEL9" s="121"/>
      <c r="CEM9" s="121"/>
      <c r="CEN9" s="121"/>
      <c r="CEO9" s="121"/>
      <c r="CEP9" s="121"/>
      <c r="CEQ9" s="121"/>
      <c r="CER9" s="121"/>
      <c r="CES9" s="121"/>
      <c r="CET9" s="121"/>
      <c r="CEU9" s="121"/>
      <c r="CEV9" s="121"/>
      <c r="CEW9" s="121"/>
      <c r="CEX9" s="121"/>
      <c r="CEY9" s="121"/>
      <c r="CEZ9" s="121"/>
      <c r="CFA9" s="121"/>
      <c r="CFB9" s="121"/>
      <c r="CFC9" s="121"/>
      <c r="CFD9" s="121"/>
      <c r="CFE9" s="121"/>
      <c r="CFF9" s="121"/>
      <c r="CFG9" s="121"/>
      <c r="CFH9" s="121"/>
      <c r="CFI9" s="121"/>
      <c r="CFJ9" s="121"/>
      <c r="CFK9" s="121"/>
      <c r="CFL9" s="121"/>
      <c r="CFM9" s="121"/>
      <c r="CFN9" s="121"/>
      <c r="CFO9" s="121"/>
      <c r="CFP9" s="121"/>
      <c r="CFQ9" s="121"/>
      <c r="CFR9" s="121"/>
      <c r="CFS9" s="121"/>
      <c r="CFT9" s="121"/>
      <c r="CFU9" s="121"/>
      <c r="CFV9" s="121"/>
      <c r="CFW9" s="121"/>
      <c r="CFX9" s="121"/>
      <c r="CFY9" s="121"/>
      <c r="CFZ9" s="121"/>
      <c r="CGA9" s="121"/>
      <c r="CGB9" s="121"/>
      <c r="CGC9" s="121"/>
      <c r="CGD9" s="121"/>
      <c r="CGE9" s="121"/>
      <c r="CGF9" s="121"/>
      <c r="CGG9" s="121"/>
      <c r="CGH9" s="121"/>
      <c r="CGI9" s="121"/>
      <c r="CGJ9" s="121"/>
      <c r="CGK9" s="121"/>
      <c r="CGL9" s="121"/>
      <c r="CGM9" s="121"/>
      <c r="CGN9" s="121"/>
      <c r="CGO9" s="121"/>
      <c r="CGP9" s="121"/>
      <c r="CGQ9" s="121"/>
      <c r="CGR9" s="121"/>
      <c r="CGS9" s="121"/>
      <c r="CGT9" s="121"/>
      <c r="CGU9" s="121"/>
      <c r="CGV9" s="121"/>
      <c r="CGW9" s="121"/>
      <c r="CGX9" s="121"/>
      <c r="CGY9" s="121"/>
      <c r="CGZ9" s="121"/>
      <c r="CHA9" s="121"/>
      <c r="CHB9" s="121"/>
      <c r="CHC9" s="121"/>
      <c r="CHD9" s="121"/>
      <c r="CHE9" s="121"/>
      <c r="CHF9" s="121"/>
      <c r="CHG9" s="121"/>
      <c r="CHH9" s="121"/>
      <c r="CHI9" s="121"/>
      <c r="CHJ9" s="121"/>
      <c r="CHK9" s="121"/>
      <c r="CHL9" s="121"/>
      <c r="CHM9" s="121"/>
      <c r="CHN9" s="121"/>
      <c r="CHO9" s="121"/>
      <c r="CHP9" s="121"/>
      <c r="CHQ9" s="121"/>
      <c r="CHR9" s="121"/>
      <c r="CHS9" s="121"/>
      <c r="CHT9" s="121"/>
      <c r="CHU9" s="121"/>
      <c r="CHV9" s="121"/>
      <c r="CHW9" s="121"/>
      <c r="CHX9" s="121"/>
      <c r="CHY9" s="121"/>
      <c r="CHZ9" s="121"/>
      <c r="CIA9" s="121"/>
      <c r="CIB9" s="121"/>
      <c r="CIC9" s="121"/>
      <c r="CID9" s="121"/>
      <c r="CIE9" s="121"/>
      <c r="CIF9" s="121"/>
      <c r="CIG9" s="121"/>
      <c r="CIH9" s="121"/>
      <c r="CII9" s="121"/>
      <c r="CIJ9" s="121"/>
      <c r="CIK9" s="121"/>
      <c r="CIL9" s="121"/>
      <c r="CIM9" s="121"/>
      <c r="CIN9" s="121"/>
      <c r="CIO9" s="121"/>
      <c r="CIP9" s="121"/>
      <c r="CIQ9" s="121"/>
      <c r="CIR9" s="121"/>
      <c r="CIS9" s="121"/>
      <c r="CIT9" s="121"/>
      <c r="CIU9" s="121"/>
      <c r="CIV9" s="121"/>
      <c r="CIW9" s="121"/>
      <c r="CIX9" s="121"/>
      <c r="CIY9" s="121"/>
      <c r="CIZ9" s="121"/>
      <c r="CJA9" s="121"/>
      <c r="CJB9" s="121"/>
      <c r="CJC9" s="121"/>
      <c r="CJD9" s="121"/>
      <c r="CJE9" s="121"/>
      <c r="CJF9" s="121"/>
      <c r="CJG9" s="121"/>
      <c r="CJH9" s="121"/>
      <c r="CJI9" s="121"/>
      <c r="CJJ9" s="121"/>
      <c r="CJK9" s="121"/>
      <c r="CJL9" s="121"/>
      <c r="CJM9" s="121"/>
      <c r="CJN9" s="121"/>
      <c r="CJO9" s="121"/>
      <c r="CJP9" s="121"/>
      <c r="CJQ9" s="121"/>
      <c r="CJR9" s="121"/>
      <c r="CJS9" s="121"/>
      <c r="CJT9" s="121"/>
      <c r="CJU9" s="121"/>
      <c r="CJV9" s="121"/>
      <c r="CJW9" s="121"/>
      <c r="CJX9" s="121"/>
      <c r="CJY9" s="121"/>
      <c r="CJZ9" s="121"/>
      <c r="CKA9" s="121"/>
      <c r="CKB9" s="121"/>
      <c r="CKC9" s="121"/>
      <c r="CKD9" s="121"/>
      <c r="CKE9" s="121"/>
      <c r="CKF9" s="121"/>
      <c r="CKG9" s="121"/>
      <c r="CKH9" s="121"/>
      <c r="CKI9" s="121"/>
      <c r="CKJ9" s="121"/>
      <c r="CKK9" s="121"/>
      <c r="CKL9" s="121"/>
      <c r="CKM9" s="121"/>
      <c r="CKN9" s="121"/>
      <c r="CKO9" s="121"/>
      <c r="CKP9" s="121"/>
      <c r="CKQ9" s="121"/>
      <c r="CKR9" s="121"/>
      <c r="CKS9" s="121"/>
      <c r="CKT9" s="121"/>
      <c r="CKU9" s="121"/>
      <c r="CKV9" s="121"/>
      <c r="CKW9" s="121"/>
      <c r="CKX9" s="121"/>
      <c r="CKY9" s="121"/>
      <c r="CKZ9" s="121"/>
      <c r="CLA9" s="121"/>
      <c r="CLB9" s="121"/>
      <c r="CLC9" s="121"/>
      <c r="CLD9" s="121"/>
      <c r="CLE9" s="121"/>
      <c r="CLF9" s="121"/>
      <c r="CLG9" s="121"/>
      <c r="CLH9" s="121"/>
      <c r="CLI9" s="121"/>
      <c r="CLJ9" s="121"/>
      <c r="CLK9" s="121"/>
      <c r="CLL9" s="121"/>
      <c r="CLM9" s="121"/>
      <c r="CLN9" s="121"/>
      <c r="CLO9" s="121"/>
      <c r="CLP9" s="121"/>
      <c r="CLQ9" s="121"/>
      <c r="CLR9" s="121"/>
      <c r="CLS9" s="121"/>
      <c r="CLT9" s="121"/>
      <c r="CLU9" s="121"/>
      <c r="CLV9" s="121"/>
      <c r="CLW9" s="121"/>
      <c r="CLX9" s="121"/>
      <c r="CLY9" s="121"/>
      <c r="CLZ9" s="121"/>
      <c r="CMA9" s="121"/>
      <c r="CMB9" s="121"/>
      <c r="CMC9" s="121"/>
      <c r="CMD9" s="121"/>
      <c r="CME9" s="121"/>
      <c r="CMF9" s="121"/>
      <c r="CMG9" s="121"/>
      <c r="CMH9" s="121"/>
      <c r="CMI9" s="121"/>
      <c r="CMJ9" s="121"/>
      <c r="CMK9" s="121"/>
      <c r="CML9" s="121"/>
      <c r="CMM9" s="121"/>
      <c r="CMN9" s="121"/>
      <c r="CMO9" s="121"/>
      <c r="CMP9" s="121"/>
      <c r="CMQ9" s="121"/>
      <c r="CMR9" s="121"/>
      <c r="CMS9" s="121"/>
      <c r="CMT9" s="121"/>
      <c r="CMU9" s="121"/>
      <c r="CMV9" s="121"/>
      <c r="CMW9" s="121"/>
      <c r="CMX9" s="121"/>
      <c r="CMY9" s="121"/>
      <c r="CMZ9" s="121"/>
      <c r="CNA9" s="121"/>
      <c r="CNB9" s="121"/>
      <c r="CNC9" s="121"/>
      <c r="CND9" s="121"/>
      <c r="CNE9" s="121"/>
      <c r="CNF9" s="121"/>
      <c r="CNG9" s="121"/>
      <c r="CNH9" s="121"/>
      <c r="CNI9" s="121"/>
      <c r="CNJ9" s="121"/>
      <c r="CNK9" s="121"/>
      <c r="CNL9" s="121"/>
      <c r="CNM9" s="121"/>
      <c r="CNN9" s="121"/>
      <c r="CNO9" s="121"/>
      <c r="CNP9" s="121"/>
      <c r="CNQ9" s="121"/>
      <c r="CNR9" s="121"/>
      <c r="CNS9" s="121"/>
      <c r="CNT9" s="121"/>
      <c r="CNU9" s="121"/>
      <c r="CNV9" s="121"/>
      <c r="CNW9" s="121"/>
      <c r="CNX9" s="121"/>
      <c r="CNY9" s="121"/>
      <c r="CNZ9" s="121"/>
      <c r="COA9" s="121"/>
      <c r="COB9" s="121"/>
      <c r="COC9" s="121"/>
      <c r="COD9" s="121"/>
      <c r="COE9" s="121"/>
      <c r="COF9" s="121"/>
      <c r="COG9" s="121"/>
      <c r="COH9" s="121"/>
      <c r="COI9" s="121"/>
      <c r="COJ9" s="121"/>
      <c r="COK9" s="121"/>
      <c r="COL9" s="121"/>
      <c r="COM9" s="121"/>
      <c r="CON9" s="121"/>
      <c r="COO9" s="121"/>
      <c r="COP9" s="121"/>
      <c r="COQ9" s="121"/>
      <c r="COR9" s="121"/>
      <c r="COS9" s="121"/>
      <c r="COT9" s="121"/>
      <c r="COU9" s="121"/>
      <c r="COV9" s="121"/>
      <c r="COW9" s="121"/>
      <c r="COX9" s="121"/>
      <c r="COY9" s="121"/>
      <c r="COZ9" s="121"/>
      <c r="CPA9" s="121"/>
      <c r="CPB9" s="121"/>
      <c r="CPC9" s="121"/>
      <c r="CPD9" s="121"/>
      <c r="CPE9" s="121"/>
      <c r="CPF9" s="121"/>
      <c r="CPG9" s="121"/>
      <c r="CPH9" s="121"/>
      <c r="CPI9" s="121"/>
      <c r="CPJ9" s="121"/>
      <c r="CPK9" s="121"/>
      <c r="CPL9" s="121"/>
      <c r="CPM9" s="121"/>
      <c r="CPN9" s="121"/>
      <c r="CPO9" s="121"/>
      <c r="CPP9" s="121"/>
      <c r="CPQ9" s="121"/>
      <c r="CPR9" s="121"/>
      <c r="CPS9" s="121"/>
      <c r="CPT9" s="121"/>
      <c r="CPU9" s="121"/>
      <c r="CPV9" s="121"/>
      <c r="CPW9" s="121"/>
      <c r="CPX9" s="121"/>
      <c r="CPY9" s="121"/>
      <c r="CPZ9" s="121"/>
      <c r="CQA9" s="121"/>
      <c r="CQB9" s="121"/>
      <c r="CQC9" s="121"/>
      <c r="CQD9" s="121"/>
      <c r="CQE9" s="121"/>
      <c r="CQF9" s="121"/>
      <c r="CQG9" s="121"/>
      <c r="CQH9" s="121"/>
      <c r="CQI9" s="121"/>
      <c r="CQJ9" s="121"/>
      <c r="CQK9" s="121"/>
      <c r="CQL9" s="121"/>
      <c r="CQM9" s="121"/>
      <c r="CQN9" s="121"/>
      <c r="CQO9" s="121"/>
      <c r="CQP9" s="121"/>
      <c r="CQQ9" s="121"/>
      <c r="CQR9" s="121"/>
      <c r="CQS9" s="121"/>
      <c r="CQT9" s="121"/>
      <c r="CQU9" s="121"/>
      <c r="CQV9" s="121"/>
      <c r="CQW9" s="121"/>
      <c r="CQX9" s="121"/>
      <c r="CQY9" s="121"/>
      <c r="CQZ9" s="121"/>
      <c r="CRA9" s="121"/>
      <c r="CRB9" s="121"/>
      <c r="CRC9" s="121"/>
      <c r="CRD9" s="121"/>
      <c r="CRE9" s="121"/>
      <c r="CRF9" s="121"/>
      <c r="CRG9" s="121"/>
      <c r="CRH9" s="121"/>
      <c r="CRI9" s="121"/>
      <c r="CRJ9" s="121"/>
      <c r="CRK9" s="121"/>
      <c r="CRL9" s="121"/>
      <c r="CRM9" s="121"/>
      <c r="CRN9" s="121"/>
      <c r="CRO9" s="121"/>
      <c r="CRP9" s="121"/>
      <c r="CRQ9" s="121"/>
      <c r="CRR9" s="121"/>
      <c r="CRS9" s="121"/>
      <c r="CRT9" s="121"/>
      <c r="CRU9" s="121"/>
      <c r="CRV9" s="121"/>
      <c r="CRW9" s="121"/>
      <c r="CRX9" s="121"/>
      <c r="CRY9" s="121"/>
      <c r="CRZ9" s="121"/>
      <c r="CSA9" s="121"/>
      <c r="CSB9" s="121"/>
      <c r="CSC9" s="121"/>
      <c r="CSD9" s="121"/>
      <c r="CSE9" s="121"/>
      <c r="CSF9" s="121"/>
      <c r="CSG9" s="121"/>
      <c r="CSH9" s="121"/>
      <c r="CSI9" s="121"/>
      <c r="CSJ9" s="121"/>
      <c r="CSK9" s="121"/>
      <c r="CSL9" s="121"/>
      <c r="CSM9" s="121"/>
      <c r="CSN9" s="121"/>
      <c r="CSO9" s="121"/>
      <c r="CSP9" s="121"/>
      <c r="CSQ9" s="121"/>
      <c r="CSR9" s="121"/>
      <c r="CSS9" s="121"/>
      <c r="CST9" s="121"/>
      <c r="CSU9" s="121"/>
      <c r="CSV9" s="121"/>
      <c r="CSW9" s="121"/>
      <c r="CSX9" s="121"/>
      <c r="CSY9" s="121"/>
      <c r="CSZ9" s="121"/>
      <c r="CTA9" s="121"/>
      <c r="CTB9" s="121"/>
      <c r="CTC9" s="121"/>
      <c r="CTD9" s="121"/>
      <c r="CTE9" s="121"/>
      <c r="CTF9" s="121"/>
      <c r="CTG9" s="121"/>
      <c r="CTH9" s="121"/>
      <c r="CTI9" s="121"/>
      <c r="CTJ9" s="121"/>
      <c r="CTK9" s="121"/>
      <c r="CTL9" s="121"/>
      <c r="CTM9" s="121"/>
      <c r="CTN9" s="121"/>
      <c r="CTO9" s="121"/>
      <c r="CTP9" s="121"/>
      <c r="CTQ9" s="121"/>
      <c r="CTR9" s="121"/>
      <c r="CTS9" s="121"/>
      <c r="CTT9" s="121"/>
      <c r="CTU9" s="121"/>
      <c r="CTV9" s="121"/>
      <c r="CTW9" s="121"/>
      <c r="CTX9" s="121"/>
      <c r="CTY9" s="121"/>
      <c r="CTZ9" s="121"/>
      <c r="CUA9" s="121"/>
      <c r="CUB9" s="121"/>
      <c r="CUC9" s="121"/>
      <c r="CUD9" s="121"/>
      <c r="CUE9" s="121"/>
      <c r="CUF9" s="121"/>
      <c r="CUG9" s="121"/>
      <c r="CUH9" s="121"/>
      <c r="CUI9" s="121"/>
      <c r="CUJ9" s="121"/>
      <c r="CUK9" s="121"/>
      <c r="CUL9" s="121"/>
      <c r="CUM9" s="121"/>
      <c r="CUN9" s="121"/>
      <c r="CUO9" s="121"/>
      <c r="CUP9" s="121"/>
      <c r="CUQ9" s="121"/>
      <c r="CUR9" s="121"/>
      <c r="CUS9" s="121"/>
      <c r="CUT9" s="121"/>
      <c r="CUU9" s="121"/>
      <c r="CUV9" s="121"/>
      <c r="CUW9" s="121"/>
      <c r="CUX9" s="121"/>
      <c r="CUY9" s="121"/>
      <c r="CUZ9" s="121"/>
      <c r="CVA9" s="121"/>
      <c r="CVB9" s="121"/>
      <c r="CVC9" s="121"/>
      <c r="CVD9" s="121"/>
      <c r="CVE9" s="121"/>
      <c r="CVF9" s="121"/>
      <c r="CVG9" s="121"/>
      <c r="CVH9" s="121"/>
      <c r="CVI9" s="121"/>
      <c r="CVJ9" s="121"/>
      <c r="CVK9" s="121"/>
      <c r="CVL9" s="121"/>
      <c r="CVM9" s="121"/>
      <c r="CVN9" s="121"/>
      <c r="CVO9" s="121"/>
      <c r="CVP9" s="121"/>
      <c r="CVQ9" s="121"/>
      <c r="CVR9" s="121"/>
      <c r="CVS9" s="121"/>
      <c r="CVT9" s="121"/>
      <c r="CVU9" s="121"/>
      <c r="CVV9" s="121"/>
      <c r="CVW9" s="121"/>
      <c r="CVX9" s="121"/>
      <c r="CVY9" s="121"/>
      <c r="CVZ9" s="121"/>
      <c r="CWA9" s="121"/>
      <c r="CWB9" s="121"/>
      <c r="CWC9" s="121"/>
      <c r="CWD9" s="121"/>
      <c r="CWE9" s="121"/>
      <c r="CWF9" s="121"/>
      <c r="CWG9" s="121"/>
      <c r="CWH9" s="121"/>
      <c r="CWI9" s="121"/>
      <c r="CWJ9" s="121"/>
      <c r="CWK9" s="121"/>
      <c r="CWL9" s="121"/>
      <c r="CWM9" s="121"/>
      <c r="CWN9" s="121"/>
      <c r="CWO9" s="121"/>
      <c r="CWP9" s="121"/>
      <c r="CWQ9" s="121"/>
      <c r="CWR9" s="121"/>
      <c r="CWS9" s="121"/>
      <c r="CWT9" s="121"/>
      <c r="CWU9" s="121"/>
      <c r="CWV9" s="121"/>
      <c r="CWW9" s="121"/>
      <c r="CWX9" s="121"/>
      <c r="CWY9" s="121"/>
      <c r="CWZ9" s="121"/>
      <c r="CXA9" s="121"/>
      <c r="CXB9" s="121"/>
      <c r="CXC9" s="121"/>
      <c r="CXD9" s="121"/>
      <c r="CXE9" s="121"/>
      <c r="CXF9" s="121"/>
      <c r="CXG9" s="121"/>
      <c r="CXH9" s="121"/>
      <c r="CXI9" s="121"/>
      <c r="CXJ9" s="121"/>
      <c r="CXK9" s="121"/>
      <c r="CXL9" s="121"/>
      <c r="CXM9" s="121"/>
      <c r="CXN9" s="121"/>
      <c r="CXO9" s="121"/>
      <c r="CXP9" s="121"/>
      <c r="CXQ9" s="121"/>
      <c r="CXR9" s="121"/>
      <c r="CXS9" s="121"/>
      <c r="CXT9" s="121"/>
      <c r="CXU9" s="121"/>
      <c r="CXV9" s="121"/>
      <c r="CXW9" s="121"/>
      <c r="CXX9" s="121"/>
      <c r="CXY9" s="121"/>
      <c r="CXZ9" s="121"/>
      <c r="CYA9" s="121"/>
      <c r="CYB9" s="121"/>
      <c r="CYC9" s="121"/>
      <c r="CYD9" s="121"/>
      <c r="CYE9" s="121"/>
      <c r="CYF9" s="121"/>
      <c r="CYG9" s="121"/>
      <c r="CYH9" s="121"/>
      <c r="CYI9" s="121"/>
      <c r="CYJ9" s="121"/>
      <c r="CYK9" s="121"/>
      <c r="CYL9" s="121"/>
      <c r="CYM9" s="121"/>
      <c r="CYN9" s="121"/>
      <c r="CYO9" s="121"/>
      <c r="CYP9" s="121"/>
      <c r="CYQ9" s="121"/>
      <c r="CYR9" s="121"/>
      <c r="CYS9" s="121"/>
      <c r="CYT9" s="121"/>
      <c r="CYU9" s="121"/>
      <c r="CYV9" s="121"/>
      <c r="CYW9" s="121"/>
      <c r="CYX9" s="121"/>
      <c r="CYY9" s="121"/>
      <c r="CYZ9" s="121"/>
      <c r="CZA9" s="121"/>
      <c r="CZB9" s="121"/>
      <c r="CZC9" s="121"/>
      <c r="CZD9" s="121"/>
      <c r="CZE9" s="121"/>
      <c r="CZF9" s="121"/>
      <c r="CZG9" s="121"/>
      <c r="CZH9" s="121"/>
      <c r="CZI9" s="121"/>
      <c r="CZJ9" s="121"/>
      <c r="CZK9" s="121"/>
      <c r="CZL9" s="121"/>
      <c r="CZM9" s="121"/>
      <c r="CZN9" s="121"/>
      <c r="CZO9" s="121"/>
      <c r="CZP9" s="121"/>
      <c r="CZQ9" s="121"/>
      <c r="CZR9" s="121"/>
      <c r="CZS9" s="121"/>
      <c r="CZT9" s="121"/>
      <c r="CZU9" s="121"/>
      <c r="CZV9" s="121"/>
      <c r="CZW9" s="121"/>
      <c r="CZX9" s="121"/>
      <c r="CZY9" s="121"/>
      <c r="CZZ9" s="121"/>
      <c r="DAA9" s="121"/>
      <c r="DAB9" s="121"/>
      <c r="DAC9" s="121"/>
      <c r="DAD9" s="121"/>
      <c r="DAE9" s="121"/>
      <c r="DAF9" s="121"/>
      <c r="DAG9" s="121"/>
      <c r="DAH9" s="121"/>
      <c r="DAI9" s="121"/>
      <c r="DAJ9" s="121"/>
      <c r="DAK9" s="121"/>
      <c r="DAL9" s="121"/>
      <c r="DAM9" s="121"/>
      <c r="DAN9" s="121"/>
      <c r="DAO9" s="121"/>
      <c r="DAP9" s="121"/>
      <c r="DAQ9" s="121"/>
      <c r="DAR9" s="121"/>
      <c r="DAS9" s="121"/>
      <c r="DAT9" s="121"/>
      <c r="DAU9" s="121"/>
      <c r="DAV9" s="121"/>
      <c r="DAW9" s="121"/>
      <c r="DAX9" s="121"/>
      <c r="DAY9" s="121"/>
      <c r="DAZ9" s="121"/>
      <c r="DBA9" s="121"/>
      <c r="DBB9" s="121"/>
      <c r="DBC9" s="121"/>
      <c r="DBD9" s="121"/>
      <c r="DBE9" s="121"/>
      <c r="DBF9" s="121"/>
      <c r="DBG9" s="121"/>
      <c r="DBH9" s="121"/>
      <c r="DBI9" s="121"/>
      <c r="DBJ9" s="121"/>
      <c r="DBK9" s="121"/>
      <c r="DBL9" s="121"/>
      <c r="DBM9" s="121"/>
      <c r="DBN9" s="121"/>
      <c r="DBO9" s="121"/>
      <c r="DBP9" s="121"/>
      <c r="DBQ9" s="121"/>
      <c r="DBR9" s="121"/>
      <c r="DBS9" s="121"/>
      <c r="DBT9" s="121"/>
      <c r="DBU9" s="121"/>
      <c r="DBV9" s="121"/>
      <c r="DBW9" s="121"/>
      <c r="DBX9" s="121"/>
      <c r="DBY9" s="121"/>
      <c r="DBZ9" s="121"/>
      <c r="DCA9" s="121"/>
      <c r="DCB9" s="121"/>
      <c r="DCC9" s="121"/>
      <c r="DCD9" s="121"/>
      <c r="DCE9" s="121"/>
      <c r="DCF9" s="121"/>
      <c r="DCG9" s="121"/>
      <c r="DCH9" s="121"/>
      <c r="DCI9" s="121"/>
      <c r="DCJ9" s="121"/>
      <c r="DCK9" s="121"/>
      <c r="DCL9" s="121"/>
      <c r="DCM9" s="121"/>
      <c r="DCN9" s="121"/>
      <c r="DCO9" s="121"/>
      <c r="DCP9" s="121"/>
      <c r="DCQ9" s="121"/>
      <c r="DCR9" s="121"/>
      <c r="DCS9" s="121"/>
      <c r="DCT9" s="121"/>
      <c r="DCU9" s="121"/>
      <c r="DCV9" s="121"/>
      <c r="DCW9" s="121"/>
      <c r="DCX9" s="121"/>
      <c r="DCY9" s="121"/>
      <c r="DCZ9" s="121"/>
      <c r="DDA9" s="121"/>
      <c r="DDB9" s="121"/>
      <c r="DDC9" s="121"/>
      <c r="DDD9" s="121"/>
      <c r="DDE9" s="121"/>
      <c r="DDF9" s="121"/>
      <c r="DDG9" s="121"/>
      <c r="DDH9" s="121"/>
      <c r="DDI9" s="121"/>
      <c r="DDJ9" s="121"/>
      <c r="DDK9" s="121"/>
      <c r="DDL9" s="121"/>
      <c r="DDM9" s="121"/>
      <c r="DDN9" s="121"/>
      <c r="DDO9" s="121"/>
      <c r="DDP9" s="121"/>
      <c r="DDQ9" s="121"/>
      <c r="DDR9" s="121"/>
      <c r="DDS9" s="121"/>
      <c r="DDT9" s="121"/>
      <c r="DDU9" s="121"/>
      <c r="DDV9" s="121"/>
      <c r="DDW9" s="121"/>
      <c r="DDX9" s="121"/>
      <c r="DDY9" s="121"/>
      <c r="DDZ9" s="121"/>
      <c r="DEA9" s="121"/>
      <c r="DEB9" s="121"/>
      <c r="DEC9" s="121"/>
      <c r="DED9" s="121"/>
      <c r="DEE9" s="121"/>
      <c r="DEF9" s="121"/>
      <c r="DEG9" s="121"/>
      <c r="DEH9" s="121"/>
      <c r="DEI9" s="121"/>
      <c r="DEJ9" s="121"/>
      <c r="DEK9" s="121"/>
      <c r="DEL9" s="121"/>
      <c r="DEM9" s="121"/>
      <c r="DEN9" s="121"/>
      <c r="DEO9" s="121"/>
      <c r="DEP9" s="121"/>
      <c r="DEQ9" s="121"/>
      <c r="DER9" s="121"/>
      <c r="DES9" s="121"/>
      <c r="DET9" s="121"/>
      <c r="DEU9" s="121"/>
      <c r="DEV9" s="121"/>
      <c r="DEW9" s="121"/>
      <c r="DEX9" s="121"/>
      <c r="DEY9" s="121"/>
      <c r="DEZ9" s="121"/>
      <c r="DFA9" s="121"/>
      <c r="DFB9" s="121"/>
      <c r="DFC9" s="121"/>
      <c r="DFD9" s="121"/>
      <c r="DFE9" s="121"/>
      <c r="DFF9" s="121"/>
      <c r="DFG9" s="121"/>
      <c r="DFH9" s="121"/>
      <c r="DFI9" s="121"/>
      <c r="DFJ9" s="121"/>
      <c r="DFK9" s="121"/>
      <c r="DFL9" s="121"/>
      <c r="DFM9" s="121"/>
      <c r="DFN9" s="121"/>
      <c r="DFO9" s="121"/>
      <c r="DFP9" s="121"/>
      <c r="DFQ9" s="121"/>
      <c r="DFR9" s="121"/>
      <c r="DFS9" s="121"/>
      <c r="DFT9" s="121"/>
      <c r="DFU9" s="121"/>
      <c r="DFV9" s="121"/>
      <c r="DFW9" s="121"/>
      <c r="DFX9" s="121"/>
      <c r="DFY9" s="121"/>
      <c r="DFZ9" s="121"/>
      <c r="DGA9" s="121"/>
      <c r="DGB9" s="121"/>
      <c r="DGC9" s="121"/>
      <c r="DGD9" s="121"/>
      <c r="DGE9" s="121"/>
      <c r="DGF9" s="121"/>
      <c r="DGG9" s="121"/>
      <c r="DGH9" s="121"/>
      <c r="DGI9" s="121"/>
      <c r="DGJ9" s="121"/>
      <c r="DGK9" s="121"/>
      <c r="DGL9" s="121"/>
      <c r="DGM9" s="121"/>
      <c r="DGN9" s="121"/>
      <c r="DGO9" s="121"/>
      <c r="DGP9" s="121"/>
      <c r="DGQ9" s="121"/>
      <c r="DGR9" s="121"/>
      <c r="DGS9" s="121"/>
      <c r="DGT9" s="121"/>
      <c r="DGU9" s="121"/>
      <c r="DGV9" s="121"/>
      <c r="DGW9" s="121"/>
      <c r="DGX9" s="121"/>
      <c r="DGY9" s="121"/>
      <c r="DGZ9" s="121"/>
      <c r="DHA9" s="121"/>
      <c r="DHB9" s="121"/>
      <c r="DHC9" s="121"/>
      <c r="DHD9" s="121"/>
      <c r="DHE9" s="121"/>
      <c r="DHF9" s="121"/>
      <c r="DHG9" s="121"/>
      <c r="DHH9" s="121"/>
      <c r="DHI9" s="121"/>
      <c r="DHJ9" s="121"/>
      <c r="DHK9" s="121"/>
      <c r="DHL9" s="121"/>
      <c r="DHM9" s="121"/>
      <c r="DHN9" s="121"/>
      <c r="DHO9" s="121"/>
      <c r="DHP9" s="121"/>
      <c r="DHQ9" s="121"/>
      <c r="DHR9" s="121"/>
      <c r="DHS9" s="121"/>
      <c r="DHT9" s="121"/>
      <c r="DHU9" s="121"/>
      <c r="DHV9" s="121"/>
      <c r="DHW9" s="121"/>
      <c r="DHX9" s="121"/>
      <c r="DHY9" s="121"/>
      <c r="DHZ9" s="121"/>
      <c r="DIA9" s="121"/>
      <c r="DIB9" s="121"/>
      <c r="DIC9" s="121"/>
      <c r="DID9" s="121"/>
      <c r="DIE9" s="121"/>
      <c r="DIF9" s="121"/>
      <c r="DIG9" s="121"/>
      <c r="DIH9" s="121"/>
      <c r="DII9" s="121"/>
      <c r="DIJ9" s="121"/>
      <c r="DIK9" s="121"/>
      <c r="DIL9" s="121"/>
      <c r="DIM9" s="121"/>
      <c r="DIN9" s="121"/>
      <c r="DIO9" s="121"/>
      <c r="DIP9" s="121"/>
      <c r="DIQ9" s="121"/>
      <c r="DIR9" s="121"/>
      <c r="DIS9" s="121"/>
      <c r="DIT9" s="121"/>
      <c r="DIU9" s="121"/>
      <c r="DIV9" s="121"/>
      <c r="DIW9" s="121"/>
      <c r="DIX9" s="121"/>
      <c r="DIY9" s="121"/>
      <c r="DIZ9" s="121"/>
      <c r="DJA9" s="121"/>
      <c r="DJB9" s="121"/>
      <c r="DJC9" s="121"/>
      <c r="DJD9" s="121"/>
      <c r="DJE9" s="121"/>
      <c r="DJF9" s="121"/>
      <c r="DJG9" s="121"/>
      <c r="DJH9" s="121"/>
      <c r="DJI9" s="121"/>
      <c r="DJJ9" s="121"/>
      <c r="DJK9" s="121"/>
      <c r="DJL9" s="121"/>
      <c r="DJM9" s="121"/>
      <c r="DJN9" s="121"/>
      <c r="DJO9" s="121"/>
      <c r="DJP9" s="121"/>
      <c r="DJQ9" s="121"/>
      <c r="DJR9" s="121"/>
      <c r="DJS9" s="121"/>
      <c r="DJT9" s="121"/>
      <c r="DJU9" s="121"/>
      <c r="DJV9" s="121"/>
      <c r="DJW9" s="121"/>
      <c r="DJX9" s="121"/>
      <c r="DJY9" s="121"/>
      <c r="DJZ9" s="121"/>
      <c r="DKA9" s="121"/>
      <c r="DKB9" s="121"/>
      <c r="DKC9" s="121"/>
      <c r="DKD9" s="121"/>
      <c r="DKE9" s="121"/>
      <c r="DKF9" s="121"/>
      <c r="DKG9" s="121"/>
      <c r="DKH9" s="121"/>
      <c r="DKI9" s="121"/>
      <c r="DKJ9" s="121"/>
      <c r="DKK9" s="121"/>
      <c r="DKL9" s="121"/>
      <c r="DKM9" s="121"/>
      <c r="DKN9" s="121"/>
      <c r="DKO9" s="121"/>
      <c r="DKP9" s="121"/>
      <c r="DKQ9" s="121"/>
      <c r="DKR9" s="121"/>
      <c r="DKS9" s="121"/>
      <c r="DKT9" s="121"/>
      <c r="DKU9" s="121"/>
      <c r="DKV9" s="121"/>
      <c r="DKW9" s="121"/>
      <c r="DKX9" s="121"/>
      <c r="DKY9" s="121"/>
      <c r="DKZ9" s="121"/>
      <c r="DLA9" s="121"/>
      <c r="DLB9" s="121"/>
      <c r="DLC9" s="121"/>
      <c r="DLD9" s="121"/>
      <c r="DLE9" s="121"/>
      <c r="DLF9" s="121"/>
      <c r="DLG9" s="121"/>
      <c r="DLH9" s="121"/>
      <c r="DLI9" s="121"/>
      <c r="DLJ9" s="121"/>
      <c r="DLK9" s="121"/>
      <c r="DLL9" s="121"/>
      <c r="DLM9" s="121"/>
      <c r="DLN9" s="121"/>
      <c r="DLO9" s="121"/>
      <c r="DLP9" s="121"/>
      <c r="DLQ9" s="121"/>
      <c r="DLR9" s="121"/>
      <c r="DLS9" s="121"/>
      <c r="DLT9" s="121"/>
      <c r="DLU9" s="121"/>
      <c r="DLV9" s="121"/>
      <c r="DLW9" s="121"/>
      <c r="DLX9" s="121"/>
      <c r="DLY9" s="121"/>
      <c r="DLZ9" s="121"/>
      <c r="DMA9" s="121"/>
      <c r="DMB9" s="121"/>
      <c r="DMC9" s="121"/>
      <c r="DMD9" s="121"/>
      <c r="DME9" s="121"/>
      <c r="DMF9" s="121"/>
      <c r="DMG9" s="121"/>
      <c r="DMH9" s="121"/>
      <c r="DMI9" s="121"/>
      <c r="DMJ9" s="121"/>
      <c r="DMK9" s="121"/>
      <c r="DML9" s="121"/>
      <c r="DMM9" s="121"/>
      <c r="DMN9" s="121"/>
      <c r="DMO9" s="121"/>
      <c r="DMP9" s="121"/>
      <c r="DMQ9" s="121"/>
      <c r="DMR9" s="121"/>
      <c r="DMS9" s="121"/>
      <c r="DMT9" s="121"/>
      <c r="DMU9" s="121"/>
      <c r="DMV9" s="121"/>
      <c r="DMW9" s="121"/>
      <c r="DMX9" s="121"/>
      <c r="DMY9" s="121"/>
      <c r="DMZ9" s="121"/>
      <c r="DNA9" s="121"/>
      <c r="DNB9" s="121"/>
      <c r="DNC9" s="121"/>
      <c r="DND9" s="121"/>
      <c r="DNE9" s="121"/>
      <c r="DNF9" s="121"/>
      <c r="DNG9" s="121"/>
      <c r="DNH9" s="121"/>
      <c r="DNI9" s="121"/>
      <c r="DNJ9" s="121"/>
      <c r="DNK9" s="121"/>
      <c r="DNL9" s="121"/>
      <c r="DNM9" s="121"/>
      <c r="DNN9" s="121"/>
      <c r="DNO9" s="121"/>
      <c r="DNP9" s="121"/>
      <c r="DNQ9" s="121"/>
      <c r="DNR9" s="121"/>
      <c r="DNS9" s="121"/>
      <c r="DNT9" s="121"/>
      <c r="DNU9" s="121"/>
      <c r="DNV9" s="121"/>
      <c r="DNW9" s="121"/>
      <c r="DNX9" s="121"/>
      <c r="DNY9" s="121"/>
      <c r="DNZ9" s="121"/>
      <c r="DOA9" s="121"/>
      <c r="DOB9" s="121"/>
      <c r="DOC9" s="121"/>
      <c r="DOD9" s="121"/>
      <c r="DOE9" s="121"/>
      <c r="DOF9" s="121"/>
      <c r="DOG9" s="121"/>
      <c r="DOH9" s="121"/>
      <c r="DOI9" s="121"/>
      <c r="DOJ9" s="121"/>
      <c r="DOK9" s="121"/>
      <c r="DOL9" s="121"/>
      <c r="DOM9" s="121"/>
      <c r="DON9" s="121"/>
      <c r="DOO9" s="121"/>
      <c r="DOP9" s="121"/>
      <c r="DOQ9" s="121"/>
      <c r="DOR9" s="121"/>
      <c r="DOS9" s="121"/>
      <c r="DOT9" s="121"/>
      <c r="DOU9" s="121"/>
      <c r="DOV9" s="121"/>
      <c r="DOW9" s="121"/>
      <c r="DOX9" s="121"/>
      <c r="DOY9" s="121"/>
      <c r="DOZ9" s="121"/>
      <c r="DPA9" s="121"/>
      <c r="DPB9" s="121"/>
      <c r="DPC9" s="121"/>
      <c r="DPD9" s="121"/>
      <c r="DPE9" s="121"/>
      <c r="DPF9" s="121"/>
      <c r="DPG9" s="121"/>
      <c r="DPH9" s="121"/>
      <c r="DPI9" s="121"/>
      <c r="DPJ9" s="121"/>
      <c r="DPK9" s="121"/>
      <c r="DPL9" s="121"/>
      <c r="DPM9" s="121"/>
      <c r="DPN9" s="121"/>
      <c r="DPO9" s="121"/>
      <c r="DPP9" s="121"/>
      <c r="DPQ9" s="121"/>
      <c r="DPR9" s="121"/>
      <c r="DPS9" s="121"/>
      <c r="DPT9" s="121"/>
      <c r="DPU9" s="121"/>
      <c r="DPV9" s="121"/>
      <c r="DPW9" s="121"/>
      <c r="DPX9" s="121"/>
      <c r="DPY9" s="121"/>
      <c r="DPZ9" s="121"/>
      <c r="DQA9" s="121"/>
      <c r="DQB9" s="121"/>
      <c r="DQC9" s="121"/>
      <c r="DQD9" s="121"/>
      <c r="DQE9" s="121"/>
      <c r="DQF9" s="121"/>
      <c r="DQG9" s="121"/>
      <c r="DQH9" s="121"/>
      <c r="DQI9" s="121"/>
      <c r="DQJ9" s="121"/>
      <c r="DQK9" s="121"/>
      <c r="DQL9" s="121"/>
      <c r="DQM9" s="121"/>
      <c r="DQN9" s="121"/>
      <c r="DQO9" s="121"/>
      <c r="DQP9" s="121"/>
      <c r="DQQ9" s="121"/>
      <c r="DQR9" s="121"/>
      <c r="DQS9" s="121"/>
      <c r="DQT9" s="121"/>
      <c r="DQU9" s="121"/>
      <c r="DQV9" s="121"/>
      <c r="DQW9" s="121"/>
      <c r="DQX9" s="121"/>
      <c r="DQY9" s="121"/>
      <c r="DQZ9" s="121"/>
      <c r="DRA9" s="121"/>
      <c r="DRB9" s="121"/>
      <c r="DRC9" s="121"/>
      <c r="DRD9" s="121"/>
      <c r="DRE9" s="121"/>
      <c r="DRF9" s="121"/>
      <c r="DRG9" s="121"/>
      <c r="DRH9" s="121"/>
      <c r="DRI9" s="121"/>
      <c r="DRJ9" s="121"/>
      <c r="DRK9" s="121"/>
      <c r="DRL9" s="121"/>
      <c r="DRM9" s="121"/>
      <c r="DRN9" s="121"/>
      <c r="DRO9" s="121"/>
      <c r="DRP9" s="121"/>
      <c r="DRQ9" s="121"/>
      <c r="DRR9" s="121"/>
      <c r="DRS9" s="121"/>
      <c r="DRT9" s="121"/>
      <c r="DRU9" s="121"/>
      <c r="DRV9" s="121"/>
      <c r="DRW9" s="121"/>
      <c r="DRX9" s="121"/>
      <c r="DRY9" s="121"/>
      <c r="DRZ9" s="121"/>
      <c r="DSA9" s="121"/>
      <c r="DSB9" s="121"/>
      <c r="DSC9" s="121"/>
      <c r="DSD9" s="121"/>
      <c r="DSE9" s="121"/>
      <c r="DSF9" s="121"/>
      <c r="DSG9" s="121"/>
      <c r="DSH9" s="121"/>
      <c r="DSI9" s="121"/>
      <c r="DSJ9" s="121"/>
      <c r="DSK9" s="121"/>
      <c r="DSL9" s="121"/>
      <c r="DSM9" s="121"/>
      <c r="DSN9" s="121"/>
      <c r="DSO9" s="121"/>
      <c r="DSP9" s="121"/>
      <c r="DSQ9" s="121"/>
      <c r="DSR9" s="121"/>
      <c r="DSS9" s="121"/>
      <c r="DST9" s="121"/>
      <c r="DSU9" s="121"/>
      <c r="DSV9" s="121"/>
      <c r="DSW9" s="121"/>
      <c r="DSX9" s="121"/>
      <c r="DSY9" s="121"/>
      <c r="DSZ9" s="121"/>
      <c r="DTA9" s="121"/>
      <c r="DTB9" s="121"/>
      <c r="DTC9" s="121"/>
      <c r="DTD9" s="121"/>
      <c r="DTE9" s="121"/>
      <c r="DTF9" s="121"/>
      <c r="DTG9" s="121"/>
      <c r="DTH9" s="121"/>
      <c r="DTI9" s="121"/>
      <c r="DTJ9" s="121"/>
      <c r="DTK9" s="121"/>
      <c r="DTL9" s="121"/>
      <c r="DTM9" s="121"/>
      <c r="DTN9" s="121"/>
      <c r="DTO9" s="121"/>
      <c r="DTP9" s="121"/>
      <c r="DTQ9" s="121"/>
      <c r="DTR9" s="121"/>
      <c r="DTS9" s="121"/>
      <c r="DTT9" s="121"/>
      <c r="DTU9" s="121"/>
      <c r="DTV9" s="121"/>
      <c r="DTW9" s="121"/>
      <c r="DTX9" s="121"/>
      <c r="DTY9" s="121"/>
      <c r="DTZ9" s="121"/>
      <c r="DUA9" s="121"/>
      <c r="DUB9" s="121"/>
      <c r="DUC9" s="121"/>
      <c r="DUD9" s="121"/>
      <c r="DUE9" s="121"/>
      <c r="DUF9" s="121"/>
      <c r="DUG9" s="121"/>
      <c r="DUH9" s="121"/>
      <c r="DUI9" s="121"/>
      <c r="DUJ9" s="121"/>
      <c r="DUK9" s="121"/>
      <c r="DUL9" s="121"/>
      <c r="DUM9" s="121"/>
      <c r="DUN9" s="121"/>
      <c r="DUO9" s="121"/>
      <c r="DUP9" s="121"/>
      <c r="DUQ9" s="121"/>
      <c r="DUR9" s="121"/>
      <c r="DUS9" s="121"/>
      <c r="DUT9" s="121"/>
      <c r="DUU9" s="121"/>
      <c r="DUV9" s="121"/>
      <c r="DUW9" s="121"/>
      <c r="DUX9" s="121"/>
      <c r="DUY9" s="121"/>
      <c r="DUZ9" s="121"/>
      <c r="DVA9" s="121"/>
      <c r="DVB9" s="121"/>
      <c r="DVC9" s="121"/>
      <c r="DVD9" s="121"/>
      <c r="DVE9" s="121"/>
      <c r="DVF9" s="121"/>
      <c r="DVG9" s="121"/>
      <c r="DVH9" s="121"/>
      <c r="DVI9" s="121"/>
      <c r="DVJ9" s="121"/>
      <c r="DVK9" s="121"/>
      <c r="DVL9" s="121"/>
      <c r="DVM9" s="121"/>
      <c r="DVN9" s="121"/>
      <c r="DVO9" s="121"/>
      <c r="DVP9" s="121"/>
      <c r="DVQ9" s="121"/>
      <c r="DVR9" s="121"/>
      <c r="DVS9" s="121"/>
      <c r="DVT9" s="121"/>
      <c r="DVU9" s="121"/>
      <c r="DVV9" s="121"/>
      <c r="DVW9" s="121"/>
      <c r="DVX9" s="121"/>
      <c r="DVY9" s="121"/>
      <c r="DVZ9" s="121"/>
      <c r="DWA9" s="121"/>
      <c r="DWB9" s="121"/>
      <c r="DWC9" s="121"/>
      <c r="DWD9" s="121"/>
      <c r="DWE9" s="121"/>
      <c r="DWF9" s="121"/>
      <c r="DWG9" s="121"/>
      <c r="DWH9" s="121"/>
      <c r="DWI9" s="121"/>
      <c r="DWJ9" s="121"/>
      <c r="DWK9" s="121"/>
      <c r="DWL9" s="121"/>
      <c r="DWM9" s="121"/>
      <c r="DWN9" s="121"/>
      <c r="DWO9" s="121"/>
      <c r="DWP9" s="121"/>
      <c r="DWQ9" s="121"/>
      <c r="DWR9" s="121"/>
      <c r="DWS9" s="121"/>
      <c r="DWT9" s="121"/>
      <c r="DWU9" s="121"/>
      <c r="DWV9" s="121"/>
      <c r="DWW9" s="121"/>
      <c r="DWX9" s="121"/>
      <c r="DWY9" s="121"/>
      <c r="DWZ9" s="121"/>
      <c r="DXA9" s="121"/>
      <c r="DXB9" s="121"/>
      <c r="DXC9" s="121"/>
      <c r="DXD9" s="121"/>
      <c r="DXE9" s="121"/>
      <c r="DXF9" s="121"/>
      <c r="DXG9" s="121"/>
      <c r="DXH9" s="121"/>
      <c r="DXI9" s="121"/>
      <c r="DXJ9" s="121"/>
      <c r="DXK9" s="121"/>
      <c r="DXL9" s="121"/>
      <c r="DXM9" s="121"/>
      <c r="DXN9" s="121"/>
      <c r="DXO9" s="121"/>
      <c r="DXP9" s="121"/>
      <c r="DXQ9" s="121"/>
      <c r="DXR9" s="121"/>
      <c r="DXS9" s="121"/>
      <c r="DXT9" s="121"/>
      <c r="DXU9" s="121"/>
      <c r="DXV9" s="121"/>
      <c r="DXW9" s="121"/>
      <c r="DXX9" s="121"/>
      <c r="DXY9" s="121"/>
      <c r="DXZ9" s="121"/>
      <c r="DYA9" s="121"/>
      <c r="DYB9" s="121"/>
      <c r="DYC9" s="121"/>
      <c r="DYD9" s="121"/>
      <c r="DYE9" s="121"/>
      <c r="DYF9" s="121"/>
      <c r="DYG9" s="121"/>
      <c r="DYH9" s="121"/>
      <c r="DYI9" s="121"/>
      <c r="DYJ9" s="121"/>
      <c r="DYK9" s="121"/>
      <c r="DYL9" s="121"/>
      <c r="DYM9" s="121"/>
      <c r="DYN9" s="121"/>
      <c r="DYO9" s="121"/>
      <c r="DYP9" s="121"/>
      <c r="DYQ9" s="121"/>
      <c r="DYR9" s="121"/>
      <c r="DYS9" s="121"/>
      <c r="DYT9" s="121"/>
      <c r="DYU9" s="121"/>
      <c r="DYV9" s="121"/>
      <c r="DYW9" s="121"/>
      <c r="DYX9" s="121"/>
      <c r="DYY9" s="121"/>
      <c r="DYZ9" s="121"/>
      <c r="DZA9" s="121"/>
      <c r="DZB9" s="121"/>
      <c r="DZC9" s="121"/>
      <c r="DZD9" s="121"/>
      <c r="DZE9" s="121"/>
      <c r="DZF9" s="121"/>
      <c r="DZG9" s="121"/>
      <c r="DZH9" s="121"/>
      <c r="DZI9" s="121"/>
      <c r="DZJ9" s="121"/>
      <c r="DZK9" s="121"/>
      <c r="DZL9" s="121"/>
      <c r="DZM9" s="121"/>
      <c r="DZN9" s="121"/>
      <c r="DZO9" s="121"/>
      <c r="DZP9" s="121"/>
      <c r="DZQ9" s="121"/>
      <c r="DZR9" s="121"/>
      <c r="DZS9" s="121"/>
      <c r="DZT9" s="121"/>
      <c r="DZU9" s="121"/>
      <c r="DZV9" s="121"/>
      <c r="DZW9" s="121"/>
      <c r="DZX9" s="121"/>
      <c r="DZY9" s="121"/>
      <c r="DZZ9" s="121"/>
      <c r="EAA9" s="121"/>
      <c r="EAB9" s="121"/>
      <c r="EAC9" s="121"/>
      <c r="EAD9" s="121"/>
      <c r="EAE9" s="121"/>
      <c r="EAF9" s="121"/>
      <c r="EAG9" s="121"/>
      <c r="EAH9" s="121"/>
      <c r="EAI9" s="121"/>
      <c r="EAJ9" s="121"/>
      <c r="EAK9" s="121"/>
      <c r="EAL9" s="121"/>
      <c r="EAM9" s="121"/>
      <c r="EAN9" s="121"/>
      <c r="EAO9" s="121"/>
      <c r="EAP9" s="121"/>
      <c r="EAQ9" s="121"/>
      <c r="EAR9" s="121"/>
      <c r="EAS9" s="121"/>
      <c r="EAT9" s="121"/>
      <c r="EAU9" s="121"/>
      <c r="EAV9" s="121"/>
      <c r="EAW9" s="121"/>
      <c r="EAX9" s="121"/>
      <c r="EAY9" s="121"/>
      <c r="EAZ9" s="121"/>
      <c r="EBA9" s="121"/>
      <c r="EBB9" s="121"/>
      <c r="EBC9" s="121"/>
      <c r="EBD9" s="121"/>
      <c r="EBE9" s="121"/>
      <c r="EBF9" s="121"/>
      <c r="EBG9" s="121"/>
      <c r="EBH9" s="121"/>
      <c r="EBI9" s="121"/>
      <c r="EBJ9" s="121"/>
      <c r="EBK9" s="121"/>
      <c r="EBL9" s="121"/>
      <c r="EBM9" s="121"/>
      <c r="EBN9" s="121"/>
      <c r="EBO9" s="121"/>
      <c r="EBP9" s="121"/>
      <c r="EBQ9" s="121"/>
      <c r="EBR9" s="121"/>
      <c r="EBS9" s="121"/>
      <c r="EBT9" s="121"/>
      <c r="EBU9" s="121"/>
      <c r="EBV9" s="121"/>
      <c r="EBW9" s="121"/>
      <c r="EBX9" s="121"/>
      <c r="EBY9" s="121"/>
      <c r="EBZ9" s="121"/>
      <c r="ECA9" s="121"/>
      <c r="ECB9" s="121"/>
      <c r="ECC9" s="121"/>
      <c r="ECD9" s="121"/>
      <c r="ECE9" s="121"/>
      <c r="ECF9" s="121"/>
      <c r="ECG9" s="121"/>
      <c r="ECH9" s="121"/>
      <c r="ECI9" s="121"/>
      <c r="ECJ9" s="121"/>
      <c r="ECK9" s="121"/>
      <c r="ECL9" s="121"/>
      <c r="ECM9" s="121"/>
      <c r="ECN9" s="121"/>
      <c r="ECO9" s="121"/>
      <c r="ECP9" s="121"/>
      <c r="ECQ9" s="121"/>
      <c r="ECR9" s="121"/>
      <c r="ECS9" s="121"/>
      <c r="ECT9" s="121"/>
      <c r="ECU9" s="121"/>
      <c r="ECV9" s="121"/>
      <c r="ECW9" s="121"/>
      <c r="ECX9" s="121"/>
      <c r="ECY9" s="121"/>
      <c r="ECZ9" s="121"/>
      <c r="EDA9" s="121"/>
      <c r="EDB9" s="121"/>
      <c r="EDC9" s="121"/>
      <c r="EDD9" s="121"/>
      <c r="EDE9" s="121"/>
      <c r="EDF9" s="121"/>
      <c r="EDG9" s="121"/>
      <c r="EDH9" s="121"/>
      <c r="EDI9" s="121"/>
      <c r="EDJ9" s="121"/>
      <c r="EDK9" s="121"/>
      <c r="EDL9" s="121"/>
      <c r="EDM9" s="121"/>
      <c r="EDN9" s="121"/>
      <c r="EDO9" s="121"/>
      <c r="EDP9" s="121"/>
      <c r="EDQ9" s="121"/>
      <c r="EDR9" s="121"/>
      <c r="EDS9" s="121"/>
      <c r="EDT9" s="121"/>
      <c r="EDU9" s="121"/>
      <c r="EDV9" s="121"/>
      <c r="EDW9" s="121"/>
      <c r="EDX9" s="121"/>
      <c r="EDY9" s="121"/>
      <c r="EDZ9" s="121"/>
      <c r="EEA9" s="121"/>
      <c r="EEB9" s="121"/>
      <c r="EEC9" s="121"/>
      <c r="EED9" s="121"/>
      <c r="EEE9" s="121"/>
      <c r="EEF9" s="121"/>
      <c r="EEG9" s="121"/>
      <c r="EEH9" s="121"/>
      <c r="EEI9" s="121"/>
      <c r="EEJ9" s="121"/>
      <c r="EEK9" s="121"/>
      <c r="EEL9" s="121"/>
      <c r="EEM9" s="121"/>
      <c r="EEN9" s="121"/>
      <c r="EEO9" s="121"/>
      <c r="EEP9" s="121"/>
      <c r="EEQ9" s="121"/>
      <c r="EER9" s="121"/>
      <c r="EES9" s="121"/>
      <c r="EET9" s="121"/>
      <c r="EEU9" s="121"/>
      <c r="EEV9" s="121"/>
      <c r="EEW9" s="121"/>
      <c r="EEX9" s="121"/>
      <c r="EEY9" s="121"/>
      <c r="EEZ9" s="121"/>
      <c r="EFA9" s="121"/>
      <c r="EFB9" s="121"/>
      <c r="EFC9" s="121"/>
      <c r="EFD9" s="121"/>
      <c r="EFE9" s="121"/>
      <c r="EFF9" s="121"/>
      <c r="EFG9" s="121"/>
      <c r="EFH9" s="121"/>
      <c r="EFI9" s="121"/>
      <c r="EFJ9" s="121"/>
      <c r="EFK9" s="121"/>
      <c r="EFL9" s="121"/>
      <c r="EFM9" s="121"/>
      <c r="EFN9" s="121"/>
      <c r="EFO9" s="121"/>
      <c r="EFP9" s="121"/>
      <c r="EFQ9" s="121"/>
      <c r="EFR9" s="121"/>
      <c r="EFS9" s="121"/>
      <c r="EFT9" s="121"/>
      <c r="EFU9" s="121"/>
      <c r="EFV9" s="121"/>
      <c r="EFW9" s="121"/>
      <c r="EFX9" s="121"/>
      <c r="EFY9" s="121"/>
      <c r="EFZ9" s="121"/>
      <c r="EGA9" s="121"/>
      <c r="EGB9" s="121"/>
      <c r="EGC9" s="121"/>
      <c r="EGD9" s="121"/>
      <c r="EGE9" s="121"/>
      <c r="EGF9" s="121"/>
      <c r="EGG9" s="121"/>
      <c r="EGH9" s="121"/>
      <c r="EGI9" s="121"/>
      <c r="EGJ9" s="121"/>
      <c r="EGK9" s="121"/>
      <c r="EGL9" s="121"/>
      <c r="EGM9" s="121"/>
      <c r="EGN9" s="121"/>
      <c r="EGO9" s="121"/>
      <c r="EGP9" s="121"/>
      <c r="EGQ9" s="121"/>
      <c r="EGR9" s="121"/>
      <c r="EGS9" s="121"/>
      <c r="EGT9" s="121"/>
      <c r="EGU9" s="121"/>
      <c r="EGV9" s="121"/>
      <c r="EGW9" s="121"/>
      <c r="EGX9" s="121"/>
      <c r="EGY9" s="121"/>
      <c r="EGZ9" s="121"/>
      <c r="EHA9" s="121"/>
      <c r="EHB9" s="121"/>
      <c r="EHC9" s="121"/>
      <c r="EHD9" s="121"/>
      <c r="EHE9" s="121"/>
      <c r="EHF9" s="121"/>
      <c r="EHG9" s="121"/>
      <c r="EHH9" s="121"/>
      <c r="EHI9" s="121"/>
      <c r="EHJ9" s="121"/>
      <c r="EHK9" s="121"/>
      <c r="EHL9" s="121"/>
      <c r="EHM9" s="121"/>
      <c r="EHN9" s="121"/>
      <c r="EHO9" s="121"/>
      <c r="EHP9" s="121"/>
      <c r="EHQ9" s="121"/>
      <c r="EHR9" s="121"/>
      <c r="EHS9" s="121"/>
      <c r="EHT9" s="121"/>
      <c r="EHU9" s="121"/>
      <c r="EHV9" s="121"/>
      <c r="EHW9" s="121"/>
      <c r="EHX9" s="121"/>
      <c r="EHY9" s="121"/>
      <c r="EHZ9" s="121"/>
      <c r="EIA9" s="121"/>
      <c r="EIB9" s="121"/>
      <c r="EIC9" s="121"/>
      <c r="EID9" s="121"/>
      <c r="EIE9" s="121"/>
      <c r="EIF9" s="121"/>
      <c r="EIG9" s="121"/>
      <c r="EIH9" s="121"/>
      <c r="EII9" s="121"/>
      <c r="EIJ9" s="121"/>
      <c r="EIK9" s="121"/>
      <c r="EIL9" s="121"/>
      <c r="EIM9" s="121"/>
      <c r="EIN9" s="121"/>
      <c r="EIO9" s="121"/>
      <c r="EIP9" s="121"/>
      <c r="EIQ9" s="121"/>
      <c r="EIR9" s="121"/>
      <c r="EIS9" s="121"/>
      <c r="EIT9" s="121"/>
      <c r="EIU9" s="121"/>
      <c r="EIV9" s="121"/>
      <c r="EIW9" s="121"/>
      <c r="EIX9" s="121"/>
      <c r="EIY9" s="121"/>
      <c r="EIZ9" s="121"/>
      <c r="EJA9" s="121"/>
      <c r="EJB9" s="121"/>
      <c r="EJC9" s="121"/>
      <c r="EJD9" s="121"/>
      <c r="EJE9" s="121"/>
      <c r="EJF9" s="121"/>
      <c r="EJG9" s="121"/>
      <c r="EJH9" s="121"/>
      <c r="EJI9" s="121"/>
      <c r="EJJ9" s="121"/>
      <c r="EJK9" s="121"/>
      <c r="EJL9" s="121"/>
      <c r="EJM9" s="121"/>
      <c r="EJN9" s="121"/>
      <c r="EJO9" s="121"/>
      <c r="EJP9" s="121"/>
      <c r="EJQ9" s="121"/>
      <c r="EJR9" s="121"/>
      <c r="EJS9" s="121"/>
      <c r="EJT9" s="121"/>
      <c r="EJU9" s="121"/>
      <c r="EJV9" s="121"/>
      <c r="EJW9" s="121"/>
      <c r="EJX9" s="121"/>
      <c r="EJY9" s="121"/>
      <c r="EJZ9" s="121"/>
      <c r="EKA9" s="121"/>
      <c r="EKB9" s="121"/>
      <c r="EKC9" s="121"/>
      <c r="EKD9" s="121"/>
      <c r="EKE9" s="121"/>
      <c r="EKF9" s="121"/>
      <c r="EKG9" s="121"/>
      <c r="EKH9" s="121"/>
      <c r="EKI9" s="121"/>
      <c r="EKJ9" s="121"/>
      <c r="EKK9" s="121"/>
      <c r="EKL9" s="121"/>
      <c r="EKM9" s="121"/>
      <c r="EKN9" s="121"/>
      <c r="EKO9" s="121"/>
      <c r="EKP9" s="121"/>
      <c r="EKQ9" s="121"/>
      <c r="EKR9" s="121"/>
      <c r="EKS9" s="121"/>
      <c r="EKT9" s="121"/>
      <c r="EKU9" s="121"/>
      <c r="EKV9" s="121"/>
      <c r="EKW9" s="121"/>
      <c r="EKX9" s="121"/>
      <c r="EKY9" s="121"/>
      <c r="EKZ9" s="121"/>
      <c r="ELA9" s="121"/>
      <c r="ELB9" s="121"/>
      <c r="ELC9" s="121"/>
      <c r="ELD9" s="121"/>
      <c r="ELE9" s="121"/>
      <c r="ELF9" s="121"/>
      <c r="ELG9" s="121"/>
      <c r="ELH9" s="121"/>
      <c r="ELI9" s="121"/>
      <c r="ELJ9" s="121"/>
      <c r="ELK9" s="121"/>
      <c r="ELL9" s="121"/>
      <c r="ELM9" s="121"/>
      <c r="ELN9" s="121"/>
      <c r="ELO9" s="121"/>
      <c r="ELP9" s="121"/>
      <c r="ELQ9" s="121"/>
      <c r="ELR9" s="121"/>
      <c r="ELS9" s="121"/>
      <c r="ELT9" s="121"/>
      <c r="ELU9" s="121"/>
      <c r="ELV9" s="121"/>
      <c r="ELW9" s="121"/>
      <c r="ELX9" s="121"/>
      <c r="ELY9" s="121"/>
      <c r="ELZ9" s="121"/>
      <c r="EMA9" s="121"/>
      <c r="EMB9" s="121"/>
      <c r="EMC9" s="121"/>
      <c r="EMD9" s="121"/>
      <c r="EME9" s="121"/>
      <c r="EMF9" s="121"/>
      <c r="EMG9" s="121"/>
      <c r="EMH9" s="121"/>
      <c r="EMI9" s="121"/>
      <c r="EMJ9" s="121"/>
      <c r="EMK9" s="121"/>
      <c r="EML9" s="121"/>
      <c r="EMM9" s="121"/>
      <c r="EMN9" s="121"/>
      <c r="EMO9" s="121"/>
      <c r="EMP9" s="121"/>
      <c r="EMQ9" s="121"/>
      <c r="EMR9" s="121"/>
      <c r="EMS9" s="121"/>
      <c r="EMT9" s="121"/>
      <c r="EMU9" s="121"/>
      <c r="EMV9" s="121"/>
      <c r="EMW9" s="121"/>
      <c r="EMX9" s="121"/>
      <c r="EMY9" s="121"/>
      <c r="EMZ9" s="121"/>
      <c r="ENA9" s="121"/>
      <c r="ENB9" s="121"/>
      <c r="ENC9" s="121"/>
      <c r="END9" s="121"/>
      <c r="ENE9" s="121"/>
      <c r="ENF9" s="121"/>
      <c r="ENG9" s="121"/>
      <c r="ENH9" s="121"/>
      <c r="ENI9" s="121"/>
      <c r="ENJ9" s="121"/>
      <c r="ENK9" s="121"/>
      <c r="ENL9" s="121"/>
      <c r="ENM9" s="121"/>
      <c r="ENN9" s="121"/>
      <c r="ENO9" s="121"/>
      <c r="ENP9" s="121"/>
      <c r="ENQ9" s="121"/>
      <c r="ENR9" s="121"/>
      <c r="ENS9" s="121"/>
      <c r="ENT9" s="121"/>
      <c r="ENU9" s="121"/>
      <c r="ENV9" s="121"/>
      <c r="ENW9" s="121"/>
      <c r="ENX9" s="121"/>
      <c r="ENY9" s="121"/>
      <c r="ENZ9" s="121"/>
      <c r="EOA9" s="121"/>
      <c r="EOB9" s="121"/>
      <c r="EOC9" s="121"/>
      <c r="EOD9" s="121"/>
      <c r="EOE9" s="121"/>
      <c r="EOF9" s="121"/>
      <c r="EOG9" s="121"/>
      <c r="EOH9" s="121"/>
      <c r="EOI9" s="121"/>
      <c r="EOJ9" s="121"/>
      <c r="EOK9" s="121"/>
      <c r="EOL9" s="121"/>
      <c r="EOM9" s="121"/>
      <c r="EON9" s="121"/>
      <c r="EOO9" s="121"/>
      <c r="EOP9" s="121"/>
      <c r="EOQ9" s="121"/>
      <c r="EOR9" s="121"/>
      <c r="EOS9" s="121"/>
      <c r="EOT9" s="121"/>
      <c r="EOU9" s="121"/>
      <c r="EOV9" s="121"/>
      <c r="EOW9" s="121"/>
      <c r="EOX9" s="121"/>
      <c r="EOY9" s="121"/>
      <c r="EOZ9" s="121"/>
      <c r="EPA9" s="121"/>
      <c r="EPB9" s="121"/>
      <c r="EPC9" s="121"/>
      <c r="EPD9" s="121"/>
      <c r="EPE9" s="121"/>
      <c r="EPF9" s="121"/>
      <c r="EPG9" s="121"/>
      <c r="EPH9" s="121"/>
      <c r="EPI9" s="121"/>
      <c r="EPJ9" s="121"/>
      <c r="EPK9" s="121"/>
      <c r="EPL9" s="121"/>
      <c r="EPM9" s="121"/>
      <c r="EPN9" s="121"/>
      <c r="EPO9" s="121"/>
      <c r="EPP9" s="121"/>
      <c r="EPQ9" s="121"/>
      <c r="EPR9" s="121"/>
      <c r="EPS9" s="121"/>
      <c r="EPT9" s="121"/>
      <c r="EPU9" s="121"/>
      <c r="EPV9" s="121"/>
      <c r="EPW9" s="121"/>
      <c r="EPX9" s="121"/>
      <c r="EPY9" s="121"/>
      <c r="EPZ9" s="121"/>
      <c r="EQA9" s="121"/>
      <c r="EQB9" s="121"/>
      <c r="EQC9" s="121"/>
      <c r="EQD9" s="121"/>
      <c r="EQE9" s="121"/>
      <c r="EQF9" s="121"/>
      <c r="EQG9" s="121"/>
      <c r="EQH9" s="121"/>
      <c r="EQI9" s="121"/>
      <c r="EQJ9" s="121"/>
      <c r="EQK9" s="121"/>
      <c r="EQL9" s="121"/>
      <c r="EQM9" s="121"/>
      <c r="EQN9" s="121"/>
      <c r="EQO9" s="121"/>
      <c r="EQP9" s="121"/>
      <c r="EQQ9" s="121"/>
      <c r="EQR9" s="121"/>
      <c r="EQS9" s="121"/>
      <c r="EQT9" s="121"/>
      <c r="EQU9" s="121"/>
      <c r="EQV9" s="121"/>
      <c r="EQW9" s="121"/>
      <c r="EQX9" s="121"/>
      <c r="EQY9" s="121"/>
      <c r="EQZ9" s="121"/>
      <c r="ERA9" s="121"/>
      <c r="ERB9" s="121"/>
      <c r="ERC9" s="121"/>
      <c r="ERD9" s="121"/>
      <c r="ERE9" s="121"/>
      <c r="ERF9" s="121"/>
      <c r="ERG9" s="121"/>
      <c r="ERH9" s="121"/>
      <c r="ERI9" s="121"/>
      <c r="ERJ9" s="121"/>
      <c r="ERK9" s="121"/>
      <c r="ERL9" s="121"/>
      <c r="ERM9" s="121"/>
      <c r="ERN9" s="121"/>
      <c r="ERO9" s="121"/>
      <c r="ERP9" s="121"/>
      <c r="ERQ9" s="121"/>
      <c r="ERR9" s="121"/>
      <c r="ERS9" s="121"/>
      <c r="ERT9" s="121"/>
      <c r="ERU9" s="121"/>
      <c r="ERV9" s="121"/>
      <c r="ERW9" s="121"/>
      <c r="ERX9" s="121"/>
      <c r="ERY9" s="121"/>
      <c r="ERZ9" s="121"/>
      <c r="ESA9" s="121"/>
      <c r="ESB9" s="121"/>
      <c r="ESC9" s="121"/>
      <c r="ESD9" s="121"/>
      <c r="ESE9" s="121"/>
      <c r="ESF9" s="121"/>
      <c r="ESG9" s="121"/>
      <c r="ESH9" s="121"/>
      <c r="ESI9" s="121"/>
      <c r="ESJ9" s="121"/>
      <c r="ESK9" s="121"/>
      <c r="ESL9" s="121"/>
      <c r="ESM9" s="121"/>
      <c r="ESN9" s="121"/>
      <c r="ESO9" s="121"/>
      <c r="ESP9" s="121"/>
      <c r="ESQ9" s="121"/>
      <c r="ESR9" s="121"/>
      <c r="ESS9" s="121"/>
      <c r="EST9" s="121"/>
      <c r="ESU9" s="121"/>
      <c r="ESV9" s="121"/>
      <c r="ESW9" s="121"/>
      <c r="ESX9" s="121"/>
      <c r="ESY9" s="121"/>
      <c r="ESZ9" s="121"/>
      <c r="ETA9" s="121"/>
      <c r="ETB9" s="121"/>
      <c r="ETC9" s="121"/>
      <c r="ETD9" s="121"/>
      <c r="ETE9" s="121"/>
      <c r="ETF9" s="121"/>
      <c r="ETG9" s="121"/>
      <c r="ETH9" s="121"/>
      <c r="ETI9" s="121"/>
      <c r="ETJ9" s="121"/>
      <c r="ETK9" s="121"/>
      <c r="ETL9" s="121"/>
      <c r="ETM9" s="121"/>
      <c r="ETN9" s="121"/>
      <c r="ETO9" s="121"/>
      <c r="ETP9" s="121"/>
      <c r="ETQ9" s="121"/>
      <c r="ETR9" s="121"/>
      <c r="ETS9" s="121"/>
      <c r="ETT9" s="121"/>
      <c r="ETU9" s="121"/>
      <c r="ETV9" s="121"/>
      <c r="ETW9" s="121"/>
      <c r="ETX9" s="121"/>
      <c r="ETY9" s="121"/>
      <c r="ETZ9" s="121"/>
      <c r="EUA9" s="121"/>
      <c r="EUB9" s="121"/>
      <c r="EUC9" s="121"/>
      <c r="EUD9" s="121"/>
      <c r="EUE9" s="121"/>
      <c r="EUF9" s="121"/>
      <c r="EUG9" s="121"/>
      <c r="EUH9" s="121"/>
      <c r="EUI9" s="121"/>
      <c r="EUJ9" s="121"/>
      <c r="EUK9" s="121"/>
      <c r="EUL9" s="121"/>
      <c r="EUM9" s="121"/>
      <c r="EUN9" s="121"/>
      <c r="EUO9" s="121"/>
      <c r="EUP9" s="121"/>
      <c r="EUQ9" s="121"/>
      <c r="EUR9" s="121"/>
      <c r="EUS9" s="121"/>
      <c r="EUT9" s="121"/>
      <c r="EUU9" s="121"/>
      <c r="EUV9" s="121"/>
      <c r="EUW9" s="121"/>
      <c r="EUX9" s="121"/>
      <c r="EUY9" s="121"/>
      <c r="EUZ9" s="121"/>
      <c r="EVA9" s="121"/>
      <c r="EVB9" s="121"/>
      <c r="EVC9" s="121"/>
      <c r="EVD9" s="121"/>
      <c r="EVE9" s="121"/>
      <c r="EVF9" s="121"/>
      <c r="EVG9" s="121"/>
      <c r="EVH9" s="121"/>
      <c r="EVI9" s="121"/>
      <c r="EVJ9" s="121"/>
      <c r="EVK9" s="121"/>
      <c r="EVL9" s="121"/>
      <c r="EVM9" s="121"/>
      <c r="EVN9" s="121"/>
      <c r="EVO9" s="121"/>
      <c r="EVP9" s="121"/>
      <c r="EVQ9" s="121"/>
      <c r="EVR9" s="121"/>
      <c r="EVS9" s="121"/>
      <c r="EVT9" s="121"/>
      <c r="EVU9" s="121"/>
      <c r="EVV9" s="121"/>
      <c r="EVW9" s="121"/>
      <c r="EVX9" s="121"/>
      <c r="EVY9" s="121"/>
      <c r="EVZ9" s="121"/>
      <c r="EWA9" s="121"/>
      <c r="EWB9" s="121"/>
      <c r="EWC9" s="121"/>
      <c r="EWD9" s="121"/>
      <c r="EWE9" s="121"/>
      <c r="EWF9" s="121"/>
      <c r="EWG9" s="121"/>
      <c r="EWH9" s="121"/>
      <c r="EWI9" s="121"/>
      <c r="EWJ9" s="121"/>
      <c r="EWK9" s="121"/>
      <c r="EWL9" s="121"/>
      <c r="EWM9" s="121"/>
      <c r="EWN9" s="121"/>
      <c r="EWO9" s="121"/>
      <c r="EWP9" s="121"/>
      <c r="EWQ9" s="121"/>
      <c r="EWR9" s="121"/>
      <c r="EWS9" s="121"/>
      <c r="EWT9" s="121"/>
      <c r="EWU9" s="121"/>
      <c r="EWV9" s="121"/>
      <c r="EWW9" s="121"/>
      <c r="EWX9" s="121"/>
      <c r="EWY9" s="121"/>
      <c r="EWZ9" s="121"/>
      <c r="EXA9" s="121"/>
      <c r="EXB9" s="121"/>
      <c r="EXC9" s="121"/>
      <c r="EXD9" s="121"/>
      <c r="EXE9" s="121"/>
      <c r="EXF9" s="121"/>
      <c r="EXG9" s="121"/>
      <c r="EXH9" s="121"/>
      <c r="EXI9" s="121"/>
      <c r="EXJ9" s="121"/>
      <c r="EXK9" s="121"/>
      <c r="EXL9" s="121"/>
      <c r="EXM9" s="121"/>
      <c r="EXN9" s="121"/>
      <c r="EXO9" s="121"/>
      <c r="EXP9" s="121"/>
      <c r="EXQ9" s="121"/>
      <c r="EXR9" s="121"/>
      <c r="EXS9" s="121"/>
      <c r="EXT9" s="121"/>
      <c r="EXU9" s="121"/>
      <c r="EXV9" s="121"/>
      <c r="EXW9" s="121"/>
      <c r="EXX9" s="121"/>
      <c r="EXY9" s="121"/>
      <c r="EXZ9" s="121"/>
      <c r="EYA9" s="121"/>
      <c r="EYB9" s="121"/>
      <c r="EYC9" s="121"/>
      <c r="EYD9" s="121"/>
      <c r="EYE9" s="121"/>
      <c r="EYF9" s="121"/>
      <c r="EYG9" s="121"/>
      <c r="EYH9" s="121"/>
      <c r="EYI9" s="121"/>
      <c r="EYJ9" s="121"/>
      <c r="EYK9" s="121"/>
      <c r="EYL9" s="121"/>
      <c r="EYM9" s="121"/>
      <c r="EYN9" s="121"/>
      <c r="EYO9" s="121"/>
      <c r="EYP9" s="121"/>
      <c r="EYQ9" s="121"/>
      <c r="EYR9" s="121"/>
      <c r="EYS9" s="121"/>
      <c r="EYT9" s="121"/>
      <c r="EYU9" s="121"/>
      <c r="EYV9" s="121"/>
      <c r="EYW9" s="121"/>
      <c r="EYX9" s="121"/>
      <c r="EYY9" s="121"/>
      <c r="EYZ9" s="121"/>
      <c r="EZA9" s="121"/>
      <c r="EZB9" s="121"/>
      <c r="EZC9" s="121"/>
      <c r="EZD9" s="121"/>
      <c r="EZE9" s="121"/>
      <c r="EZF9" s="121"/>
      <c r="EZG9" s="121"/>
      <c r="EZH9" s="121"/>
      <c r="EZI9" s="121"/>
      <c r="EZJ9" s="121"/>
      <c r="EZK9" s="121"/>
      <c r="EZL9" s="121"/>
      <c r="EZM9" s="121"/>
      <c r="EZN9" s="121"/>
      <c r="EZO9" s="121"/>
      <c r="EZP9" s="121"/>
      <c r="EZQ9" s="121"/>
      <c r="EZR9" s="121"/>
      <c r="EZS9" s="121"/>
      <c r="EZT9" s="121"/>
      <c r="EZU9" s="121"/>
      <c r="EZV9" s="121"/>
      <c r="EZW9" s="121"/>
      <c r="EZX9" s="121"/>
      <c r="EZY9" s="121"/>
      <c r="EZZ9" s="121"/>
      <c r="FAA9" s="121"/>
      <c r="FAB9" s="121"/>
      <c r="FAC9" s="121"/>
      <c r="FAD9" s="121"/>
      <c r="FAE9" s="121"/>
      <c r="FAF9" s="121"/>
      <c r="FAG9" s="121"/>
      <c r="FAH9" s="121"/>
      <c r="FAI9" s="121"/>
      <c r="FAJ9" s="121"/>
      <c r="FAK9" s="121"/>
      <c r="FAL9" s="121"/>
      <c r="FAM9" s="121"/>
      <c r="FAN9" s="121"/>
      <c r="FAO9" s="121"/>
      <c r="FAP9" s="121"/>
      <c r="FAQ9" s="121"/>
      <c r="FAR9" s="121"/>
      <c r="FAS9" s="121"/>
      <c r="FAT9" s="121"/>
      <c r="FAU9" s="121"/>
      <c r="FAV9" s="121"/>
      <c r="FAW9" s="121"/>
      <c r="FAX9" s="121"/>
      <c r="FAY9" s="121"/>
      <c r="FAZ9" s="121"/>
      <c r="FBA9" s="121"/>
      <c r="FBB9" s="121"/>
      <c r="FBC9" s="121"/>
      <c r="FBD9" s="121"/>
      <c r="FBE9" s="121"/>
      <c r="FBF9" s="121"/>
      <c r="FBG9" s="121"/>
      <c r="FBH9" s="121"/>
      <c r="FBI9" s="121"/>
      <c r="FBJ9" s="121"/>
      <c r="FBK9" s="121"/>
      <c r="FBL9" s="121"/>
      <c r="FBM9" s="121"/>
      <c r="FBN9" s="121"/>
      <c r="FBO9" s="121"/>
      <c r="FBP9" s="121"/>
      <c r="FBQ9" s="121"/>
      <c r="FBR9" s="121"/>
      <c r="FBS9" s="121"/>
      <c r="FBT9" s="121"/>
      <c r="FBU9" s="121"/>
      <c r="FBV9" s="121"/>
      <c r="FBW9" s="121"/>
      <c r="FBX9" s="121"/>
      <c r="FBY9" s="121"/>
      <c r="FBZ9" s="121"/>
      <c r="FCA9" s="121"/>
      <c r="FCB9" s="121"/>
      <c r="FCC9" s="121"/>
      <c r="FCD9" s="121"/>
      <c r="FCE9" s="121"/>
      <c r="FCF9" s="121"/>
      <c r="FCG9" s="121"/>
      <c r="FCH9" s="121"/>
      <c r="FCI9" s="121"/>
      <c r="FCJ9" s="121"/>
      <c r="FCK9" s="121"/>
      <c r="FCL9" s="121"/>
      <c r="FCM9" s="121"/>
      <c r="FCN9" s="121"/>
      <c r="FCO9" s="121"/>
      <c r="FCP9" s="121"/>
      <c r="FCQ9" s="121"/>
      <c r="FCR9" s="121"/>
      <c r="FCS9" s="121"/>
      <c r="FCT9" s="121"/>
      <c r="FCU9" s="121"/>
      <c r="FCV9" s="121"/>
      <c r="FCW9" s="121"/>
      <c r="FCX9" s="121"/>
      <c r="FCY9" s="121"/>
      <c r="FCZ9" s="121"/>
      <c r="FDA9" s="121"/>
      <c r="FDB9" s="121"/>
      <c r="FDC9" s="121"/>
      <c r="FDD9" s="121"/>
      <c r="FDE9" s="121"/>
      <c r="FDF9" s="121"/>
      <c r="FDG9" s="121"/>
      <c r="FDH9" s="121"/>
      <c r="FDI9" s="121"/>
      <c r="FDJ9" s="121"/>
      <c r="FDK9" s="121"/>
      <c r="FDL9" s="121"/>
      <c r="FDM9" s="121"/>
      <c r="FDN9" s="121"/>
      <c r="FDO9" s="121"/>
      <c r="FDP9" s="121"/>
      <c r="FDQ9" s="121"/>
      <c r="FDR9" s="121"/>
      <c r="FDS9" s="121"/>
      <c r="FDT9" s="121"/>
      <c r="FDU9" s="121"/>
      <c r="FDV9" s="121"/>
      <c r="FDW9" s="121"/>
      <c r="FDX9" s="121"/>
      <c r="FDY9" s="121"/>
      <c r="FDZ9" s="121"/>
      <c r="FEA9" s="121"/>
      <c r="FEB9" s="121"/>
      <c r="FEC9" s="121"/>
      <c r="FED9" s="121"/>
      <c r="FEE9" s="121"/>
      <c r="FEF9" s="121"/>
      <c r="FEG9" s="121"/>
      <c r="FEH9" s="121"/>
      <c r="FEI9" s="121"/>
      <c r="FEJ9" s="121"/>
      <c r="FEK9" s="121"/>
      <c r="FEL9" s="121"/>
      <c r="FEM9" s="121"/>
      <c r="FEN9" s="121"/>
      <c r="FEO9" s="121"/>
      <c r="FEP9" s="121"/>
      <c r="FEQ9" s="121"/>
      <c r="FER9" s="121"/>
      <c r="FES9" s="121"/>
      <c r="FET9" s="121"/>
      <c r="FEU9" s="121"/>
      <c r="FEV9" s="121"/>
      <c r="FEW9" s="121"/>
      <c r="FEX9" s="121"/>
      <c r="FEY9" s="121"/>
      <c r="FEZ9" s="121"/>
      <c r="FFA9" s="121"/>
      <c r="FFB9" s="121"/>
      <c r="FFC9" s="121"/>
      <c r="FFD9" s="121"/>
      <c r="FFE9" s="121"/>
      <c r="FFF9" s="121"/>
      <c r="FFG9" s="121"/>
      <c r="FFH9" s="121"/>
      <c r="FFI9" s="121"/>
      <c r="FFJ9" s="121"/>
      <c r="FFK9" s="121"/>
      <c r="FFL9" s="121"/>
      <c r="FFM9" s="121"/>
      <c r="FFN9" s="121"/>
      <c r="FFO9" s="121"/>
      <c r="FFP9" s="121"/>
      <c r="FFQ9" s="121"/>
      <c r="FFR9" s="121"/>
      <c r="FFS9" s="121"/>
      <c r="FFT9" s="121"/>
      <c r="FFU9" s="121"/>
      <c r="FFV9" s="121"/>
      <c r="FFW9" s="121"/>
      <c r="FFX9" s="121"/>
      <c r="FFY9" s="121"/>
      <c r="FFZ9" s="121"/>
      <c r="FGA9" s="121"/>
      <c r="FGB9" s="121"/>
      <c r="FGC9" s="121"/>
      <c r="FGD9" s="121"/>
      <c r="FGE9" s="121"/>
      <c r="FGF9" s="121"/>
      <c r="FGG9" s="121"/>
      <c r="FGH9" s="121"/>
      <c r="FGI9" s="121"/>
      <c r="FGJ9" s="121"/>
      <c r="FGK9" s="121"/>
      <c r="FGL9" s="121"/>
      <c r="FGM9" s="121"/>
      <c r="FGN9" s="121"/>
      <c r="FGO9" s="121"/>
      <c r="FGP9" s="121"/>
      <c r="FGQ9" s="121"/>
      <c r="FGR9" s="121"/>
      <c r="FGS9" s="121"/>
      <c r="FGT9" s="121"/>
      <c r="FGU9" s="121"/>
      <c r="FGV9" s="121"/>
      <c r="FGW9" s="121"/>
      <c r="FGX9" s="121"/>
      <c r="FGY9" s="121"/>
      <c r="FGZ9" s="121"/>
      <c r="FHA9" s="121"/>
      <c r="FHB9" s="121"/>
      <c r="FHC9" s="121"/>
      <c r="FHD9" s="121"/>
      <c r="FHE9" s="121"/>
      <c r="FHF9" s="121"/>
      <c r="FHG9" s="121"/>
      <c r="FHH9" s="121"/>
      <c r="FHI9" s="121"/>
      <c r="FHJ9" s="121"/>
      <c r="FHK9" s="121"/>
      <c r="FHL9" s="121"/>
      <c r="FHM9" s="121"/>
      <c r="FHN9" s="121"/>
      <c r="FHO9" s="121"/>
      <c r="FHP9" s="121"/>
      <c r="FHQ9" s="121"/>
      <c r="FHR9" s="121"/>
      <c r="FHS9" s="121"/>
      <c r="FHT9" s="121"/>
      <c r="FHU9" s="121"/>
      <c r="FHV9" s="121"/>
      <c r="FHW9" s="121"/>
      <c r="FHX9" s="121"/>
      <c r="FHY9" s="121"/>
      <c r="FHZ9" s="121"/>
      <c r="FIA9" s="121"/>
      <c r="FIB9" s="121"/>
      <c r="FIC9" s="121"/>
      <c r="FID9" s="121"/>
      <c r="FIE9" s="121"/>
      <c r="FIF9" s="121"/>
      <c r="FIG9" s="121"/>
      <c r="FIH9" s="121"/>
      <c r="FII9" s="121"/>
      <c r="FIJ9" s="121"/>
      <c r="FIK9" s="121"/>
      <c r="FIL9" s="121"/>
      <c r="FIM9" s="121"/>
      <c r="FIN9" s="121"/>
      <c r="FIO9" s="121"/>
      <c r="FIP9" s="121"/>
      <c r="FIQ9" s="121"/>
      <c r="FIR9" s="121"/>
      <c r="FIS9" s="121"/>
      <c r="FIT9" s="121"/>
      <c r="FIU9" s="121"/>
      <c r="FIV9" s="121"/>
      <c r="FIW9" s="121"/>
      <c r="FIX9" s="121"/>
      <c r="FIY9" s="121"/>
      <c r="FIZ9" s="121"/>
      <c r="FJA9" s="121"/>
      <c r="FJB9" s="121"/>
      <c r="FJC9" s="121"/>
      <c r="FJD9" s="121"/>
      <c r="FJE9" s="121"/>
      <c r="FJF9" s="121"/>
      <c r="FJG9" s="121"/>
      <c r="FJH9" s="121"/>
      <c r="FJI9" s="121"/>
      <c r="FJJ9" s="121"/>
      <c r="FJK9" s="121"/>
      <c r="FJL9" s="121"/>
      <c r="FJM9" s="121"/>
      <c r="FJN9" s="121"/>
      <c r="FJO9" s="121"/>
      <c r="FJP9" s="121"/>
      <c r="FJQ9" s="121"/>
      <c r="FJR9" s="121"/>
      <c r="FJS9" s="121"/>
      <c r="FJT9" s="121"/>
      <c r="FJU9" s="121"/>
      <c r="FJV9" s="121"/>
      <c r="FJW9" s="121"/>
      <c r="FJX9" s="121"/>
      <c r="FJY9" s="121"/>
      <c r="FJZ9" s="121"/>
      <c r="FKA9" s="121"/>
      <c r="FKB9" s="121"/>
      <c r="FKC9" s="121"/>
      <c r="FKD9" s="121"/>
      <c r="FKE9" s="121"/>
      <c r="FKF9" s="121"/>
      <c r="FKG9" s="121"/>
      <c r="FKH9" s="121"/>
      <c r="FKI9" s="121"/>
      <c r="FKJ9" s="121"/>
      <c r="FKK9" s="121"/>
      <c r="FKL9" s="121"/>
      <c r="FKM9" s="121"/>
      <c r="FKN9" s="121"/>
      <c r="FKO9" s="121"/>
      <c r="FKP9" s="121"/>
      <c r="FKQ9" s="121"/>
      <c r="FKR9" s="121"/>
      <c r="FKS9" s="121"/>
      <c r="FKT9" s="121"/>
      <c r="FKU9" s="121"/>
      <c r="FKV9" s="121"/>
      <c r="FKW9" s="121"/>
      <c r="FKX9" s="121"/>
      <c r="FKY9" s="121"/>
      <c r="FKZ9" s="121"/>
      <c r="FLA9" s="121"/>
      <c r="FLB9" s="121"/>
      <c r="FLC9" s="121"/>
      <c r="FLD9" s="121"/>
      <c r="FLE9" s="121"/>
      <c r="FLF9" s="121"/>
      <c r="FLG9" s="121"/>
      <c r="FLH9" s="121"/>
      <c r="FLI9" s="121"/>
      <c r="FLJ9" s="121"/>
      <c r="FLK9" s="121"/>
      <c r="FLL9" s="121"/>
      <c r="FLM9" s="121"/>
      <c r="FLN9" s="121"/>
      <c r="FLO9" s="121"/>
      <c r="FLP9" s="121"/>
      <c r="FLQ9" s="121"/>
      <c r="FLR9" s="121"/>
      <c r="FLS9" s="121"/>
      <c r="FLT9" s="121"/>
      <c r="FLU9" s="121"/>
      <c r="FLV9" s="121"/>
      <c r="FLW9" s="121"/>
      <c r="FLX9" s="121"/>
      <c r="FLY9" s="121"/>
      <c r="FLZ9" s="121"/>
      <c r="FMA9" s="121"/>
      <c r="FMB9" s="121"/>
      <c r="FMC9" s="121"/>
      <c r="FMD9" s="121"/>
      <c r="FME9" s="121"/>
      <c r="FMF9" s="121"/>
      <c r="FMG9" s="121"/>
      <c r="FMH9" s="121"/>
      <c r="FMI9" s="121"/>
      <c r="FMJ9" s="121"/>
      <c r="FMK9" s="121"/>
      <c r="FML9" s="121"/>
      <c r="FMM9" s="121"/>
      <c r="FMN9" s="121"/>
      <c r="FMO9" s="121"/>
      <c r="FMP9" s="121"/>
      <c r="FMQ9" s="121"/>
      <c r="FMR9" s="121"/>
      <c r="FMS9" s="121"/>
      <c r="FMT9" s="121"/>
      <c r="FMU9" s="121"/>
      <c r="FMV9" s="121"/>
      <c r="FMW9" s="121"/>
      <c r="FMX9" s="121"/>
      <c r="FMY9" s="121"/>
      <c r="FMZ9" s="121"/>
      <c r="FNA9" s="121"/>
      <c r="FNB9" s="121"/>
      <c r="FNC9" s="121"/>
      <c r="FND9" s="121"/>
      <c r="FNE9" s="121"/>
      <c r="FNF9" s="121"/>
      <c r="FNG9" s="121"/>
      <c r="FNH9" s="121"/>
      <c r="FNI9" s="121"/>
      <c r="FNJ9" s="121"/>
      <c r="FNK9" s="121"/>
      <c r="FNL9" s="121"/>
      <c r="FNM9" s="121"/>
      <c r="FNN9" s="121"/>
      <c r="FNO9" s="121"/>
      <c r="FNP9" s="121"/>
      <c r="FNQ9" s="121"/>
      <c r="FNR9" s="121"/>
      <c r="FNS9" s="121"/>
      <c r="FNT9" s="121"/>
      <c r="FNU9" s="121"/>
      <c r="FNV9" s="121"/>
      <c r="FNW9" s="121"/>
      <c r="FNX9" s="121"/>
      <c r="FNY9" s="121"/>
      <c r="FNZ9" s="121"/>
      <c r="FOA9" s="121"/>
      <c r="FOB9" s="121"/>
      <c r="FOC9" s="121"/>
      <c r="FOD9" s="121"/>
      <c r="FOE9" s="121"/>
      <c r="FOF9" s="121"/>
      <c r="FOG9" s="121"/>
      <c r="FOH9" s="121"/>
      <c r="FOI9" s="121"/>
      <c r="FOJ9" s="121"/>
      <c r="FOK9" s="121"/>
      <c r="FOL9" s="121"/>
      <c r="FOM9" s="121"/>
      <c r="FON9" s="121"/>
      <c r="FOO9" s="121"/>
      <c r="FOP9" s="121"/>
      <c r="FOQ9" s="121"/>
      <c r="FOR9" s="121"/>
      <c r="FOS9" s="121"/>
      <c r="FOT9" s="121"/>
      <c r="FOU9" s="121"/>
      <c r="FOV9" s="121"/>
      <c r="FOW9" s="121"/>
      <c r="FOX9" s="121"/>
      <c r="FOY9" s="121"/>
      <c r="FOZ9" s="121"/>
      <c r="FPA9" s="121"/>
      <c r="FPB9" s="121"/>
      <c r="FPC9" s="121"/>
      <c r="FPD9" s="121"/>
      <c r="FPE9" s="121"/>
      <c r="FPF9" s="121"/>
      <c r="FPG9" s="121"/>
      <c r="FPH9" s="121"/>
      <c r="FPI9" s="121"/>
      <c r="FPJ9" s="121"/>
      <c r="FPK9" s="121"/>
      <c r="FPL9" s="121"/>
      <c r="FPM9" s="121"/>
      <c r="FPN9" s="121"/>
      <c r="FPO9" s="121"/>
      <c r="FPP9" s="121"/>
      <c r="FPQ9" s="121"/>
      <c r="FPR9" s="121"/>
      <c r="FPS9" s="121"/>
      <c r="FPT9" s="121"/>
      <c r="FPU9" s="121"/>
      <c r="FPV9" s="121"/>
      <c r="FPW9" s="121"/>
      <c r="FPX9" s="121"/>
      <c r="FPY9" s="121"/>
      <c r="FPZ9" s="121"/>
      <c r="FQA9" s="121"/>
      <c r="FQB9" s="121"/>
      <c r="FQC9" s="121"/>
      <c r="FQD9" s="121"/>
      <c r="FQE9" s="121"/>
      <c r="FQF9" s="121"/>
      <c r="FQG9" s="121"/>
      <c r="FQH9" s="121"/>
      <c r="FQI9" s="121"/>
      <c r="FQJ9" s="121"/>
      <c r="FQK9" s="121"/>
      <c r="FQL9" s="121"/>
      <c r="FQM9" s="121"/>
      <c r="FQN9" s="121"/>
      <c r="FQO9" s="121"/>
      <c r="FQP9" s="121"/>
      <c r="FQQ9" s="121"/>
      <c r="FQR9" s="121"/>
      <c r="FQS9" s="121"/>
      <c r="FQT9" s="121"/>
      <c r="FQU9" s="121"/>
      <c r="FQV9" s="121"/>
      <c r="FQW9" s="121"/>
      <c r="FQX9" s="121"/>
      <c r="FQY9" s="121"/>
      <c r="FQZ9" s="121"/>
      <c r="FRA9" s="121"/>
      <c r="FRB9" s="121"/>
      <c r="FRC9" s="121"/>
      <c r="FRD9" s="121"/>
      <c r="FRE9" s="121"/>
      <c r="FRF9" s="121"/>
      <c r="FRG9" s="121"/>
      <c r="FRH9" s="121"/>
      <c r="FRI9" s="121"/>
      <c r="FRJ9" s="121"/>
      <c r="FRK9" s="121"/>
      <c r="FRL9" s="121"/>
      <c r="FRM9" s="121"/>
      <c r="FRN9" s="121"/>
      <c r="FRO9" s="121"/>
      <c r="FRP9" s="121"/>
      <c r="FRQ9" s="121"/>
      <c r="FRR9" s="121"/>
      <c r="FRS9" s="121"/>
      <c r="FRT9" s="121"/>
      <c r="FRU9" s="121"/>
      <c r="FRV9" s="121"/>
      <c r="FRW9" s="121"/>
      <c r="FRX9" s="121"/>
      <c r="FRY9" s="121"/>
      <c r="FRZ9" s="121"/>
      <c r="FSA9" s="121"/>
      <c r="FSB9" s="121"/>
      <c r="FSC9" s="121"/>
      <c r="FSD9" s="121"/>
      <c r="FSE9" s="121"/>
      <c r="FSF9" s="121"/>
      <c r="FSG9" s="121"/>
      <c r="FSH9" s="121"/>
      <c r="FSI9" s="121"/>
      <c r="FSJ9" s="121"/>
      <c r="FSK9" s="121"/>
      <c r="FSL9" s="121"/>
      <c r="FSM9" s="121"/>
      <c r="FSN9" s="121"/>
      <c r="FSO9" s="121"/>
      <c r="FSP9" s="121"/>
      <c r="FSQ9" s="121"/>
      <c r="FSR9" s="121"/>
      <c r="FSS9" s="121"/>
      <c r="FST9" s="121"/>
      <c r="FSU9" s="121"/>
      <c r="FSV9" s="121"/>
      <c r="FSW9" s="121"/>
      <c r="FSX9" s="121"/>
      <c r="FSY9" s="121"/>
      <c r="FSZ9" s="121"/>
      <c r="FTA9" s="121"/>
      <c r="FTB9" s="121"/>
      <c r="FTC9" s="121"/>
      <c r="FTD9" s="121"/>
      <c r="FTE9" s="121"/>
      <c r="FTF9" s="121"/>
      <c r="FTG9" s="121"/>
      <c r="FTH9" s="121"/>
      <c r="FTI9" s="121"/>
      <c r="FTJ9" s="121"/>
      <c r="FTK9" s="121"/>
      <c r="FTL9" s="121"/>
      <c r="FTM9" s="121"/>
      <c r="FTN9" s="121"/>
      <c r="FTO9" s="121"/>
      <c r="FTP9" s="121"/>
      <c r="FTQ9" s="121"/>
      <c r="FTR9" s="121"/>
      <c r="FTS9" s="121"/>
      <c r="FTT9" s="121"/>
      <c r="FTU9" s="121"/>
      <c r="FTV9" s="121"/>
      <c r="FTW9" s="121"/>
      <c r="FTX9" s="121"/>
      <c r="FTY9" s="121"/>
      <c r="FTZ9" s="121"/>
      <c r="FUA9" s="121"/>
      <c r="FUB9" s="121"/>
      <c r="FUC9" s="121"/>
      <c r="FUD9" s="121"/>
      <c r="FUE9" s="121"/>
      <c r="FUF9" s="121"/>
      <c r="FUG9" s="121"/>
      <c r="FUH9" s="121"/>
      <c r="FUI9" s="121"/>
      <c r="FUJ9" s="121"/>
      <c r="FUK9" s="121"/>
      <c r="FUL9" s="121"/>
      <c r="FUM9" s="121"/>
      <c r="FUN9" s="121"/>
      <c r="FUO9" s="121"/>
      <c r="FUP9" s="121"/>
      <c r="FUQ9" s="121"/>
      <c r="FUR9" s="121"/>
      <c r="FUS9" s="121"/>
      <c r="FUT9" s="121"/>
      <c r="FUU9" s="121"/>
      <c r="FUV9" s="121"/>
      <c r="FUW9" s="121"/>
      <c r="FUX9" s="121"/>
      <c r="FUY9" s="121"/>
      <c r="FUZ9" s="121"/>
      <c r="FVA9" s="121"/>
      <c r="FVB9" s="121"/>
      <c r="FVC9" s="121"/>
      <c r="FVD9" s="121"/>
      <c r="FVE9" s="121"/>
      <c r="FVF9" s="121"/>
      <c r="FVG9" s="121"/>
      <c r="FVH9" s="121"/>
      <c r="FVI9" s="121"/>
      <c r="FVJ9" s="121"/>
      <c r="FVK9" s="121"/>
      <c r="FVL9" s="121"/>
      <c r="FVM9" s="121"/>
      <c r="FVN9" s="121"/>
      <c r="FVO9" s="121"/>
      <c r="FVP9" s="121"/>
      <c r="FVQ9" s="121"/>
      <c r="FVR9" s="121"/>
      <c r="FVS9" s="121"/>
      <c r="FVT9" s="121"/>
      <c r="FVU9" s="121"/>
      <c r="FVV9" s="121"/>
      <c r="FVW9" s="121"/>
      <c r="FVX9" s="121"/>
      <c r="FVY9" s="121"/>
      <c r="FVZ9" s="121"/>
      <c r="FWA9" s="121"/>
      <c r="FWB9" s="121"/>
      <c r="FWC9" s="121"/>
      <c r="FWD9" s="121"/>
      <c r="FWE9" s="121"/>
      <c r="FWF9" s="121"/>
      <c r="FWG9" s="121"/>
      <c r="FWH9" s="121"/>
      <c r="FWI9" s="121"/>
      <c r="FWJ9" s="121"/>
      <c r="FWK9" s="121"/>
      <c r="FWL9" s="121"/>
      <c r="FWM9" s="121"/>
      <c r="FWN9" s="121"/>
      <c r="FWO9" s="121"/>
      <c r="FWP9" s="121"/>
      <c r="FWQ9" s="121"/>
      <c r="FWR9" s="121"/>
      <c r="FWS9" s="121"/>
      <c r="FWT9" s="121"/>
      <c r="FWU9" s="121"/>
      <c r="FWV9" s="121"/>
      <c r="FWW9" s="121"/>
      <c r="FWX9" s="121"/>
      <c r="FWY9" s="121"/>
      <c r="FWZ9" s="121"/>
      <c r="FXA9" s="121"/>
      <c r="FXB9" s="121"/>
      <c r="FXC9" s="121"/>
      <c r="FXD9" s="121"/>
      <c r="FXE9" s="121"/>
      <c r="FXF9" s="121"/>
      <c r="FXG9" s="121"/>
      <c r="FXH9" s="121"/>
      <c r="FXI9" s="121"/>
      <c r="FXJ9" s="121"/>
      <c r="FXK9" s="121"/>
      <c r="FXL9" s="121"/>
      <c r="FXM9" s="121"/>
      <c r="FXN9" s="121"/>
      <c r="FXO9" s="121"/>
      <c r="FXP9" s="121"/>
      <c r="FXQ9" s="121"/>
      <c r="FXR9" s="121"/>
      <c r="FXS9" s="121"/>
      <c r="FXT9" s="121"/>
      <c r="FXU9" s="121"/>
      <c r="FXV9" s="121"/>
      <c r="FXW9" s="121"/>
      <c r="FXX9" s="121"/>
      <c r="FXY9" s="121"/>
      <c r="FXZ9" s="121"/>
      <c r="FYA9" s="121"/>
      <c r="FYB9" s="121"/>
      <c r="FYC9" s="121"/>
      <c r="FYD9" s="121"/>
      <c r="FYE9" s="121"/>
      <c r="FYF9" s="121"/>
      <c r="FYG9" s="121"/>
      <c r="FYH9" s="121"/>
      <c r="FYI9" s="121"/>
      <c r="FYJ9" s="121"/>
      <c r="FYK9" s="121"/>
      <c r="FYL9" s="121"/>
      <c r="FYM9" s="121"/>
      <c r="FYN9" s="121"/>
      <c r="FYO9" s="121"/>
      <c r="FYP9" s="121"/>
      <c r="FYQ9" s="121"/>
      <c r="FYR9" s="121"/>
      <c r="FYS9" s="121"/>
      <c r="FYT9" s="121"/>
      <c r="FYU9" s="121"/>
      <c r="FYV9" s="121"/>
      <c r="FYW9" s="121"/>
      <c r="FYX9" s="121"/>
      <c r="FYY9" s="121"/>
      <c r="FYZ9" s="121"/>
      <c r="FZA9" s="121"/>
      <c r="FZB9" s="121"/>
      <c r="FZC9" s="121"/>
      <c r="FZD9" s="121"/>
      <c r="FZE9" s="121"/>
      <c r="FZF9" s="121"/>
      <c r="FZG9" s="121"/>
      <c r="FZH9" s="121"/>
      <c r="FZI9" s="121"/>
      <c r="FZJ9" s="121"/>
      <c r="FZK9" s="121"/>
      <c r="FZL9" s="121"/>
      <c r="FZM9" s="121"/>
      <c r="FZN9" s="121"/>
      <c r="FZO9" s="121"/>
      <c r="FZP9" s="121"/>
      <c r="FZQ9" s="121"/>
      <c r="FZR9" s="121"/>
      <c r="FZS9" s="121"/>
      <c r="FZT9" s="121"/>
      <c r="FZU9" s="121"/>
      <c r="FZV9" s="121"/>
      <c r="FZW9" s="121"/>
      <c r="FZX9" s="121"/>
      <c r="FZY9" s="121"/>
      <c r="FZZ9" s="121"/>
      <c r="GAA9" s="121"/>
      <c r="GAB9" s="121"/>
      <c r="GAC9" s="121"/>
      <c r="GAD9" s="121"/>
      <c r="GAE9" s="121"/>
      <c r="GAF9" s="121"/>
      <c r="GAG9" s="121"/>
      <c r="GAH9" s="121"/>
      <c r="GAI9" s="121"/>
      <c r="GAJ9" s="121"/>
      <c r="GAK9" s="121"/>
      <c r="GAL9" s="121"/>
      <c r="GAM9" s="121"/>
      <c r="GAN9" s="121"/>
      <c r="GAO9" s="121"/>
      <c r="GAP9" s="121"/>
      <c r="GAQ9" s="121"/>
      <c r="GAR9" s="121"/>
      <c r="GAS9" s="121"/>
      <c r="GAT9" s="121"/>
      <c r="GAU9" s="121"/>
      <c r="GAV9" s="121"/>
      <c r="GAW9" s="121"/>
      <c r="GAX9" s="121"/>
      <c r="GAY9" s="121"/>
      <c r="GAZ9" s="121"/>
      <c r="GBA9" s="121"/>
      <c r="GBB9" s="121"/>
      <c r="GBC9" s="121"/>
      <c r="GBD9" s="121"/>
      <c r="GBE9" s="121"/>
      <c r="GBF9" s="121"/>
      <c r="GBG9" s="121"/>
      <c r="GBH9" s="121"/>
      <c r="GBI9" s="121"/>
      <c r="GBJ9" s="121"/>
      <c r="GBK9" s="121"/>
      <c r="GBL9" s="121"/>
      <c r="GBM9" s="121"/>
      <c r="GBN9" s="121"/>
      <c r="GBO9" s="121"/>
      <c r="GBP9" s="121"/>
      <c r="GBQ9" s="121"/>
      <c r="GBR9" s="121"/>
      <c r="GBS9" s="121"/>
      <c r="GBT9" s="121"/>
      <c r="GBU9" s="121"/>
      <c r="GBV9" s="121"/>
      <c r="GBW9" s="121"/>
      <c r="GBX9" s="121"/>
      <c r="GBY9" s="121"/>
      <c r="GBZ9" s="121"/>
      <c r="GCA9" s="121"/>
      <c r="GCB9" s="121"/>
      <c r="GCC9" s="121"/>
      <c r="GCD9" s="121"/>
      <c r="GCE9" s="121"/>
      <c r="GCF9" s="121"/>
      <c r="GCG9" s="121"/>
      <c r="GCH9" s="121"/>
      <c r="GCI9" s="121"/>
      <c r="GCJ9" s="121"/>
      <c r="GCK9" s="121"/>
      <c r="GCL9" s="121"/>
      <c r="GCM9" s="121"/>
      <c r="GCN9" s="121"/>
      <c r="GCO9" s="121"/>
      <c r="GCP9" s="121"/>
      <c r="GCQ9" s="121"/>
      <c r="GCR9" s="121"/>
      <c r="GCS9" s="121"/>
      <c r="GCT9" s="121"/>
      <c r="GCU9" s="121"/>
      <c r="GCV9" s="121"/>
      <c r="GCW9" s="121"/>
      <c r="GCX9" s="121"/>
      <c r="GCY9" s="121"/>
      <c r="GCZ9" s="121"/>
      <c r="GDA9" s="121"/>
      <c r="GDB9" s="121"/>
      <c r="GDC9" s="121"/>
      <c r="GDD9" s="121"/>
      <c r="GDE9" s="121"/>
      <c r="GDF9" s="121"/>
      <c r="GDG9" s="121"/>
      <c r="GDH9" s="121"/>
      <c r="GDI9" s="121"/>
      <c r="GDJ9" s="121"/>
      <c r="GDK9" s="121"/>
      <c r="GDL9" s="121"/>
      <c r="GDM9" s="121"/>
      <c r="GDN9" s="121"/>
      <c r="GDO9" s="121"/>
      <c r="GDP9" s="121"/>
      <c r="GDQ9" s="121"/>
      <c r="GDR9" s="121"/>
      <c r="GDS9" s="121"/>
      <c r="GDT9" s="121"/>
      <c r="GDU9" s="121"/>
      <c r="GDV9" s="121"/>
      <c r="GDW9" s="121"/>
      <c r="GDX9" s="121"/>
      <c r="GDY9" s="121"/>
      <c r="GDZ9" s="121"/>
      <c r="GEA9" s="121"/>
      <c r="GEB9" s="121"/>
      <c r="GEC9" s="121"/>
      <c r="GED9" s="121"/>
      <c r="GEE9" s="121"/>
      <c r="GEF9" s="121"/>
      <c r="GEG9" s="121"/>
      <c r="GEH9" s="121"/>
      <c r="GEI9" s="121"/>
      <c r="GEJ9" s="121"/>
      <c r="GEK9" s="121"/>
      <c r="GEL9" s="121"/>
      <c r="GEM9" s="121"/>
      <c r="GEN9" s="121"/>
      <c r="GEO9" s="121"/>
      <c r="GEP9" s="121"/>
      <c r="GEQ9" s="121"/>
      <c r="GER9" s="121"/>
      <c r="GES9" s="121"/>
      <c r="GET9" s="121"/>
      <c r="GEU9" s="121"/>
      <c r="GEV9" s="121"/>
      <c r="GEW9" s="121"/>
      <c r="GEX9" s="121"/>
      <c r="GEY9" s="121"/>
      <c r="GEZ9" s="121"/>
      <c r="GFA9" s="121"/>
      <c r="GFB9" s="121"/>
      <c r="GFC9" s="121"/>
      <c r="GFD9" s="121"/>
      <c r="GFE9" s="121"/>
      <c r="GFF9" s="121"/>
      <c r="GFG9" s="121"/>
      <c r="GFH9" s="121"/>
      <c r="GFI9" s="121"/>
      <c r="GFJ9" s="121"/>
      <c r="GFK9" s="121"/>
      <c r="GFL9" s="121"/>
      <c r="GFM9" s="121"/>
      <c r="GFN9" s="121"/>
      <c r="GFO9" s="121"/>
      <c r="GFP9" s="121"/>
      <c r="GFQ9" s="121"/>
      <c r="GFR9" s="121"/>
      <c r="GFS9" s="121"/>
      <c r="GFT9" s="121"/>
      <c r="GFU9" s="121"/>
      <c r="GFV9" s="121"/>
      <c r="GFW9" s="121"/>
      <c r="GFX9" s="121"/>
      <c r="GFY9" s="121"/>
      <c r="GFZ9" s="121"/>
      <c r="GGA9" s="121"/>
      <c r="GGB9" s="121"/>
      <c r="GGC9" s="121"/>
      <c r="GGD9" s="121"/>
      <c r="GGE9" s="121"/>
      <c r="GGF9" s="121"/>
      <c r="GGG9" s="121"/>
      <c r="GGH9" s="121"/>
      <c r="GGI9" s="121"/>
      <c r="GGJ9" s="121"/>
      <c r="GGK9" s="121"/>
      <c r="GGL9" s="121"/>
      <c r="GGM9" s="121"/>
      <c r="GGN9" s="121"/>
      <c r="GGO9" s="121"/>
      <c r="GGP9" s="121"/>
      <c r="GGQ9" s="121"/>
      <c r="GGR9" s="121"/>
      <c r="GGS9" s="121"/>
      <c r="GGT9" s="121"/>
      <c r="GGU9" s="121"/>
      <c r="GGV9" s="121"/>
      <c r="GGW9" s="121"/>
      <c r="GGX9" s="121"/>
      <c r="GGY9" s="121"/>
      <c r="GGZ9" s="121"/>
      <c r="GHA9" s="121"/>
      <c r="GHB9" s="121"/>
      <c r="GHC9" s="121"/>
      <c r="GHD9" s="121"/>
      <c r="GHE9" s="121"/>
      <c r="GHF9" s="121"/>
      <c r="GHG9" s="121"/>
      <c r="GHH9" s="121"/>
      <c r="GHI9" s="121"/>
      <c r="GHJ9" s="121"/>
      <c r="GHK9" s="121"/>
      <c r="GHL9" s="121"/>
      <c r="GHM9" s="121"/>
      <c r="GHN9" s="121"/>
      <c r="GHO9" s="121"/>
      <c r="GHP9" s="121"/>
      <c r="GHQ9" s="121"/>
      <c r="GHR9" s="121"/>
      <c r="GHS9" s="121"/>
      <c r="GHT9" s="121"/>
      <c r="GHU9" s="121"/>
      <c r="GHV9" s="121"/>
      <c r="GHW9" s="121"/>
      <c r="GHX9" s="121"/>
      <c r="GHY9" s="121"/>
      <c r="GHZ9" s="121"/>
      <c r="GIA9" s="121"/>
      <c r="GIB9" s="121"/>
      <c r="GIC9" s="121"/>
      <c r="GID9" s="121"/>
      <c r="GIE9" s="121"/>
      <c r="GIF9" s="121"/>
      <c r="GIG9" s="121"/>
      <c r="GIH9" s="121"/>
      <c r="GII9" s="121"/>
      <c r="GIJ9" s="121"/>
      <c r="GIK9" s="121"/>
      <c r="GIL9" s="121"/>
      <c r="GIM9" s="121"/>
      <c r="GIN9" s="121"/>
      <c r="GIO9" s="121"/>
      <c r="GIP9" s="121"/>
      <c r="GIQ9" s="121"/>
      <c r="GIR9" s="121"/>
      <c r="GIS9" s="121"/>
      <c r="GIT9" s="121"/>
      <c r="GIU9" s="121"/>
      <c r="GIV9" s="121"/>
      <c r="GIW9" s="121"/>
      <c r="GIX9" s="121"/>
      <c r="GIY9" s="121"/>
      <c r="GIZ9" s="121"/>
      <c r="GJA9" s="121"/>
      <c r="GJB9" s="121"/>
      <c r="GJC9" s="121"/>
      <c r="GJD9" s="121"/>
      <c r="GJE9" s="121"/>
      <c r="GJF9" s="121"/>
      <c r="GJG9" s="121"/>
      <c r="GJH9" s="121"/>
      <c r="GJI9" s="121"/>
      <c r="GJJ9" s="121"/>
      <c r="GJK9" s="121"/>
      <c r="GJL9" s="121"/>
      <c r="GJM9" s="121"/>
      <c r="GJN9" s="121"/>
      <c r="GJO9" s="121"/>
      <c r="GJP9" s="121"/>
      <c r="GJQ9" s="121"/>
      <c r="GJR9" s="121"/>
      <c r="GJS9" s="121"/>
      <c r="GJT9" s="121"/>
      <c r="GJU9" s="121"/>
      <c r="GJV9" s="121"/>
      <c r="GJW9" s="121"/>
      <c r="GJX9" s="121"/>
      <c r="GJY9" s="121"/>
      <c r="GJZ9" s="121"/>
      <c r="GKA9" s="121"/>
      <c r="GKB9" s="121"/>
      <c r="GKC9" s="121"/>
      <c r="GKD9" s="121"/>
      <c r="GKE9" s="121"/>
      <c r="GKF9" s="121"/>
      <c r="GKG9" s="121"/>
      <c r="GKH9" s="121"/>
      <c r="GKI9" s="121"/>
      <c r="GKJ9" s="121"/>
      <c r="GKK9" s="121"/>
      <c r="GKL9" s="121"/>
      <c r="GKM9" s="121"/>
      <c r="GKN9" s="121"/>
      <c r="GKO9" s="121"/>
      <c r="GKP9" s="121"/>
      <c r="GKQ9" s="121"/>
      <c r="GKR9" s="121"/>
      <c r="GKS9" s="121"/>
      <c r="GKT9" s="121"/>
      <c r="GKU9" s="121"/>
      <c r="GKV9" s="121"/>
      <c r="GKW9" s="121"/>
      <c r="GKX9" s="121"/>
      <c r="GKY9" s="121"/>
      <c r="GKZ9" s="121"/>
      <c r="GLA9" s="121"/>
      <c r="GLB9" s="121"/>
      <c r="GLC9" s="121"/>
      <c r="GLD9" s="121"/>
      <c r="GLE9" s="121"/>
      <c r="GLF9" s="121"/>
      <c r="GLG9" s="121"/>
      <c r="GLH9" s="121"/>
      <c r="GLI9" s="121"/>
      <c r="GLJ9" s="121"/>
      <c r="GLK9" s="121"/>
      <c r="GLL9" s="121"/>
      <c r="GLM9" s="121"/>
      <c r="GLN9" s="121"/>
      <c r="GLO9" s="121"/>
      <c r="GLP9" s="121"/>
      <c r="GLQ9" s="121"/>
      <c r="GLR9" s="121"/>
      <c r="GLS9" s="121"/>
      <c r="GLT9" s="121"/>
      <c r="GLU9" s="121"/>
      <c r="GLV9" s="121"/>
      <c r="GLW9" s="121"/>
      <c r="GLX9" s="121"/>
      <c r="GLY9" s="121"/>
      <c r="GLZ9" s="121"/>
      <c r="GMA9" s="121"/>
      <c r="GMB9" s="121"/>
      <c r="GMC9" s="121"/>
      <c r="GMD9" s="121"/>
      <c r="GME9" s="121"/>
      <c r="GMF9" s="121"/>
      <c r="GMG9" s="121"/>
      <c r="GMH9" s="121"/>
      <c r="GMI9" s="121"/>
      <c r="GMJ9" s="121"/>
      <c r="GMK9" s="121"/>
      <c r="GML9" s="121"/>
      <c r="GMM9" s="121"/>
      <c r="GMN9" s="121"/>
      <c r="GMO9" s="121"/>
      <c r="GMP9" s="121"/>
      <c r="GMQ9" s="121"/>
      <c r="GMR9" s="121"/>
      <c r="GMS9" s="121"/>
      <c r="GMT9" s="121"/>
      <c r="GMU9" s="121"/>
      <c r="GMV9" s="121"/>
      <c r="GMW9" s="121"/>
      <c r="GMX9" s="121"/>
      <c r="GMY9" s="121"/>
      <c r="GMZ9" s="121"/>
      <c r="GNA9" s="121"/>
      <c r="GNB9" s="121"/>
      <c r="GNC9" s="121"/>
      <c r="GND9" s="121"/>
      <c r="GNE9" s="121"/>
      <c r="GNF9" s="121"/>
      <c r="GNG9" s="121"/>
      <c r="GNH9" s="121"/>
      <c r="GNI9" s="121"/>
      <c r="GNJ9" s="121"/>
      <c r="GNK9" s="121"/>
      <c r="GNL9" s="121"/>
      <c r="GNM9" s="121"/>
      <c r="GNN9" s="121"/>
      <c r="GNO9" s="121"/>
      <c r="GNP9" s="121"/>
      <c r="GNQ9" s="121"/>
      <c r="GNR9" s="121"/>
      <c r="GNS9" s="121"/>
      <c r="GNT9" s="121"/>
      <c r="GNU9" s="121"/>
      <c r="GNV9" s="121"/>
      <c r="GNW9" s="121"/>
      <c r="GNX9" s="121"/>
      <c r="GNY9" s="121"/>
      <c r="GNZ9" s="121"/>
      <c r="GOA9" s="121"/>
      <c r="GOB9" s="121"/>
      <c r="GOC9" s="121"/>
      <c r="GOD9" s="121"/>
      <c r="GOE9" s="121"/>
      <c r="GOF9" s="121"/>
      <c r="GOG9" s="121"/>
      <c r="GOH9" s="121"/>
      <c r="GOI9" s="121"/>
      <c r="GOJ9" s="121"/>
      <c r="GOK9" s="121"/>
      <c r="GOL9" s="121"/>
      <c r="GOM9" s="121"/>
      <c r="GON9" s="121"/>
      <c r="GOO9" s="121"/>
      <c r="GOP9" s="121"/>
      <c r="GOQ9" s="121"/>
      <c r="GOR9" s="121"/>
      <c r="GOS9" s="121"/>
      <c r="GOT9" s="121"/>
      <c r="GOU9" s="121"/>
      <c r="GOV9" s="121"/>
      <c r="GOW9" s="121"/>
      <c r="GOX9" s="121"/>
      <c r="GOY9" s="121"/>
      <c r="GOZ9" s="121"/>
      <c r="GPA9" s="121"/>
      <c r="GPB9" s="121"/>
      <c r="GPC9" s="121"/>
      <c r="GPD9" s="121"/>
      <c r="GPE9" s="121"/>
      <c r="GPF9" s="121"/>
      <c r="GPG9" s="121"/>
      <c r="GPH9" s="121"/>
      <c r="GPI9" s="121"/>
      <c r="GPJ9" s="121"/>
      <c r="GPK9" s="121"/>
      <c r="GPL9" s="121"/>
      <c r="GPM9" s="121"/>
      <c r="GPN9" s="121"/>
      <c r="GPO9" s="121"/>
      <c r="GPP9" s="121"/>
      <c r="GPQ9" s="121"/>
      <c r="GPR9" s="121"/>
      <c r="GPS9" s="121"/>
      <c r="GPT9" s="121"/>
      <c r="GPU9" s="121"/>
      <c r="GPV9" s="121"/>
      <c r="GPW9" s="121"/>
      <c r="GPX9" s="121"/>
      <c r="GPY9" s="121"/>
      <c r="GPZ9" s="121"/>
      <c r="GQA9" s="121"/>
      <c r="GQB9" s="121"/>
      <c r="GQC9" s="121"/>
      <c r="GQD9" s="121"/>
      <c r="GQE9" s="121"/>
      <c r="GQF9" s="121"/>
      <c r="GQG9" s="121"/>
      <c r="GQH9" s="121"/>
      <c r="GQI9" s="121"/>
      <c r="GQJ9" s="121"/>
      <c r="GQK9" s="121"/>
      <c r="GQL9" s="121"/>
      <c r="GQM9" s="121"/>
      <c r="GQN9" s="121"/>
      <c r="GQO9" s="121"/>
      <c r="GQP9" s="121"/>
      <c r="GQQ9" s="121"/>
      <c r="GQR9" s="121"/>
      <c r="GQS9" s="121"/>
      <c r="GQT9" s="121"/>
      <c r="GQU9" s="121"/>
      <c r="GQV9" s="121"/>
      <c r="GQW9" s="121"/>
      <c r="GQX9" s="121"/>
      <c r="GQY9" s="121"/>
      <c r="GQZ9" s="121"/>
      <c r="GRA9" s="121"/>
      <c r="GRB9" s="121"/>
      <c r="GRC9" s="121"/>
      <c r="GRD9" s="121"/>
      <c r="GRE9" s="121"/>
      <c r="GRF9" s="121"/>
      <c r="GRG9" s="121"/>
      <c r="GRH9" s="121"/>
      <c r="GRI9" s="121"/>
      <c r="GRJ9" s="121"/>
      <c r="GRK9" s="121"/>
      <c r="GRL9" s="121"/>
      <c r="GRM9" s="121"/>
      <c r="GRN9" s="121"/>
      <c r="GRO9" s="121"/>
      <c r="GRP9" s="121"/>
      <c r="GRQ9" s="121"/>
      <c r="GRR9" s="121"/>
      <c r="GRS9" s="121"/>
      <c r="GRT9" s="121"/>
      <c r="GRU9" s="121"/>
      <c r="GRV9" s="121"/>
      <c r="GRW9" s="121"/>
      <c r="GRX9" s="121"/>
      <c r="GRY9" s="121"/>
      <c r="GRZ9" s="121"/>
      <c r="GSA9" s="121"/>
      <c r="GSB9" s="121"/>
      <c r="GSC9" s="121"/>
      <c r="GSD9" s="121"/>
      <c r="GSE9" s="121"/>
      <c r="GSF9" s="121"/>
      <c r="GSG9" s="121"/>
      <c r="GSH9" s="121"/>
      <c r="GSI9" s="121"/>
      <c r="GSJ9" s="121"/>
      <c r="GSK9" s="121"/>
      <c r="GSL9" s="121"/>
      <c r="GSM9" s="121"/>
      <c r="GSN9" s="121"/>
      <c r="GSO9" s="121"/>
      <c r="GSP9" s="121"/>
      <c r="GSQ9" s="121"/>
      <c r="GSR9" s="121"/>
      <c r="GSS9" s="121"/>
      <c r="GST9" s="121"/>
      <c r="GSU9" s="121"/>
      <c r="GSV9" s="121"/>
      <c r="GSW9" s="121"/>
      <c r="GSX9" s="121"/>
      <c r="GSY9" s="121"/>
      <c r="GSZ9" s="121"/>
      <c r="GTA9" s="121"/>
      <c r="GTB9" s="121"/>
      <c r="GTC9" s="121"/>
      <c r="GTD9" s="121"/>
      <c r="GTE9" s="121"/>
      <c r="GTF9" s="121"/>
      <c r="GTG9" s="121"/>
      <c r="GTH9" s="121"/>
      <c r="GTI9" s="121"/>
      <c r="GTJ9" s="121"/>
      <c r="GTK9" s="121"/>
      <c r="GTL9" s="121"/>
      <c r="GTM9" s="121"/>
      <c r="GTN9" s="121"/>
      <c r="GTO9" s="121"/>
      <c r="GTP9" s="121"/>
      <c r="GTQ9" s="121"/>
      <c r="GTR9" s="121"/>
      <c r="GTS9" s="121"/>
      <c r="GTT9" s="121"/>
      <c r="GTU9" s="121"/>
      <c r="GTV9" s="121"/>
      <c r="GTW9" s="121"/>
      <c r="GTX9" s="121"/>
      <c r="GTY9" s="121"/>
      <c r="GTZ9" s="121"/>
      <c r="GUA9" s="121"/>
      <c r="GUB9" s="121"/>
      <c r="GUC9" s="121"/>
      <c r="GUD9" s="121"/>
      <c r="GUE9" s="121"/>
      <c r="GUF9" s="121"/>
      <c r="GUG9" s="121"/>
      <c r="GUH9" s="121"/>
      <c r="GUI9" s="121"/>
      <c r="GUJ9" s="121"/>
      <c r="GUK9" s="121"/>
      <c r="GUL9" s="121"/>
      <c r="GUM9" s="121"/>
      <c r="GUN9" s="121"/>
      <c r="GUO9" s="121"/>
      <c r="GUP9" s="121"/>
      <c r="GUQ9" s="121"/>
      <c r="GUR9" s="121"/>
      <c r="GUS9" s="121"/>
      <c r="GUT9" s="121"/>
      <c r="GUU9" s="121"/>
      <c r="GUV9" s="121"/>
      <c r="GUW9" s="121"/>
      <c r="GUX9" s="121"/>
      <c r="GUY9" s="121"/>
      <c r="GUZ9" s="121"/>
      <c r="GVA9" s="121"/>
      <c r="GVB9" s="121"/>
      <c r="GVC9" s="121"/>
      <c r="GVD9" s="121"/>
      <c r="GVE9" s="121"/>
      <c r="GVF9" s="121"/>
      <c r="GVG9" s="121"/>
      <c r="GVH9" s="121"/>
      <c r="GVI9" s="121"/>
      <c r="GVJ9" s="121"/>
      <c r="GVK9" s="121"/>
      <c r="GVL9" s="121"/>
      <c r="GVM9" s="121"/>
      <c r="GVN9" s="121"/>
      <c r="GVO9" s="121"/>
      <c r="GVP9" s="121"/>
      <c r="GVQ9" s="121"/>
      <c r="GVR9" s="121"/>
      <c r="GVS9" s="121"/>
      <c r="GVT9" s="121"/>
      <c r="GVU9" s="121"/>
      <c r="GVV9" s="121"/>
      <c r="GVW9" s="121"/>
      <c r="GVX9" s="121"/>
      <c r="GVY9" s="121"/>
      <c r="GVZ9" s="121"/>
      <c r="GWA9" s="121"/>
      <c r="GWB9" s="121"/>
      <c r="GWC9" s="121"/>
      <c r="GWD9" s="121"/>
      <c r="GWE9" s="121"/>
      <c r="GWF9" s="121"/>
      <c r="GWG9" s="121"/>
      <c r="GWH9" s="121"/>
      <c r="GWI9" s="121"/>
      <c r="GWJ9" s="121"/>
      <c r="GWK9" s="121"/>
      <c r="GWL9" s="121"/>
      <c r="GWM9" s="121"/>
      <c r="GWN9" s="121"/>
      <c r="GWO9" s="121"/>
      <c r="GWP9" s="121"/>
      <c r="GWQ9" s="121"/>
      <c r="GWR9" s="121"/>
      <c r="GWS9" s="121"/>
      <c r="GWT9" s="121"/>
      <c r="GWU9" s="121"/>
      <c r="GWV9" s="121"/>
      <c r="GWW9" s="121"/>
      <c r="GWX9" s="121"/>
      <c r="GWY9" s="121"/>
      <c r="GWZ9" s="121"/>
      <c r="GXA9" s="121"/>
      <c r="GXB9" s="121"/>
      <c r="GXC9" s="121"/>
      <c r="GXD9" s="121"/>
      <c r="GXE9" s="121"/>
      <c r="GXF9" s="121"/>
      <c r="GXG9" s="121"/>
      <c r="GXH9" s="121"/>
      <c r="GXI9" s="121"/>
      <c r="GXJ9" s="121"/>
      <c r="GXK9" s="121"/>
      <c r="GXL9" s="121"/>
      <c r="GXM9" s="121"/>
      <c r="GXN9" s="121"/>
      <c r="GXO9" s="121"/>
      <c r="GXP9" s="121"/>
      <c r="GXQ9" s="121"/>
      <c r="GXR9" s="121"/>
      <c r="GXS9" s="121"/>
      <c r="GXT9" s="121"/>
      <c r="GXU9" s="121"/>
      <c r="GXV9" s="121"/>
      <c r="GXW9" s="121"/>
      <c r="GXX9" s="121"/>
      <c r="GXY9" s="121"/>
      <c r="GXZ9" s="121"/>
      <c r="GYA9" s="121"/>
      <c r="GYB9" s="121"/>
      <c r="GYC9" s="121"/>
      <c r="GYD9" s="121"/>
      <c r="GYE9" s="121"/>
      <c r="GYF9" s="121"/>
      <c r="GYG9" s="121"/>
      <c r="GYH9" s="121"/>
      <c r="GYI9" s="121"/>
      <c r="GYJ9" s="121"/>
      <c r="GYK9" s="121"/>
      <c r="GYL9" s="121"/>
      <c r="GYM9" s="121"/>
      <c r="GYN9" s="121"/>
      <c r="GYO9" s="121"/>
      <c r="GYP9" s="121"/>
      <c r="GYQ9" s="121"/>
      <c r="GYR9" s="121"/>
      <c r="GYS9" s="121"/>
      <c r="GYT9" s="121"/>
      <c r="GYU9" s="121"/>
      <c r="GYV9" s="121"/>
      <c r="GYW9" s="121"/>
      <c r="GYX9" s="121"/>
      <c r="GYY9" s="121"/>
      <c r="GYZ9" s="121"/>
      <c r="GZA9" s="121"/>
      <c r="GZB9" s="121"/>
      <c r="GZC9" s="121"/>
      <c r="GZD9" s="121"/>
      <c r="GZE9" s="121"/>
      <c r="GZF9" s="121"/>
      <c r="GZG9" s="121"/>
      <c r="GZH9" s="121"/>
      <c r="GZI9" s="121"/>
      <c r="GZJ9" s="121"/>
      <c r="GZK9" s="121"/>
      <c r="GZL9" s="121"/>
      <c r="GZM9" s="121"/>
      <c r="GZN9" s="121"/>
      <c r="GZO9" s="121"/>
      <c r="GZP9" s="121"/>
      <c r="GZQ9" s="121"/>
      <c r="GZR9" s="121"/>
      <c r="GZS9" s="121"/>
      <c r="GZT9" s="121"/>
      <c r="GZU9" s="121"/>
      <c r="GZV9" s="121"/>
      <c r="GZW9" s="121"/>
      <c r="GZX9" s="121"/>
      <c r="GZY9" s="121"/>
      <c r="GZZ9" s="121"/>
      <c r="HAA9" s="121"/>
      <c r="HAB9" s="121"/>
      <c r="HAC9" s="121"/>
      <c r="HAD9" s="121"/>
      <c r="HAE9" s="121"/>
      <c r="HAF9" s="121"/>
      <c r="HAG9" s="121"/>
      <c r="HAH9" s="121"/>
      <c r="HAI9" s="121"/>
      <c r="HAJ9" s="121"/>
      <c r="HAK9" s="121"/>
      <c r="HAL9" s="121"/>
      <c r="HAM9" s="121"/>
      <c r="HAN9" s="121"/>
      <c r="HAO9" s="121"/>
      <c r="HAP9" s="121"/>
      <c r="HAQ9" s="121"/>
      <c r="HAR9" s="121"/>
      <c r="HAS9" s="121"/>
      <c r="HAT9" s="121"/>
      <c r="HAU9" s="121"/>
      <c r="HAV9" s="121"/>
      <c r="HAW9" s="121"/>
      <c r="HAX9" s="121"/>
      <c r="HAY9" s="121"/>
      <c r="HAZ9" s="121"/>
      <c r="HBA9" s="121"/>
      <c r="HBB9" s="121"/>
      <c r="HBC9" s="121"/>
      <c r="HBD9" s="121"/>
      <c r="HBE9" s="121"/>
      <c r="HBF9" s="121"/>
      <c r="HBG9" s="121"/>
      <c r="HBH9" s="121"/>
      <c r="HBI9" s="121"/>
      <c r="HBJ9" s="121"/>
      <c r="HBK9" s="121"/>
      <c r="HBL9" s="121"/>
      <c r="HBM9" s="121"/>
      <c r="HBN9" s="121"/>
      <c r="HBO9" s="121"/>
      <c r="HBP9" s="121"/>
      <c r="HBQ9" s="121"/>
      <c r="HBR9" s="121"/>
      <c r="HBS9" s="121"/>
      <c r="HBT9" s="121"/>
      <c r="HBU9" s="121"/>
      <c r="HBV9" s="121"/>
      <c r="HBW9" s="121"/>
      <c r="HBX9" s="121"/>
      <c r="HBY9" s="121"/>
      <c r="HBZ9" s="121"/>
      <c r="HCA9" s="121"/>
      <c r="HCB9" s="121"/>
      <c r="HCC9" s="121"/>
      <c r="HCD9" s="121"/>
      <c r="HCE9" s="121"/>
      <c r="HCF9" s="121"/>
      <c r="HCG9" s="121"/>
      <c r="HCH9" s="121"/>
      <c r="HCI9" s="121"/>
      <c r="HCJ9" s="121"/>
      <c r="HCK9" s="121"/>
      <c r="HCL9" s="121"/>
      <c r="HCM9" s="121"/>
      <c r="HCN9" s="121"/>
      <c r="HCO9" s="121"/>
      <c r="HCP9" s="121"/>
      <c r="HCQ9" s="121"/>
      <c r="HCR9" s="121"/>
      <c r="HCS9" s="121"/>
      <c r="HCT9" s="121"/>
      <c r="HCU9" s="121"/>
      <c r="HCV9" s="121"/>
      <c r="HCW9" s="121"/>
      <c r="HCX9" s="121"/>
      <c r="HCY9" s="121"/>
      <c r="HCZ9" s="121"/>
      <c r="HDA9" s="121"/>
      <c r="HDB9" s="121"/>
      <c r="HDC9" s="121"/>
      <c r="HDD9" s="121"/>
      <c r="HDE9" s="121"/>
      <c r="HDF9" s="121"/>
      <c r="HDG9" s="121"/>
      <c r="HDH9" s="121"/>
      <c r="HDI9" s="121"/>
      <c r="HDJ9" s="121"/>
      <c r="HDK9" s="121"/>
      <c r="HDL9" s="121"/>
      <c r="HDM9" s="121"/>
      <c r="HDN9" s="121"/>
      <c r="HDO9" s="121"/>
      <c r="HDP9" s="121"/>
      <c r="HDQ9" s="121"/>
      <c r="HDR9" s="121"/>
      <c r="HDS9" s="121"/>
      <c r="HDT9" s="121"/>
      <c r="HDU9" s="121"/>
      <c r="HDV9" s="121"/>
      <c r="HDW9" s="121"/>
      <c r="HDX9" s="121"/>
      <c r="HDY9" s="121"/>
      <c r="HDZ9" s="121"/>
      <c r="HEA9" s="121"/>
      <c r="HEB9" s="121"/>
      <c r="HEC9" s="121"/>
      <c r="HED9" s="121"/>
      <c r="HEE9" s="121"/>
      <c r="HEF9" s="121"/>
      <c r="HEG9" s="121"/>
      <c r="HEH9" s="121"/>
      <c r="HEI9" s="121"/>
      <c r="HEJ9" s="121"/>
      <c r="HEK9" s="121"/>
      <c r="HEL9" s="121"/>
      <c r="HEM9" s="121"/>
      <c r="HEN9" s="121"/>
      <c r="HEO9" s="121"/>
      <c r="HEP9" s="121"/>
      <c r="HEQ9" s="121"/>
      <c r="HER9" s="121"/>
      <c r="HES9" s="121"/>
      <c r="HET9" s="121"/>
      <c r="HEU9" s="121"/>
      <c r="HEV9" s="121"/>
      <c r="HEW9" s="121"/>
      <c r="HEX9" s="121"/>
      <c r="HEY9" s="121"/>
      <c r="HEZ9" s="121"/>
      <c r="HFA9" s="121"/>
      <c r="HFB9" s="121"/>
      <c r="HFC9" s="121"/>
      <c r="HFD9" s="121"/>
      <c r="HFE9" s="121"/>
      <c r="HFF9" s="121"/>
      <c r="HFG9" s="121"/>
      <c r="HFH9" s="121"/>
      <c r="HFI9" s="121"/>
      <c r="HFJ9" s="121"/>
      <c r="HFK9" s="121"/>
      <c r="HFL9" s="121"/>
      <c r="HFM9" s="121"/>
      <c r="HFN9" s="121"/>
      <c r="HFO9" s="121"/>
      <c r="HFP9" s="121"/>
      <c r="HFQ9" s="121"/>
      <c r="HFR9" s="121"/>
      <c r="HFS9" s="121"/>
      <c r="HFT9" s="121"/>
      <c r="HFU9" s="121"/>
      <c r="HFV9" s="121"/>
      <c r="HFW9" s="121"/>
      <c r="HFX9" s="121"/>
      <c r="HFY9" s="121"/>
      <c r="HFZ9" s="121"/>
      <c r="HGA9" s="121"/>
      <c r="HGB9" s="121"/>
      <c r="HGC9" s="121"/>
      <c r="HGD9" s="121"/>
      <c r="HGE9" s="121"/>
      <c r="HGF9" s="121"/>
      <c r="HGG9" s="121"/>
      <c r="HGH9" s="121"/>
      <c r="HGI9" s="121"/>
      <c r="HGJ9" s="121"/>
      <c r="HGK9" s="121"/>
      <c r="HGL9" s="121"/>
      <c r="HGM9" s="121"/>
      <c r="HGN9" s="121"/>
      <c r="HGO9" s="121"/>
      <c r="HGP9" s="121"/>
      <c r="HGQ9" s="121"/>
      <c r="HGR9" s="121"/>
      <c r="HGS9" s="121"/>
      <c r="HGT9" s="121"/>
      <c r="HGU9" s="121"/>
      <c r="HGV9" s="121"/>
      <c r="HGW9" s="121"/>
      <c r="HGX9" s="121"/>
      <c r="HGY9" s="121"/>
      <c r="HGZ9" s="121"/>
      <c r="HHA9" s="121"/>
      <c r="HHB9" s="121"/>
      <c r="HHC9" s="121"/>
      <c r="HHD9" s="121"/>
      <c r="HHE9" s="121"/>
      <c r="HHF9" s="121"/>
      <c r="HHG9" s="121"/>
      <c r="HHH9" s="121"/>
      <c r="HHI9" s="121"/>
      <c r="HHJ9" s="121"/>
      <c r="HHK9" s="121"/>
      <c r="HHL9" s="121"/>
      <c r="HHM9" s="121"/>
      <c r="HHN9" s="121"/>
      <c r="HHO9" s="121"/>
      <c r="HHP9" s="121"/>
      <c r="HHQ9" s="121"/>
      <c r="HHR9" s="121"/>
      <c r="HHS9" s="121"/>
      <c r="HHT9" s="121"/>
      <c r="HHU9" s="121"/>
      <c r="HHV9" s="121"/>
      <c r="HHW9" s="121"/>
      <c r="HHX9" s="121"/>
      <c r="HHY9" s="121"/>
      <c r="HHZ9" s="121"/>
      <c r="HIA9" s="121"/>
      <c r="HIB9" s="121"/>
      <c r="HIC9" s="121"/>
      <c r="HID9" s="121"/>
      <c r="HIE9" s="121"/>
      <c r="HIF9" s="121"/>
      <c r="HIG9" s="121"/>
      <c r="HIH9" s="121"/>
      <c r="HII9" s="121"/>
      <c r="HIJ9" s="121"/>
      <c r="HIK9" s="121"/>
      <c r="HIL9" s="121"/>
      <c r="HIM9" s="121"/>
      <c r="HIN9" s="121"/>
      <c r="HIO9" s="121"/>
      <c r="HIP9" s="121"/>
      <c r="HIQ9" s="121"/>
      <c r="HIR9" s="121"/>
      <c r="HIS9" s="121"/>
      <c r="HIT9" s="121"/>
      <c r="HIU9" s="121"/>
      <c r="HIV9" s="121"/>
      <c r="HIW9" s="121"/>
      <c r="HIX9" s="121"/>
      <c r="HIY9" s="121"/>
      <c r="HIZ9" s="121"/>
      <c r="HJA9" s="121"/>
      <c r="HJB9" s="121"/>
      <c r="HJC9" s="121"/>
      <c r="HJD9" s="121"/>
      <c r="HJE9" s="121"/>
      <c r="HJF9" s="121"/>
      <c r="HJG9" s="121"/>
      <c r="HJH9" s="121"/>
      <c r="HJI9" s="121"/>
      <c r="HJJ9" s="121"/>
      <c r="HJK9" s="121"/>
      <c r="HJL9" s="121"/>
      <c r="HJM9" s="121"/>
      <c r="HJN9" s="121"/>
      <c r="HJO9" s="121"/>
      <c r="HJP9" s="121"/>
      <c r="HJQ9" s="121"/>
      <c r="HJR9" s="121"/>
      <c r="HJS9" s="121"/>
      <c r="HJT9" s="121"/>
      <c r="HJU9" s="121"/>
      <c r="HJV9" s="121"/>
      <c r="HJW9" s="121"/>
      <c r="HJX9" s="121"/>
      <c r="HJY9" s="121"/>
      <c r="HJZ9" s="121"/>
      <c r="HKA9" s="121"/>
      <c r="HKB9" s="121"/>
      <c r="HKC9" s="121"/>
      <c r="HKD9" s="121"/>
      <c r="HKE9" s="121"/>
      <c r="HKF9" s="121"/>
      <c r="HKG9" s="121"/>
      <c r="HKH9" s="121"/>
      <c r="HKI9" s="121"/>
      <c r="HKJ9" s="121"/>
      <c r="HKK9" s="121"/>
      <c r="HKL9" s="121"/>
      <c r="HKM9" s="121"/>
      <c r="HKN9" s="121"/>
      <c r="HKO9" s="121"/>
      <c r="HKP9" s="121"/>
      <c r="HKQ9" s="121"/>
      <c r="HKR9" s="121"/>
      <c r="HKS9" s="121"/>
      <c r="HKT9" s="121"/>
      <c r="HKU9" s="121"/>
      <c r="HKV9" s="121"/>
      <c r="HKW9" s="121"/>
      <c r="HKX9" s="121"/>
      <c r="HKY9" s="121"/>
      <c r="HKZ9" s="121"/>
      <c r="HLA9" s="121"/>
      <c r="HLB9" s="121"/>
      <c r="HLC9" s="121"/>
      <c r="HLD9" s="121"/>
      <c r="HLE9" s="121"/>
      <c r="HLF9" s="121"/>
      <c r="HLG9" s="121"/>
      <c r="HLH9" s="121"/>
      <c r="HLI9" s="121"/>
      <c r="HLJ9" s="121"/>
      <c r="HLK9" s="121"/>
      <c r="HLL9" s="121"/>
      <c r="HLM9" s="121"/>
      <c r="HLN9" s="121"/>
      <c r="HLO9" s="121"/>
      <c r="HLP9" s="121"/>
      <c r="HLQ9" s="121"/>
      <c r="HLR9" s="121"/>
      <c r="HLS9" s="121"/>
      <c r="HLT9" s="121"/>
      <c r="HLU9" s="121"/>
      <c r="HLV9" s="121"/>
      <c r="HLW9" s="121"/>
      <c r="HLX9" s="121"/>
      <c r="HLY9" s="121"/>
      <c r="HLZ9" s="121"/>
      <c r="HMA9" s="121"/>
      <c r="HMB9" s="121"/>
      <c r="HMC9" s="121"/>
      <c r="HMD9" s="121"/>
      <c r="HME9" s="121"/>
      <c r="HMF9" s="121"/>
      <c r="HMG9" s="121"/>
      <c r="HMH9" s="121"/>
      <c r="HMI9" s="121"/>
      <c r="HMJ9" s="121"/>
      <c r="HMK9" s="121"/>
      <c r="HML9" s="121"/>
      <c r="HMM9" s="121"/>
      <c r="HMN9" s="121"/>
      <c r="HMO9" s="121"/>
      <c r="HMP9" s="121"/>
      <c r="HMQ9" s="121"/>
      <c r="HMR9" s="121"/>
      <c r="HMS9" s="121"/>
      <c r="HMT9" s="121"/>
      <c r="HMU9" s="121"/>
      <c r="HMV9" s="121"/>
      <c r="HMW9" s="121"/>
      <c r="HMX9" s="121"/>
      <c r="HMY9" s="121"/>
      <c r="HMZ9" s="121"/>
      <c r="HNA9" s="121"/>
      <c r="HNB9" s="121"/>
      <c r="HNC9" s="121"/>
      <c r="HND9" s="121"/>
      <c r="HNE9" s="121"/>
      <c r="HNF9" s="121"/>
      <c r="HNG9" s="121"/>
      <c r="HNH9" s="121"/>
      <c r="HNI9" s="121"/>
      <c r="HNJ9" s="121"/>
      <c r="HNK9" s="121"/>
      <c r="HNL9" s="121"/>
      <c r="HNM9" s="121"/>
      <c r="HNN9" s="121"/>
      <c r="HNO9" s="121"/>
      <c r="HNP9" s="121"/>
      <c r="HNQ9" s="121"/>
      <c r="HNR9" s="121"/>
      <c r="HNS9" s="121"/>
      <c r="HNT9" s="121"/>
      <c r="HNU9" s="121"/>
      <c r="HNV9" s="121"/>
      <c r="HNW9" s="121"/>
      <c r="HNX9" s="121"/>
      <c r="HNY9" s="121"/>
      <c r="HNZ9" s="121"/>
      <c r="HOA9" s="121"/>
      <c r="HOB9" s="121"/>
      <c r="HOC9" s="121"/>
      <c r="HOD9" s="121"/>
      <c r="HOE9" s="121"/>
      <c r="HOF9" s="121"/>
      <c r="HOG9" s="121"/>
      <c r="HOH9" s="121"/>
      <c r="HOI9" s="121"/>
      <c r="HOJ9" s="121"/>
      <c r="HOK9" s="121"/>
      <c r="HOL9" s="121"/>
      <c r="HOM9" s="121"/>
      <c r="HON9" s="121"/>
      <c r="HOO9" s="121"/>
      <c r="HOP9" s="121"/>
      <c r="HOQ9" s="121"/>
      <c r="HOR9" s="121"/>
      <c r="HOS9" s="121"/>
      <c r="HOT9" s="121"/>
      <c r="HOU9" s="121"/>
      <c r="HOV9" s="121"/>
      <c r="HOW9" s="121"/>
      <c r="HOX9" s="121"/>
      <c r="HOY9" s="121"/>
      <c r="HOZ9" s="121"/>
      <c r="HPA9" s="121"/>
      <c r="HPB9" s="121"/>
      <c r="HPC9" s="121"/>
      <c r="HPD9" s="121"/>
      <c r="HPE9" s="121"/>
      <c r="HPF9" s="121"/>
      <c r="HPG9" s="121"/>
      <c r="HPH9" s="121"/>
      <c r="HPI9" s="121"/>
      <c r="HPJ9" s="121"/>
      <c r="HPK9" s="121"/>
      <c r="HPL9" s="121"/>
      <c r="HPM9" s="121"/>
      <c r="HPN9" s="121"/>
      <c r="HPO9" s="121"/>
      <c r="HPP9" s="121"/>
      <c r="HPQ9" s="121"/>
      <c r="HPR9" s="121"/>
      <c r="HPS9" s="121"/>
      <c r="HPT9" s="121"/>
      <c r="HPU9" s="121"/>
      <c r="HPV9" s="121"/>
      <c r="HPW9" s="121"/>
      <c r="HPX9" s="121"/>
      <c r="HPY9" s="121"/>
      <c r="HPZ9" s="121"/>
      <c r="HQA9" s="121"/>
      <c r="HQB9" s="121"/>
      <c r="HQC9" s="121"/>
      <c r="HQD9" s="121"/>
      <c r="HQE9" s="121"/>
      <c r="HQF9" s="121"/>
      <c r="HQG9" s="121"/>
      <c r="HQH9" s="121"/>
      <c r="HQI9" s="121"/>
      <c r="HQJ9" s="121"/>
      <c r="HQK9" s="121"/>
      <c r="HQL9" s="121"/>
      <c r="HQM9" s="121"/>
      <c r="HQN9" s="121"/>
      <c r="HQO9" s="121"/>
      <c r="HQP9" s="121"/>
      <c r="HQQ9" s="121"/>
      <c r="HQR9" s="121"/>
      <c r="HQS9" s="121"/>
      <c r="HQT9" s="121"/>
      <c r="HQU9" s="121"/>
      <c r="HQV9" s="121"/>
      <c r="HQW9" s="121"/>
      <c r="HQX9" s="121"/>
      <c r="HQY9" s="121"/>
      <c r="HQZ9" s="121"/>
      <c r="HRA9" s="121"/>
      <c r="HRB9" s="121"/>
      <c r="HRC9" s="121"/>
      <c r="HRD9" s="121"/>
      <c r="HRE9" s="121"/>
      <c r="HRF9" s="121"/>
      <c r="HRG9" s="121"/>
      <c r="HRH9" s="121"/>
      <c r="HRI9" s="121"/>
      <c r="HRJ9" s="121"/>
      <c r="HRK9" s="121"/>
      <c r="HRL9" s="121"/>
      <c r="HRM9" s="121"/>
      <c r="HRN9" s="121"/>
      <c r="HRO9" s="121"/>
      <c r="HRP9" s="121"/>
      <c r="HRQ9" s="121"/>
      <c r="HRR9" s="121"/>
      <c r="HRS9" s="121"/>
      <c r="HRT9" s="121"/>
      <c r="HRU9" s="121"/>
      <c r="HRV9" s="121"/>
      <c r="HRW9" s="121"/>
      <c r="HRX9" s="121"/>
      <c r="HRY9" s="121"/>
      <c r="HRZ9" s="121"/>
      <c r="HSA9" s="121"/>
      <c r="HSB9" s="121"/>
      <c r="HSC9" s="121"/>
      <c r="HSD9" s="121"/>
      <c r="HSE9" s="121"/>
      <c r="HSF9" s="121"/>
      <c r="HSG9" s="121"/>
      <c r="HSH9" s="121"/>
      <c r="HSI9" s="121"/>
      <c r="HSJ9" s="121"/>
      <c r="HSK9" s="121"/>
      <c r="HSL9" s="121"/>
      <c r="HSM9" s="121"/>
      <c r="HSN9" s="121"/>
      <c r="HSO9" s="121"/>
      <c r="HSP9" s="121"/>
      <c r="HSQ9" s="121"/>
      <c r="HSR9" s="121"/>
      <c r="HSS9" s="121"/>
      <c r="HST9" s="121"/>
      <c r="HSU9" s="121"/>
      <c r="HSV9" s="121"/>
      <c r="HSW9" s="121"/>
      <c r="HSX9" s="121"/>
      <c r="HSY9" s="121"/>
      <c r="HSZ9" s="121"/>
      <c r="HTA9" s="121"/>
      <c r="HTB9" s="121"/>
      <c r="HTC9" s="121"/>
      <c r="HTD9" s="121"/>
      <c r="HTE9" s="121"/>
      <c r="HTF9" s="121"/>
      <c r="HTG9" s="121"/>
      <c r="HTH9" s="121"/>
      <c r="HTI9" s="121"/>
      <c r="HTJ9" s="121"/>
      <c r="HTK9" s="121"/>
      <c r="HTL9" s="121"/>
      <c r="HTM9" s="121"/>
      <c r="HTN9" s="121"/>
      <c r="HTO9" s="121"/>
      <c r="HTP9" s="121"/>
      <c r="HTQ9" s="121"/>
      <c r="HTR9" s="121"/>
      <c r="HTS9" s="121"/>
      <c r="HTT9" s="121"/>
      <c r="HTU9" s="121"/>
      <c r="HTV9" s="121"/>
      <c r="HTW9" s="121"/>
      <c r="HTX9" s="121"/>
      <c r="HTY9" s="121"/>
      <c r="HTZ9" s="121"/>
      <c r="HUA9" s="121"/>
      <c r="HUB9" s="121"/>
      <c r="HUC9" s="121"/>
      <c r="HUD9" s="121"/>
      <c r="HUE9" s="121"/>
      <c r="HUF9" s="121"/>
      <c r="HUG9" s="121"/>
      <c r="HUH9" s="121"/>
      <c r="HUI9" s="121"/>
      <c r="HUJ9" s="121"/>
      <c r="HUK9" s="121"/>
      <c r="HUL9" s="121"/>
      <c r="HUM9" s="121"/>
      <c r="HUN9" s="121"/>
      <c r="HUO9" s="121"/>
      <c r="HUP9" s="121"/>
      <c r="HUQ9" s="121"/>
      <c r="HUR9" s="121"/>
      <c r="HUS9" s="121"/>
      <c r="HUT9" s="121"/>
      <c r="HUU9" s="121"/>
      <c r="HUV9" s="121"/>
      <c r="HUW9" s="121"/>
      <c r="HUX9" s="121"/>
      <c r="HUY9" s="121"/>
      <c r="HUZ9" s="121"/>
      <c r="HVA9" s="121"/>
      <c r="HVB9" s="121"/>
      <c r="HVC9" s="121"/>
      <c r="HVD9" s="121"/>
      <c r="HVE9" s="121"/>
      <c r="HVF9" s="121"/>
      <c r="HVG9" s="121"/>
      <c r="HVH9" s="121"/>
      <c r="HVI9" s="121"/>
      <c r="HVJ9" s="121"/>
      <c r="HVK9" s="121"/>
      <c r="HVL9" s="121"/>
      <c r="HVM9" s="121"/>
      <c r="HVN9" s="121"/>
      <c r="HVO9" s="121"/>
      <c r="HVP9" s="121"/>
      <c r="HVQ9" s="121"/>
      <c r="HVR9" s="121"/>
      <c r="HVS9" s="121"/>
      <c r="HVT9" s="121"/>
      <c r="HVU9" s="121"/>
      <c r="HVV9" s="121"/>
      <c r="HVW9" s="121"/>
      <c r="HVX9" s="121"/>
      <c r="HVY9" s="121"/>
      <c r="HVZ9" s="121"/>
      <c r="HWA9" s="121"/>
      <c r="HWB9" s="121"/>
      <c r="HWC9" s="121"/>
      <c r="HWD9" s="121"/>
      <c r="HWE9" s="121"/>
      <c r="HWF9" s="121"/>
      <c r="HWG9" s="121"/>
      <c r="HWH9" s="121"/>
      <c r="HWI9" s="121"/>
      <c r="HWJ9" s="121"/>
      <c r="HWK9" s="121"/>
      <c r="HWL9" s="121"/>
      <c r="HWM9" s="121"/>
      <c r="HWN9" s="121"/>
      <c r="HWO9" s="121"/>
      <c r="HWP9" s="121"/>
      <c r="HWQ9" s="121"/>
      <c r="HWR9" s="121"/>
      <c r="HWS9" s="121"/>
      <c r="HWT9" s="121"/>
      <c r="HWU9" s="121"/>
      <c r="HWV9" s="121"/>
      <c r="HWW9" s="121"/>
      <c r="HWX9" s="121"/>
      <c r="HWY9" s="121"/>
      <c r="HWZ9" s="121"/>
      <c r="HXA9" s="121"/>
      <c r="HXB9" s="121"/>
      <c r="HXC9" s="121"/>
      <c r="HXD9" s="121"/>
      <c r="HXE9" s="121"/>
      <c r="HXF9" s="121"/>
      <c r="HXG9" s="121"/>
      <c r="HXH9" s="121"/>
      <c r="HXI9" s="121"/>
      <c r="HXJ9" s="121"/>
      <c r="HXK9" s="121"/>
      <c r="HXL9" s="121"/>
      <c r="HXM9" s="121"/>
      <c r="HXN9" s="121"/>
      <c r="HXO9" s="121"/>
      <c r="HXP9" s="121"/>
      <c r="HXQ9" s="121"/>
      <c r="HXR9" s="121"/>
      <c r="HXS9" s="121"/>
      <c r="HXT9" s="121"/>
      <c r="HXU9" s="121"/>
      <c r="HXV9" s="121"/>
      <c r="HXW9" s="121"/>
      <c r="HXX9" s="121"/>
      <c r="HXY9" s="121"/>
      <c r="HXZ9" s="121"/>
      <c r="HYA9" s="121"/>
      <c r="HYB9" s="121"/>
      <c r="HYC9" s="121"/>
      <c r="HYD9" s="121"/>
      <c r="HYE9" s="121"/>
      <c r="HYF9" s="121"/>
      <c r="HYG9" s="121"/>
      <c r="HYH9" s="121"/>
      <c r="HYI9" s="121"/>
      <c r="HYJ9" s="121"/>
      <c r="HYK9" s="121"/>
      <c r="HYL9" s="121"/>
      <c r="HYM9" s="121"/>
      <c r="HYN9" s="121"/>
      <c r="HYO9" s="121"/>
      <c r="HYP9" s="121"/>
      <c r="HYQ9" s="121"/>
      <c r="HYR9" s="121"/>
      <c r="HYS9" s="121"/>
      <c r="HYT9" s="121"/>
      <c r="HYU9" s="121"/>
      <c r="HYV9" s="121"/>
      <c r="HYW9" s="121"/>
      <c r="HYX9" s="121"/>
      <c r="HYY9" s="121"/>
      <c r="HYZ9" s="121"/>
      <c r="HZA9" s="121"/>
      <c r="HZB9" s="121"/>
      <c r="HZC9" s="121"/>
      <c r="HZD9" s="121"/>
      <c r="HZE9" s="121"/>
      <c r="HZF9" s="121"/>
      <c r="HZG9" s="121"/>
      <c r="HZH9" s="121"/>
      <c r="HZI9" s="121"/>
      <c r="HZJ9" s="121"/>
      <c r="HZK9" s="121"/>
      <c r="HZL9" s="121"/>
      <c r="HZM9" s="121"/>
      <c r="HZN9" s="121"/>
      <c r="HZO9" s="121"/>
      <c r="HZP9" s="121"/>
      <c r="HZQ9" s="121"/>
      <c r="HZR9" s="121"/>
      <c r="HZS9" s="121"/>
      <c r="HZT9" s="121"/>
      <c r="HZU9" s="121"/>
      <c r="HZV9" s="121"/>
      <c r="HZW9" s="121"/>
      <c r="HZX9" s="121"/>
      <c r="HZY9" s="121"/>
      <c r="HZZ9" s="121"/>
      <c r="IAA9" s="121"/>
      <c r="IAB9" s="121"/>
      <c r="IAC9" s="121"/>
      <c r="IAD9" s="121"/>
      <c r="IAE9" s="121"/>
      <c r="IAF9" s="121"/>
      <c r="IAG9" s="121"/>
      <c r="IAH9" s="121"/>
      <c r="IAI9" s="121"/>
      <c r="IAJ9" s="121"/>
      <c r="IAK9" s="121"/>
      <c r="IAL9" s="121"/>
      <c r="IAM9" s="121"/>
      <c r="IAN9" s="121"/>
      <c r="IAO9" s="121"/>
      <c r="IAP9" s="121"/>
      <c r="IAQ9" s="121"/>
      <c r="IAR9" s="121"/>
      <c r="IAS9" s="121"/>
      <c r="IAT9" s="121"/>
      <c r="IAU9" s="121"/>
      <c r="IAV9" s="121"/>
      <c r="IAW9" s="121"/>
      <c r="IAX9" s="121"/>
      <c r="IAY9" s="121"/>
      <c r="IAZ9" s="121"/>
      <c r="IBA9" s="121"/>
      <c r="IBB9" s="121"/>
      <c r="IBC9" s="121"/>
      <c r="IBD9" s="121"/>
      <c r="IBE9" s="121"/>
      <c r="IBF9" s="121"/>
      <c r="IBG9" s="121"/>
      <c r="IBH9" s="121"/>
      <c r="IBI9" s="121"/>
      <c r="IBJ9" s="121"/>
      <c r="IBK9" s="121"/>
      <c r="IBL9" s="121"/>
      <c r="IBM9" s="121"/>
      <c r="IBN9" s="121"/>
      <c r="IBO9" s="121"/>
      <c r="IBP9" s="121"/>
      <c r="IBQ9" s="121"/>
      <c r="IBR9" s="121"/>
      <c r="IBS9" s="121"/>
      <c r="IBT9" s="121"/>
      <c r="IBU9" s="121"/>
      <c r="IBV9" s="121"/>
      <c r="IBW9" s="121"/>
      <c r="IBX9" s="121"/>
      <c r="IBY9" s="121"/>
      <c r="IBZ9" s="121"/>
      <c r="ICA9" s="121"/>
      <c r="ICB9" s="121"/>
      <c r="ICC9" s="121"/>
      <c r="ICD9" s="121"/>
      <c r="ICE9" s="121"/>
      <c r="ICF9" s="121"/>
      <c r="ICG9" s="121"/>
      <c r="ICH9" s="121"/>
      <c r="ICI9" s="121"/>
      <c r="ICJ9" s="121"/>
      <c r="ICK9" s="121"/>
      <c r="ICL9" s="121"/>
      <c r="ICM9" s="121"/>
      <c r="ICN9" s="121"/>
      <c r="ICO9" s="121"/>
      <c r="ICP9" s="121"/>
      <c r="ICQ9" s="121"/>
      <c r="ICR9" s="121"/>
      <c r="ICS9" s="121"/>
      <c r="ICT9" s="121"/>
      <c r="ICU9" s="121"/>
      <c r="ICV9" s="121"/>
      <c r="ICW9" s="121"/>
      <c r="ICX9" s="121"/>
      <c r="ICY9" s="121"/>
      <c r="ICZ9" s="121"/>
      <c r="IDA9" s="121"/>
      <c r="IDB9" s="121"/>
      <c r="IDC9" s="121"/>
      <c r="IDD9" s="121"/>
      <c r="IDE9" s="121"/>
      <c r="IDF9" s="121"/>
      <c r="IDG9" s="121"/>
      <c r="IDH9" s="121"/>
      <c r="IDI9" s="121"/>
      <c r="IDJ9" s="121"/>
      <c r="IDK9" s="121"/>
      <c r="IDL9" s="121"/>
      <c r="IDM9" s="121"/>
      <c r="IDN9" s="121"/>
      <c r="IDO9" s="121"/>
      <c r="IDP9" s="121"/>
      <c r="IDQ9" s="121"/>
      <c r="IDR9" s="121"/>
      <c r="IDS9" s="121"/>
      <c r="IDT9" s="121"/>
      <c r="IDU9" s="121"/>
      <c r="IDV9" s="121"/>
      <c r="IDW9" s="121"/>
      <c r="IDX9" s="121"/>
      <c r="IDY9" s="121"/>
      <c r="IDZ9" s="121"/>
      <c r="IEA9" s="121"/>
      <c r="IEB9" s="121"/>
      <c r="IEC9" s="121"/>
      <c r="IED9" s="121"/>
      <c r="IEE9" s="121"/>
      <c r="IEF9" s="121"/>
      <c r="IEG9" s="121"/>
      <c r="IEH9" s="121"/>
      <c r="IEI9" s="121"/>
      <c r="IEJ9" s="121"/>
      <c r="IEK9" s="121"/>
      <c r="IEL9" s="121"/>
      <c r="IEM9" s="121"/>
      <c r="IEN9" s="121"/>
      <c r="IEO9" s="121"/>
      <c r="IEP9" s="121"/>
      <c r="IEQ9" s="121"/>
      <c r="IER9" s="121"/>
      <c r="IES9" s="121"/>
      <c r="IET9" s="121"/>
      <c r="IEU9" s="121"/>
      <c r="IEV9" s="121"/>
      <c r="IEW9" s="121"/>
      <c r="IEX9" s="121"/>
      <c r="IEY9" s="121"/>
      <c r="IEZ9" s="121"/>
      <c r="IFA9" s="121"/>
      <c r="IFB9" s="121"/>
      <c r="IFC9" s="121"/>
      <c r="IFD9" s="121"/>
      <c r="IFE9" s="121"/>
      <c r="IFF9" s="121"/>
      <c r="IFG9" s="121"/>
      <c r="IFH9" s="121"/>
      <c r="IFI9" s="121"/>
      <c r="IFJ9" s="121"/>
      <c r="IFK9" s="121"/>
      <c r="IFL9" s="121"/>
      <c r="IFM9" s="121"/>
      <c r="IFN9" s="121"/>
      <c r="IFO9" s="121"/>
      <c r="IFP9" s="121"/>
      <c r="IFQ9" s="121"/>
      <c r="IFR9" s="121"/>
      <c r="IFS9" s="121"/>
      <c r="IFT9" s="121"/>
      <c r="IFU9" s="121"/>
      <c r="IFV9" s="121"/>
      <c r="IFW9" s="121"/>
      <c r="IFX9" s="121"/>
      <c r="IFY9" s="121"/>
      <c r="IFZ9" s="121"/>
      <c r="IGA9" s="121"/>
      <c r="IGB9" s="121"/>
      <c r="IGC9" s="121"/>
      <c r="IGD9" s="121"/>
      <c r="IGE9" s="121"/>
      <c r="IGF9" s="121"/>
      <c r="IGG9" s="121"/>
      <c r="IGH9" s="121"/>
      <c r="IGI9" s="121"/>
      <c r="IGJ9" s="121"/>
      <c r="IGK9" s="121"/>
      <c r="IGL9" s="121"/>
      <c r="IGM9" s="121"/>
      <c r="IGN9" s="121"/>
      <c r="IGO9" s="121"/>
      <c r="IGP9" s="121"/>
      <c r="IGQ9" s="121"/>
      <c r="IGR9" s="121"/>
      <c r="IGS9" s="121"/>
      <c r="IGT9" s="121"/>
      <c r="IGU9" s="121"/>
      <c r="IGV9" s="121"/>
      <c r="IGW9" s="121"/>
      <c r="IGX9" s="121"/>
      <c r="IGY9" s="121"/>
      <c r="IGZ9" s="121"/>
      <c r="IHA9" s="121"/>
      <c r="IHB9" s="121"/>
      <c r="IHC9" s="121"/>
      <c r="IHD9" s="121"/>
      <c r="IHE9" s="121"/>
      <c r="IHF9" s="121"/>
      <c r="IHG9" s="121"/>
      <c r="IHH9" s="121"/>
      <c r="IHI9" s="121"/>
      <c r="IHJ9" s="121"/>
      <c r="IHK9" s="121"/>
      <c r="IHL9" s="121"/>
      <c r="IHM9" s="121"/>
      <c r="IHN9" s="121"/>
      <c r="IHO9" s="121"/>
      <c r="IHP9" s="121"/>
      <c r="IHQ9" s="121"/>
      <c r="IHR9" s="121"/>
      <c r="IHS9" s="121"/>
      <c r="IHT9" s="121"/>
      <c r="IHU9" s="121"/>
      <c r="IHV9" s="121"/>
      <c r="IHW9" s="121"/>
      <c r="IHX9" s="121"/>
      <c r="IHY9" s="121"/>
      <c r="IHZ9" s="121"/>
      <c r="IIA9" s="121"/>
      <c r="IIB9" s="121"/>
      <c r="IIC9" s="121"/>
      <c r="IID9" s="121"/>
      <c r="IIE9" s="121"/>
      <c r="IIF9" s="121"/>
      <c r="IIG9" s="121"/>
      <c r="IIH9" s="121"/>
      <c r="III9" s="121"/>
      <c r="IIJ9" s="121"/>
      <c r="IIK9" s="121"/>
      <c r="IIL9" s="121"/>
      <c r="IIM9" s="121"/>
      <c r="IIN9" s="121"/>
      <c r="IIO9" s="121"/>
      <c r="IIP9" s="121"/>
      <c r="IIQ9" s="121"/>
      <c r="IIR9" s="121"/>
      <c r="IIS9" s="121"/>
      <c r="IIT9" s="121"/>
      <c r="IIU9" s="121"/>
      <c r="IIV9" s="121"/>
      <c r="IIW9" s="121"/>
      <c r="IIX9" s="121"/>
      <c r="IIY9" s="121"/>
      <c r="IIZ9" s="121"/>
      <c r="IJA9" s="121"/>
      <c r="IJB9" s="121"/>
      <c r="IJC9" s="121"/>
      <c r="IJD9" s="121"/>
      <c r="IJE9" s="121"/>
      <c r="IJF9" s="121"/>
      <c r="IJG9" s="121"/>
      <c r="IJH9" s="121"/>
      <c r="IJI9" s="121"/>
      <c r="IJJ9" s="121"/>
      <c r="IJK9" s="121"/>
      <c r="IJL9" s="121"/>
      <c r="IJM9" s="121"/>
      <c r="IJN9" s="121"/>
      <c r="IJO9" s="121"/>
      <c r="IJP9" s="121"/>
      <c r="IJQ9" s="121"/>
      <c r="IJR9" s="121"/>
      <c r="IJS9" s="121"/>
      <c r="IJT9" s="121"/>
      <c r="IJU9" s="121"/>
      <c r="IJV9" s="121"/>
      <c r="IJW9" s="121"/>
      <c r="IJX9" s="121"/>
      <c r="IJY9" s="121"/>
      <c r="IJZ9" s="121"/>
      <c r="IKA9" s="121"/>
      <c r="IKB9" s="121"/>
      <c r="IKC9" s="121"/>
      <c r="IKD9" s="121"/>
      <c r="IKE9" s="121"/>
      <c r="IKF9" s="121"/>
      <c r="IKG9" s="121"/>
      <c r="IKH9" s="121"/>
      <c r="IKI9" s="121"/>
      <c r="IKJ9" s="121"/>
      <c r="IKK9" s="121"/>
      <c r="IKL9" s="121"/>
      <c r="IKM9" s="121"/>
      <c r="IKN9" s="121"/>
      <c r="IKO9" s="121"/>
      <c r="IKP9" s="121"/>
      <c r="IKQ9" s="121"/>
      <c r="IKR9" s="121"/>
      <c r="IKS9" s="121"/>
      <c r="IKT9" s="121"/>
      <c r="IKU9" s="121"/>
      <c r="IKV9" s="121"/>
      <c r="IKW9" s="121"/>
      <c r="IKX9" s="121"/>
      <c r="IKY9" s="121"/>
      <c r="IKZ9" s="121"/>
      <c r="ILA9" s="121"/>
      <c r="ILB9" s="121"/>
      <c r="ILC9" s="121"/>
      <c r="ILD9" s="121"/>
      <c r="ILE9" s="121"/>
      <c r="ILF9" s="121"/>
      <c r="ILG9" s="121"/>
      <c r="ILH9" s="121"/>
      <c r="ILI9" s="121"/>
      <c r="ILJ9" s="121"/>
      <c r="ILK9" s="121"/>
      <c r="ILL9" s="121"/>
      <c r="ILM9" s="121"/>
      <c r="ILN9" s="121"/>
      <c r="ILO9" s="121"/>
      <c r="ILP9" s="121"/>
      <c r="ILQ9" s="121"/>
      <c r="ILR9" s="121"/>
      <c r="ILS9" s="121"/>
      <c r="ILT9" s="121"/>
      <c r="ILU9" s="121"/>
      <c r="ILV9" s="121"/>
      <c r="ILW9" s="121"/>
      <c r="ILX9" s="121"/>
      <c r="ILY9" s="121"/>
      <c r="ILZ9" s="121"/>
      <c r="IMA9" s="121"/>
      <c r="IMB9" s="121"/>
      <c r="IMC9" s="121"/>
      <c r="IMD9" s="121"/>
      <c r="IME9" s="121"/>
      <c r="IMF9" s="121"/>
      <c r="IMG9" s="121"/>
      <c r="IMH9" s="121"/>
      <c r="IMI9" s="121"/>
      <c r="IMJ9" s="121"/>
      <c r="IMK9" s="121"/>
      <c r="IML9" s="121"/>
      <c r="IMM9" s="121"/>
      <c r="IMN9" s="121"/>
      <c r="IMO9" s="121"/>
      <c r="IMP9" s="121"/>
      <c r="IMQ9" s="121"/>
      <c r="IMR9" s="121"/>
      <c r="IMS9" s="121"/>
      <c r="IMT9" s="121"/>
      <c r="IMU9" s="121"/>
      <c r="IMV9" s="121"/>
      <c r="IMW9" s="121"/>
      <c r="IMX9" s="121"/>
      <c r="IMY9" s="121"/>
      <c r="IMZ9" s="121"/>
      <c r="INA9" s="121"/>
      <c r="INB9" s="121"/>
      <c r="INC9" s="121"/>
      <c r="IND9" s="121"/>
      <c r="INE9" s="121"/>
      <c r="INF9" s="121"/>
      <c r="ING9" s="121"/>
      <c r="INH9" s="121"/>
      <c r="INI9" s="121"/>
      <c r="INJ9" s="121"/>
      <c r="INK9" s="121"/>
      <c r="INL9" s="121"/>
      <c r="INM9" s="121"/>
      <c r="INN9" s="121"/>
      <c r="INO9" s="121"/>
      <c r="INP9" s="121"/>
      <c r="INQ9" s="121"/>
      <c r="INR9" s="121"/>
      <c r="INS9" s="121"/>
      <c r="INT9" s="121"/>
      <c r="INU9" s="121"/>
      <c r="INV9" s="121"/>
      <c r="INW9" s="121"/>
      <c r="INX9" s="121"/>
      <c r="INY9" s="121"/>
      <c r="INZ9" s="121"/>
      <c r="IOA9" s="121"/>
      <c r="IOB9" s="121"/>
      <c r="IOC9" s="121"/>
      <c r="IOD9" s="121"/>
      <c r="IOE9" s="121"/>
      <c r="IOF9" s="121"/>
      <c r="IOG9" s="121"/>
      <c r="IOH9" s="121"/>
      <c r="IOI9" s="121"/>
      <c r="IOJ9" s="121"/>
      <c r="IOK9" s="121"/>
      <c r="IOL9" s="121"/>
      <c r="IOM9" s="121"/>
      <c r="ION9" s="121"/>
      <c r="IOO9" s="121"/>
      <c r="IOP9" s="121"/>
      <c r="IOQ9" s="121"/>
      <c r="IOR9" s="121"/>
      <c r="IOS9" s="121"/>
      <c r="IOT9" s="121"/>
      <c r="IOU9" s="121"/>
      <c r="IOV9" s="121"/>
      <c r="IOW9" s="121"/>
      <c r="IOX9" s="121"/>
      <c r="IOY9" s="121"/>
      <c r="IOZ9" s="121"/>
      <c r="IPA9" s="121"/>
      <c r="IPB9" s="121"/>
      <c r="IPC9" s="121"/>
      <c r="IPD9" s="121"/>
      <c r="IPE9" s="121"/>
      <c r="IPF9" s="121"/>
      <c r="IPG9" s="121"/>
      <c r="IPH9" s="121"/>
      <c r="IPI9" s="121"/>
      <c r="IPJ9" s="121"/>
      <c r="IPK9" s="121"/>
      <c r="IPL9" s="121"/>
      <c r="IPM9" s="121"/>
      <c r="IPN9" s="121"/>
      <c r="IPO9" s="121"/>
      <c r="IPP9" s="121"/>
      <c r="IPQ9" s="121"/>
      <c r="IPR9" s="121"/>
      <c r="IPS9" s="121"/>
      <c r="IPT9" s="121"/>
      <c r="IPU9" s="121"/>
      <c r="IPV9" s="121"/>
      <c r="IPW9" s="121"/>
      <c r="IPX9" s="121"/>
      <c r="IPY9" s="121"/>
      <c r="IPZ9" s="121"/>
      <c r="IQA9" s="121"/>
      <c r="IQB9" s="121"/>
      <c r="IQC9" s="121"/>
      <c r="IQD9" s="121"/>
      <c r="IQE9" s="121"/>
      <c r="IQF9" s="121"/>
      <c r="IQG9" s="121"/>
      <c r="IQH9" s="121"/>
      <c r="IQI9" s="121"/>
      <c r="IQJ9" s="121"/>
      <c r="IQK9" s="121"/>
      <c r="IQL9" s="121"/>
      <c r="IQM9" s="121"/>
      <c r="IQN9" s="121"/>
      <c r="IQO9" s="121"/>
      <c r="IQP9" s="121"/>
      <c r="IQQ9" s="121"/>
      <c r="IQR9" s="121"/>
      <c r="IQS9" s="121"/>
      <c r="IQT9" s="121"/>
      <c r="IQU9" s="121"/>
      <c r="IQV9" s="121"/>
      <c r="IQW9" s="121"/>
      <c r="IQX9" s="121"/>
      <c r="IQY9" s="121"/>
      <c r="IQZ9" s="121"/>
      <c r="IRA9" s="121"/>
      <c r="IRB9" s="121"/>
      <c r="IRC9" s="121"/>
      <c r="IRD9" s="121"/>
      <c r="IRE9" s="121"/>
      <c r="IRF9" s="121"/>
      <c r="IRG9" s="121"/>
      <c r="IRH9" s="121"/>
      <c r="IRI9" s="121"/>
      <c r="IRJ9" s="121"/>
      <c r="IRK9" s="121"/>
      <c r="IRL9" s="121"/>
      <c r="IRM9" s="121"/>
      <c r="IRN9" s="121"/>
      <c r="IRO9" s="121"/>
      <c r="IRP9" s="121"/>
      <c r="IRQ9" s="121"/>
      <c r="IRR9" s="121"/>
      <c r="IRS9" s="121"/>
      <c r="IRT9" s="121"/>
      <c r="IRU9" s="121"/>
      <c r="IRV9" s="121"/>
      <c r="IRW9" s="121"/>
      <c r="IRX9" s="121"/>
      <c r="IRY9" s="121"/>
      <c r="IRZ9" s="121"/>
      <c r="ISA9" s="121"/>
      <c r="ISB9" s="121"/>
      <c r="ISC9" s="121"/>
      <c r="ISD9" s="121"/>
      <c r="ISE9" s="121"/>
      <c r="ISF9" s="121"/>
      <c r="ISG9" s="121"/>
      <c r="ISH9" s="121"/>
      <c r="ISI9" s="121"/>
      <c r="ISJ9" s="121"/>
      <c r="ISK9" s="121"/>
      <c r="ISL9" s="121"/>
      <c r="ISM9" s="121"/>
      <c r="ISN9" s="121"/>
      <c r="ISO9" s="121"/>
      <c r="ISP9" s="121"/>
      <c r="ISQ9" s="121"/>
      <c r="ISR9" s="121"/>
      <c r="ISS9" s="121"/>
      <c r="IST9" s="121"/>
      <c r="ISU9" s="121"/>
      <c r="ISV9" s="121"/>
      <c r="ISW9" s="121"/>
      <c r="ISX9" s="121"/>
      <c r="ISY9" s="121"/>
      <c r="ISZ9" s="121"/>
      <c r="ITA9" s="121"/>
      <c r="ITB9" s="121"/>
      <c r="ITC9" s="121"/>
      <c r="ITD9" s="121"/>
      <c r="ITE9" s="121"/>
      <c r="ITF9" s="121"/>
      <c r="ITG9" s="121"/>
      <c r="ITH9" s="121"/>
      <c r="ITI9" s="121"/>
      <c r="ITJ9" s="121"/>
      <c r="ITK9" s="121"/>
      <c r="ITL9" s="121"/>
      <c r="ITM9" s="121"/>
      <c r="ITN9" s="121"/>
      <c r="ITO9" s="121"/>
      <c r="ITP9" s="121"/>
      <c r="ITQ9" s="121"/>
      <c r="ITR9" s="121"/>
      <c r="ITS9" s="121"/>
      <c r="ITT9" s="121"/>
      <c r="ITU9" s="121"/>
      <c r="ITV9" s="121"/>
      <c r="ITW9" s="121"/>
      <c r="ITX9" s="121"/>
      <c r="ITY9" s="121"/>
      <c r="ITZ9" s="121"/>
      <c r="IUA9" s="121"/>
      <c r="IUB9" s="121"/>
      <c r="IUC9" s="121"/>
      <c r="IUD9" s="121"/>
      <c r="IUE9" s="121"/>
      <c r="IUF9" s="121"/>
      <c r="IUG9" s="121"/>
      <c r="IUH9" s="121"/>
      <c r="IUI9" s="121"/>
      <c r="IUJ9" s="121"/>
      <c r="IUK9" s="121"/>
      <c r="IUL9" s="121"/>
      <c r="IUM9" s="121"/>
      <c r="IUN9" s="121"/>
      <c r="IUO9" s="121"/>
      <c r="IUP9" s="121"/>
      <c r="IUQ9" s="121"/>
      <c r="IUR9" s="121"/>
      <c r="IUS9" s="121"/>
      <c r="IUT9" s="121"/>
      <c r="IUU9" s="121"/>
      <c r="IUV9" s="121"/>
      <c r="IUW9" s="121"/>
      <c r="IUX9" s="121"/>
      <c r="IUY9" s="121"/>
      <c r="IUZ9" s="121"/>
      <c r="IVA9" s="121"/>
      <c r="IVB9" s="121"/>
      <c r="IVC9" s="121"/>
      <c r="IVD9" s="121"/>
      <c r="IVE9" s="121"/>
      <c r="IVF9" s="121"/>
      <c r="IVG9" s="121"/>
      <c r="IVH9" s="121"/>
      <c r="IVI9" s="121"/>
      <c r="IVJ9" s="121"/>
      <c r="IVK9" s="121"/>
      <c r="IVL9" s="121"/>
      <c r="IVM9" s="121"/>
      <c r="IVN9" s="121"/>
      <c r="IVO9" s="121"/>
      <c r="IVP9" s="121"/>
      <c r="IVQ9" s="121"/>
      <c r="IVR9" s="121"/>
      <c r="IVS9" s="121"/>
      <c r="IVT9" s="121"/>
      <c r="IVU9" s="121"/>
      <c r="IVV9" s="121"/>
      <c r="IVW9" s="121"/>
      <c r="IVX9" s="121"/>
      <c r="IVY9" s="121"/>
      <c r="IVZ9" s="121"/>
      <c r="IWA9" s="121"/>
      <c r="IWB9" s="121"/>
      <c r="IWC9" s="121"/>
      <c r="IWD9" s="121"/>
      <c r="IWE9" s="121"/>
      <c r="IWF9" s="121"/>
      <c r="IWG9" s="121"/>
      <c r="IWH9" s="121"/>
      <c r="IWI9" s="121"/>
      <c r="IWJ9" s="121"/>
      <c r="IWK9" s="121"/>
      <c r="IWL9" s="121"/>
      <c r="IWM9" s="121"/>
      <c r="IWN9" s="121"/>
      <c r="IWO9" s="121"/>
      <c r="IWP9" s="121"/>
      <c r="IWQ9" s="121"/>
      <c r="IWR9" s="121"/>
      <c r="IWS9" s="121"/>
      <c r="IWT9" s="121"/>
      <c r="IWU9" s="121"/>
      <c r="IWV9" s="121"/>
      <c r="IWW9" s="121"/>
      <c r="IWX9" s="121"/>
      <c r="IWY9" s="121"/>
      <c r="IWZ9" s="121"/>
      <c r="IXA9" s="121"/>
      <c r="IXB9" s="121"/>
      <c r="IXC9" s="121"/>
      <c r="IXD9" s="121"/>
      <c r="IXE9" s="121"/>
      <c r="IXF9" s="121"/>
      <c r="IXG9" s="121"/>
      <c r="IXH9" s="121"/>
      <c r="IXI9" s="121"/>
      <c r="IXJ9" s="121"/>
      <c r="IXK9" s="121"/>
      <c r="IXL9" s="121"/>
      <c r="IXM9" s="121"/>
      <c r="IXN9" s="121"/>
      <c r="IXO9" s="121"/>
      <c r="IXP9" s="121"/>
      <c r="IXQ9" s="121"/>
      <c r="IXR9" s="121"/>
      <c r="IXS9" s="121"/>
      <c r="IXT9" s="121"/>
      <c r="IXU9" s="121"/>
      <c r="IXV9" s="121"/>
      <c r="IXW9" s="121"/>
      <c r="IXX9" s="121"/>
      <c r="IXY9" s="121"/>
      <c r="IXZ9" s="121"/>
      <c r="IYA9" s="121"/>
      <c r="IYB9" s="121"/>
      <c r="IYC9" s="121"/>
      <c r="IYD9" s="121"/>
      <c r="IYE9" s="121"/>
      <c r="IYF9" s="121"/>
      <c r="IYG9" s="121"/>
      <c r="IYH9" s="121"/>
      <c r="IYI9" s="121"/>
      <c r="IYJ9" s="121"/>
      <c r="IYK9" s="121"/>
      <c r="IYL9" s="121"/>
      <c r="IYM9" s="121"/>
      <c r="IYN9" s="121"/>
      <c r="IYO9" s="121"/>
      <c r="IYP9" s="121"/>
      <c r="IYQ9" s="121"/>
      <c r="IYR9" s="121"/>
      <c r="IYS9" s="121"/>
      <c r="IYT9" s="121"/>
      <c r="IYU9" s="121"/>
      <c r="IYV9" s="121"/>
      <c r="IYW9" s="121"/>
      <c r="IYX9" s="121"/>
      <c r="IYY9" s="121"/>
      <c r="IYZ9" s="121"/>
      <c r="IZA9" s="121"/>
      <c r="IZB9" s="121"/>
      <c r="IZC9" s="121"/>
      <c r="IZD9" s="121"/>
      <c r="IZE9" s="121"/>
      <c r="IZF9" s="121"/>
      <c r="IZG9" s="121"/>
      <c r="IZH9" s="121"/>
      <c r="IZI9" s="121"/>
      <c r="IZJ9" s="121"/>
      <c r="IZK9" s="121"/>
      <c r="IZL9" s="121"/>
      <c r="IZM9" s="121"/>
      <c r="IZN9" s="121"/>
      <c r="IZO9" s="121"/>
      <c r="IZP9" s="121"/>
      <c r="IZQ9" s="121"/>
      <c r="IZR9" s="121"/>
      <c r="IZS9" s="121"/>
      <c r="IZT9" s="121"/>
      <c r="IZU9" s="121"/>
      <c r="IZV9" s="121"/>
      <c r="IZW9" s="121"/>
      <c r="IZX9" s="121"/>
      <c r="IZY9" s="121"/>
      <c r="IZZ9" s="121"/>
      <c r="JAA9" s="121"/>
      <c r="JAB9" s="121"/>
      <c r="JAC9" s="121"/>
      <c r="JAD9" s="121"/>
      <c r="JAE9" s="121"/>
      <c r="JAF9" s="121"/>
      <c r="JAG9" s="121"/>
      <c r="JAH9" s="121"/>
      <c r="JAI9" s="121"/>
      <c r="JAJ9" s="121"/>
      <c r="JAK9" s="121"/>
      <c r="JAL9" s="121"/>
      <c r="JAM9" s="121"/>
      <c r="JAN9" s="121"/>
      <c r="JAO9" s="121"/>
      <c r="JAP9" s="121"/>
      <c r="JAQ9" s="121"/>
      <c r="JAR9" s="121"/>
      <c r="JAS9" s="121"/>
      <c r="JAT9" s="121"/>
      <c r="JAU9" s="121"/>
      <c r="JAV9" s="121"/>
      <c r="JAW9" s="121"/>
      <c r="JAX9" s="121"/>
      <c r="JAY9" s="121"/>
      <c r="JAZ9" s="121"/>
      <c r="JBA9" s="121"/>
      <c r="JBB9" s="121"/>
      <c r="JBC9" s="121"/>
      <c r="JBD9" s="121"/>
      <c r="JBE9" s="121"/>
      <c r="JBF9" s="121"/>
      <c r="JBG9" s="121"/>
      <c r="JBH9" s="121"/>
      <c r="JBI9" s="121"/>
      <c r="JBJ9" s="121"/>
      <c r="JBK9" s="121"/>
      <c r="JBL9" s="121"/>
      <c r="JBM9" s="121"/>
      <c r="JBN9" s="121"/>
      <c r="JBO9" s="121"/>
      <c r="JBP9" s="121"/>
      <c r="JBQ9" s="121"/>
      <c r="JBR9" s="121"/>
      <c r="JBS9" s="121"/>
      <c r="JBT9" s="121"/>
      <c r="JBU9" s="121"/>
      <c r="JBV9" s="121"/>
      <c r="JBW9" s="121"/>
      <c r="JBX9" s="121"/>
      <c r="JBY9" s="121"/>
      <c r="JBZ9" s="121"/>
      <c r="JCA9" s="121"/>
      <c r="JCB9" s="121"/>
      <c r="JCC9" s="121"/>
      <c r="JCD9" s="121"/>
      <c r="JCE9" s="121"/>
      <c r="JCF9" s="121"/>
      <c r="JCG9" s="121"/>
      <c r="JCH9" s="121"/>
      <c r="JCI9" s="121"/>
      <c r="JCJ9" s="121"/>
      <c r="JCK9" s="121"/>
      <c r="JCL9" s="121"/>
      <c r="JCM9" s="121"/>
      <c r="JCN9" s="121"/>
      <c r="JCO9" s="121"/>
      <c r="JCP9" s="121"/>
      <c r="JCQ9" s="121"/>
      <c r="JCR9" s="121"/>
      <c r="JCS9" s="121"/>
      <c r="JCT9" s="121"/>
      <c r="JCU9" s="121"/>
      <c r="JCV9" s="121"/>
      <c r="JCW9" s="121"/>
      <c r="JCX9" s="121"/>
      <c r="JCY9" s="121"/>
      <c r="JCZ9" s="121"/>
      <c r="JDA9" s="121"/>
      <c r="JDB9" s="121"/>
      <c r="JDC9" s="121"/>
      <c r="JDD9" s="121"/>
      <c r="JDE9" s="121"/>
      <c r="JDF9" s="121"/>
      <c r="JDG9" s="121"/>
      <c r="JDH9" s="121"/>
      <c r="JDI9" s="121"/>
      <c r="JDJ9" s="121"/>
      <c r="JDK9" s="121"/>
      <c r="JDL9" s="121"/>
      <c r="JDM9" s="121"/>
      <c r="JDN9" s="121"/>
      <c r="JDO9" s="121"/>
      <c r="JDP9" s="121"/>
      <c r="JDQ9" s="121"/>
      <c r="JDR9" s="121"/>
      <c r="JDS9" s="121"/>
      <c r="JDT9" s="121"/>
      <c r="JDU9" s="121"/>
      <c r="JDV9" s="121"/>
      <c r="JDW9" s="121"/>
      <c r="JDX9" s="121"/>
      <c r="JDY9" s="121"/>
      <c r="JDZ9" s="121"/>
      <c r="JEA9" s="121"/>
      <c r="JEB9" s="121"/>
      <c r="JEC9" s="121"/>
      <c r="JED9" s="121"/>
      <c r="JEE9" s="121"/>
      <c r="JEF9" s="121"/>
      <c r="JEG9" s="121"/>
      <c r="JEH9" s="121"/>
      <c r="JEI9" s="121"/>
      <c r="JEJ9" s="121"/>
      <c r="JEK9" s="121"/>
      <c r="JEL9" s="121"/>
      <c r="JEM9" s="121"/>
      <c r="JEN9" s="121"/>
      <c r="JEO9" s="121"/>
      <c r="JEP9" s="121"/>
      <c r="JEQ9" s="121"/>
      <c r="JER9" s="121"/>
      <c r="JES9" s="121"/>
      <c r="JET9" s="121"/>
      <c r="JEU9" s="121"/>
      <c r="JEV9" s="121"/>
      <c r="JEW9" s="121"/>
      <c r="JEX9" s="121"/>
      <c r="JEY9" s="121"/>
      <c r="JEZ9" s="121"/>
      <c r="JFA9" s="121"/>
      <c r="JFB9" s="121"/>
      <c r="JFC9" s="121"/>
      <c r="JFD9" s="121"/>
      <c r="JFE9" s="121"/>
      <c r="JFF9" s="121"/>
      <c r="JFG9" s="121"/>
      <c r="JFH9" s="121"/>
      <c r="JFI9" s="121"/>
      <c r="JFJ9" s="121"/>
      <c r="JFK9" s="121"/>
      <c r="JFL9" s="121"/>
      <c r="JFM9" s="121"/>
      <c r="JFN9" s="121"/>
      <c r="JFO9" s="121"/>
      <c r="JFP9" s="121"/>
      <c r="JFQ9" s="121"/>
      <c r="JFR9" s="121"/>
      <c r="JFS9" s="121"/>
      <c r="JFT9" s="121"/>
      <c r="JFU9" s="121"/>
      <c r="JFV9" s="121"/>
      <c r="JFW9" s="121"/>
      <c r="JFX9" s="121"/>
      <c r="JFY9" s="121"/>
      <c r="JFZ9" s="121"/>
      <c r="JGA9" s="121"/>
      <c r="JGB9" s="121"/>
      <c r="JGC9" s="121"/>
      <c r="JGD9" s="121"/>
      <c r="JGE9" s="121"/>
      <c r="JGF9" s="121"/>
      <c r="JGG9" s="121"/>
      <c r="JGH9" s="121"/>
      <c r="JGI9" s="121"/>
      <c r="JGJ9" s="121"/>
      <c r="JGK9" s="121"/>
      <c r="JGL9" s="121"/>
      <c r="JGM9" s="121"/>
      <c r="JGN9" s="121"/>
      <c r="JGO9" s="121"/>
      <c r="JGP9" s="121"/>
      <c r="JGQ9" s="121"/>
      <c r="JGR9" s="121"/>
      <c r="JGS9" s="121"/>
      <c r="JGT9" s="121"/>
      <c r="JGU9" s="121"/>
      <c r="JGV9" s="121"/>
      <c r="JGW9" s="121"/>
      <c r="JGX9" s="121"/>
      <c r="JGY9" s="121"/>
      <c r="JGZ9" s="121"/>
      <c r="JHA9" s="121"/>
      <c r="JHB9" s="121"/>
      <c r="JHC9" s="121"/>
      <c r="JHD9" s="121"/>
      <c r="JHE9" s="121"/>
      <c r="JHF9" s="121"/>
      <c r="JHG9" s="121"/>
      <c r="JHH9" s="121"/>
      <c r="JHI9" s="121"/>
      <c r="JHJ9" s="121"/>
      <c r="JHK9" s="121"/>
      <c r="JHL9" s="121"/>
      <c r="JHM9" s="121"/>
      <c r="JHN9" s="121"/>
      <c r="JHO9" s="121"/>
      <c r="JHP9" s="121"/>
      <c r="JHQ9" s="121"/>
      <c r="JHR9" s="121"/>
      <c r="JHS9" s="121"/>
      <c r="JHT9" s="121"/>
      <c r="JHU9" s="121"/>
      <c r="JHV9" s="121"/>
      <c r="JHW9" s="121"/>
      <c r="JHX9" s="121"/>
      <c r="JHY9" s="121"/>
      <c r="JHZ9" s="121"/>
      <c r="JIA9" s="121"/>
      <c r="JIB9" s="121"/>
      <c r="JIC9" s="121"/>
      <c r="JID9" s="121"/>
      <c r="JIE9" s="121"/>
      <c r="JIF9" s="121"/>
      <c r="JIG9" s="121"/>
      <c r="JIH9" s="121"/>
      <c r="JII9" s="121"/>
      <c r="JIJ9" s="121"/>
      <c r="JIK9" s="121"/>
      <c r="JIL9" s="121"/>
      <c r="JIM9" s="121"/>
      <c r="JIN9" s="121"/>
      <c r="JIO9" s="121"/>
      <c r="JIP9" s="121"/>
      <c r="JIQ9" s="121"/>
      <c r="JIR9" s="121"/>
      <c r="JIS9" s="121"/>
      <c r="JIT9" s="121"/>
      <c r="JIU9" s="121"/>
      <c r="JIV9" s="121"/>
      <c r="JIW9" s="121"/>
      <c r="JIX9" s="121"/>
      <c r="JIY9" s="121"/>
      <c r="JIZ9" s="121"/>
      <c r="JJA9" s="121"/>
      <c r="JJB9" s="121"/>
      <c r="JJC9" s="121"/>
      <c r="JJD9" s="121"/>
      <c r="JJE9" s="121"/>
      <c r="JJF9" s="121"/>
      <c r="JJG9" s="121"/>
      <c r="JJH9" s="121"/>
      <c r="JJI9" s="121"/>
      <c r="JJJ9" s="121"/>
      <c r="JJK9" s="121"/>
      <c r="JJL9" s="121"/>
      <c r="JJM9" s="121"/>
      <c r="JJN9" s="121"/>
      <c r="JJO9" s="121"/>
      <c r="JJP9" s="121"/>
      <c r="JJQ9" s="121"/>
      <c r="JJR9" s="121"/>
      <c r="JJS9" s="121"/>
      <c r="JJT9" s="121"/>
      <c r="JJU9" s="121"/>
      <c r="JJV9" s="121"/>
      <c r="JJW9" s="121"/>
      <c r="JJX9" s="121"/>
      <c r="JJY9" s="121"/>
      <c r="JJZ9" s="121"/>
      <c r="JKA9" s="121"/>
      <c r="JKB9" s="121"/>
      <c r="JKC9" s="121"/>
      <c r="JKD9" s="121"/>
      <c r="JKE9" s="121"/>
      <c r="JKF9" s="121"/>
      <c r="JKG9" s="121"/>
      <c r="JKH9" s="121"/>
      <c r="JKI9" s="121"/>
      <c r="JKJ9" s="121"/>
      <c r="JKK9" s="121"/>
      <c r="JKL9" s="121"/>
      <c r="JKM9" s="121"/>
      <c r="JKN9" s="121"/>
      <c r="JKO9" s="121"/>
      <c r="JKP9" s="121"/>
      <c r="JKQ9" s="121"/>
      <c r="JKR9" s="121"/>
      <c r="JKS9" s="121"/>
      <c r="JKT9" s="121"/>
      <c r="JKU9" s="121"/>
      <c r="JKV9" s="121"/>
      <c r="JKW9" s="121"/>
      <c r="JKX9" s="121"/>
      <c r="JKY9" s="121"/>
      <c r="JKZ9" s="121"/>
      <c r="JLA9" s="121"/>
      <c r="JLB9" s="121"/>
      <c r="JLC9" s="121"/>
      <c r="JLD9" s="121"/>
      <c r="JLE9" s="121"/>
      <c r="JLF9" s="121"/>
      <c r="JLG9" s="121"/>
      <c r="JLH9" s="121"/>
      <c r="JLI9" s="121"/>
      <c r="JLJ9" s="121"/>
      <c r="JLK9" s="121"/>
      <c r="JLL9" s="121"/>
      <c r="JLM9" s="121"/>
      <c r="JLN9" s="121"/>
      <c r="JLO9" s="121"/>
      <c r="JLP9" s="121"/>
      <c r="JLQ9" s="121"/>
      <c r="JLR9" s="121"/>
      <c r="JLS9" s="121"/>
      <c r="JLT9" s="121"/>
      <c r="JLU9" s="121"/>
      <c r="JLV9" s="121"/>
      <c r="JLW9" s="121"/>
      <c r="JLX9" s="121"/>
      <c r="JLY9" s="121"/>
      <c r="JLZ9" s="121"/>
      <c r="JMA9" s="121"/>
      <c r="JMB9" s="121"/>
      <c r="JMC9" s="121"/>
      <c r="JMD9" s="121"/>
      <c r="JME9" s="121"/>
      <c r="JMF9" s="121"/>
      <c r="JMG9" s="121"/>
      <c r="JMH9" s="121"/>
      <c r="JMI9" s="121"/>
      <c r="JMJ9" s="121"/>
      <c r="JMK9" s="121"/>
      <c r="JML9" s="121"/>
      <c r="JMM9" s="121"/>
      <c r="JMN9" s="121"/>
      <c r="JMO9" s="121"/>
      <c r="JMP9" s="121"/>
      <c r="JMQ9" s="121"/>
      <c r="JMR9" s="121"/>
      <c r="JMS9" s="121"/>
      <c r="JMT9" s="121"/>
      <c r="JMU9" s="121"/>
      <c r="JMV9" s="121"/>
      <c r="JMW9" s="121"/>
      <c r="JMX9" s="121"/>
      <c r="JMY9" s="121"/>
      <c r="JMZ9" s="121"/>
      <c r="JNA9" s="121"/>
      <c r="JNB9" s="121"/>
      <c r="JNC9" s="121"/>
      <c r="JND9" s="121"/>
      <c r="JNE9" s="121"/>
      <c r="JNF9" s="121"/>
      <c r="JNG9" s="121"/>
      <c r="JNH9" s="121"/>
      <c r="JNI9" s="121"/>
      <c r="JNJ9" s="121"/>
      <c r="JNK9" s="121"/>
      <c r="JNL9" s="121"/>
      <c r="JNM9" s="121"/>
      <c r="JNN9" s="121"/>
      <c r="JNO9" s="121"/>
      <c r="JNP9" s="121"/>
      <c r="JNQ9" s="121"/>
      <c r="JNR9" s="121"/>
      <c r="JNS9" s="121"/>
      <c r="JNT9" s="121"/>
      <c r="JNU9" s="121"/>
      <c r="JNV9" s="121"/>
      <c r="JNW9" s="121"/>
      <c r="JNX9" s="121"/>
      <c r="JNY9" s="121"/>
      <c r="JNZ9" s="121"/>
      <c r="JOA9" s="121"/>
      <c r="JOB9" s="121"/>
      <c r="JOC9" s="121"/>
      <c r="JOD9" s="121"/>
      <c r="JOE9" s="121"/>
      <c r="JOF9" s="121"/>
      <c r="JOG9" s="121"/>
      <c r="JOH9" s="121"/>
      <c r="JOI9" s="121"/>
      <c r="JOJ9" s="121"/>
      <c r="JOK9" s="121"/>
      <c r="JOL9" s="121"/>
      <c r="JOM9" s="121"/>
      <c r="JON9" s="121"/>
      <c r="JOO9" s="121"/>
      <c r="JOP9" s="121"/>
      <c r="JOQ9" s="121"/>
      <c r="JOR9" s="121"/>
      <c r="JOS9" s="121"/>
      <c r="JOT9" s="121"/>
      <c r="JOU9" s="121"/>
      <c r="JOV9" s="121"/>
      <c r="JOW9" s="121"/>
      <c r="JOX9" s="121"/>
      <c r="JOY9" s="121"/>
      <c r="JOZ9" s="121"/>
      <c r="JPA9" s="121"/>
      <c r="JPB9" s="121"/>
      <c r="JPC9" s="121"/>
      <c r="JPD9" s="121"/>
      <c r="JPE9" s="121"/>
      <c r="JPF9" s="121"/>
      <c r="JPG9" s="121"/>
      <c r="JPH9" s="121"/>
      <c r="JPI9" s="121"/>
      <c r="JPJ9" s="121"/>
      <c r="JPK9" s="121"/>
      <c r="JPL9" s="121"/>
      <c r="JPM9" s="121"/>
      <c r="JPN9" s="121"/>
      <c r="JPO9" s="121"/>
      <c r="JPP9" s="121"/>
      <c r="JPQ9" s="121"/>
      <c r="JPR9" s="121"/>
      <c r="JPS9" s="121"/>
      <c r="JPT9" s="121"/>
      <c r="JPU9" s="121"/>
      <c r="JPV9" s="121"/>
      <c r="JPW9" s="121"/>
      <c r="JPX9" s="121"/>
      <c r="JPY9" s="121"/>
      <c r="JPZ9" s="121"/>
      <c r="JQA9" s="121"/>
      <c r="JQB9" s="121"/>
      <c r="JQC9" s="121"/>
      <c r="JQD9" s="121"/>
      <c r="JQE9" s="121"/>
      <c r="JQF9" s="121"/>
      <c r="JQG9" s="121"/>
      <c r="JQH9" s="121"/>
      <c r="JQI9" s="121"/>
      <c r="JQJ9" s="121"/>
      <c r="JQK9" s="121"/>
      <c r="JQL9" s="121"/>
      <c r="JQM9" s="121"/>
      <c r="JQN9" s="121"/>
      <c r="JQO9" s="121"/>
      <c r="JQP9" s="121"/>
      <c r="JQQ9" s="121"/>
      <c r="JQR9" s="121"/>
      <c r="JQS9" s="121"/>
      <c r="JQT9" s="121"/>
      <c r="JQU9" s="121"/>
      <c r="JQV9" s="121"/>
      <c r="JQW9" s="121"/>
      <c r="JQX9" s="121"/>
      <c r="JQY9" s="121"/>
      <c r="JQZ9" s="121"/>
      <c r="JRA9" s="121"/>
      <c r="JRB9" s="121"/>
      <c r="JRC9" s="121"/>
      <c r="JRD9" s="121"/>
      <c r="JRE9" s="121"/>
      <c r="JRF9" s="121"/>
      <c r="JRG9" s="121"/>
      <c r="JRH9" s="121"/>
      <c r="JRI9" s="121"/>
      <c r="JRJ9" s="121"/>
      <c r="JRK9" s="121"/>
      <c r="JRL9" s="121"/>
      <c r="JRM9" s="121"/>
      <c r="JRN9" s="121"/>
      <c r="JRO9" s="121"/>
      <c r="JRP9" s="121"/>
      <c r="JRQ9" s="121"/>
      <c r="JRR9" s="121"/>
      <c r="JRS9" s="121"/>
      <c r="JRT9" s="121"/>
      <c r="JRU9" s="121"/>
      <c r="JRV9" s="121"/>
      <c r="JRW9" s="121"/>
      <c r="JRX9" s="121"/>
      <c r="JRY9" s="121"/>
      <c r="JRZ9" s="121"/>
      <c r="JSA9" s="121"/>
      <c r="JSB9" s="121"/>
      <c r="JSC9" s="121"/>
      <c r="JSD9" s="121"/>
      <c r="JSE9" s="121"/>
      <c r="JSF9" s="121"/>
      <c r="JSG9" s="121"/>
      <c r="JSH9" s="121"/>
      <c r="JSI9" s="121"/>
      <c r="JSJ9" s="121"/>
      <c r="JSK9" s="121"/>
      <c r="JSL9" s="121"/>
      <c r="JSM9" s="121"/>
      <c r="JSN9" s="121"/>
      <c r="JSO9" s="121"/>
      <c r="JSP9" s="121"/>
      <c r="JSQ9" s="121"/>
      <c r="JSR9" s="121"/>
      <c r="JSS9" s="121"/>
      <c r="JST9" s="121"/>
      <c r="JSU9" s="121"/>
      <c r="JSV9" s="121"/>
      <c r="JSW9" s="121"/>
      <c r="JSX9" s="121"/>
      <c r="JSY9" s="121"/>
      <c r="JSZ9" s="121"/>
      <c r="JTA9" s="121"/>
      <c r="JTB9" s="121"/>
      <c r="JTC9" s="121"/>
      <c r="JTD9" s="121"/>
      <c r="JTE9" s="121"/>
      <c r="JTF9" s="121"/>
      <c r="JTG9" s="121"/>
      <c r="JTH9" s="121"/>
      <c r="JTI9" s="121"/>
      <c r="JTJ9" s="121"/>
      <c r="JTK9" s="121"/>
      <c r="JTL9" s="121"/>
      <c r="JTM9" s="121"/>
      <c r="JTN9" s="121"/>
      <c r="JTO9" s="121"/>
      <c r="JTP9" s="121"/>
      <c r="JTQ9" s="121"/>
      <c r="JTR9" s="121"/>
      <c r="JTS9" s="121"/>
      <c r="JTT9" s="121"/>
      <c r="JTU9" s="121"/>
      <c r="JTV9" s="121"/>
      <c r="JTW9" s="121"/>
      <c r="JTX9" s="121"/>
      <c r="JTY9" s="121"/>
      <c r="JTZ9" s="121"/>
      <c r="JUA9" s="121"/>
      <c r="JUB9" s="121"/>
      <c r="JUC9" s="121"/>
      <c r="JUD9" s="121"/>
      <c r="JUE9" s="121"/>
      <c r="JUF9" s="121"/>
      <c r="JUG9" s="121"/>
      <c r="JUH9" s="121"/>
      <c r="JUI9" s="121"/>
      <c r="JUJ9" s="121"/>
      <c r="JUK9" s="121"/>
      <c r="JUL9" s="121"/>
      <c r="JUM9" s="121"/>
      <c r="JUN9" s="121"/>
      <c r="JUO9" s="121"/>
      <c r="JUP9" s="121"/>
      <c r="JUQ9" s="121"/>
      <c r="JUR9" s="121"/>
      <c r="JUS9" s="121"/>
      <c r="JUT9" s="121"/>
      <c r="JUU9" s="121"/>
      <c r="JUV9" s="121"/>
      <c r="JUW9" s="121"/>
      <c r="JUX9" s="121"/>
      <c r="JUY9" s="121"/>
      <c r="JUZ9" s="121"/>
      <c r="JVA9" s="121"/>
      <c r="JVB9" s="121"/>
      <c r="JVC9" s="121"/>
      <c r="JVD9" s="121"/>
      <c r="JVE9" s="121"/>
      <c r="JVF9" s="121"/>
      <c r="JVG9" s="121"/>
      <c r="JVH9" s="121"/>
      <c r="JVI9" s="121"/>
      <c r="JVJ9" s="121"/>
      <c r="JVK9" s="121"/>
      <c r="JVL9" s="121"/>
      <c r="JVM9" s="121"/>
      <c r="JVN9" s="121"/>
      <c r="JVO9" s="121"/>
      <c r="JVP9" s="121"/>
      <c r="JVQ9" s="121"/>
      <c r="JVR9" s="121"/>
      <c r="JVS9" s="121"/>
      <c r="JVT9" s="121"/>
      <c r="JVU9" s="121"/>
      <c r="JVV9" s="121"/>
      <c r="JVW9" s="121"/>
      <c r="JVX9" s="121"/>
      <c r="JVY9" s="121"/>
      <c r="JVZ9" s="121"/>
      <c r="JWA9" s="121"/>
      <c r="JWB9" s="121"/>
      <c r="JWC9" s="121"/>
      <c r="JWD9" s="121"/>
      <c r="JWE9" s="121"/>
      <c r="JWF9" s="121"/>
      <c r="JWG9" s="121"/>
      <c r="JWH9" s="121"/>
      <c r="JWI9" s="121"/>
      <c r="JWJ9" s="121"/>
      <c r="JWK9" s="121"/>
      <c r="JWL9" s="121"/>
      <c r="JWM9" s="121"/>
      <c r="JWN9" s="121"/>
      <c r="JWO9" s="121"/>
      <c r="JWP9" s="121"/>
      <c r="JWQ9" s="121"/>
      <c r="JWR9" s="121"/>
      <c r="JWS9" s="121"/>
      <c r="JWT9" s="121"/>
      <c r="JWU9" s="121"/>
      <c r="JWV9" s="121"/>
      <c r="JWW9" s="121"/>
      <c r="JWX9" s="121"/>
      <c r="JWY9" s="121"/>
      <c r="JWZ9" s="121"/>
      <c r="JXA9" s="121"/>
      <c r="JXB9" s="121"/>
      <c r="JXC9" s="121"/>
      <c r="JXD9" s="121"/>
      <c r="JXE9" s="121"/>
      <c r="JXF9" s="121"/>
      <c r="JXG9" s="121"/>
      <c r="JXH9" s="121"/>
      <c r="JXI9" s="121"/>
      <c r="JXJ9" s="121"/>
      <c r="JXK9" s="121"/>
      <c r="JXL9" s="121"/>
      <c r="JXM9" s="121"/>
      <c r="JXN9" s="121"/>
      <c r="JXO9" s="121"/>
      <c r="JXP9" s="121"/>
      <c r="JXQ9" s="121"/>
      <c r="JXR9" s="121"/>
      <c r="JXS9" s="121"/>
      <c r="JXT9" s="121"/>
      <c r="JXU9" s="121"/>
      <c r="JXV9" s="121"/>
      <c r="JXW9" s="121"/>
      <c r="JXX9" s="121"/>
      <c r="JXY9" s="121"/>
      <c r="JXZ9" s="121"/>
      <c r="JYA9" s="121"/>
      <c r="JYB9" s="121"/>
      <c r="JYC9" s="121"/>
      <c r="JYD9" s="121"/>
      <c r="JYE9" s="121"/>
      <c r="JYF9" s="121"/>
      <c r="JYG9" s="121"/>
      <c r="JYH9" s="121"/>
      <c r="JYI9" s="121"/>
      <c r="JYJ9" s="121"/>
      <c r="JYK9" s="121"/>
      <c r="JYL9" s="121"/>
      <c r="JYM9" s="121"/>
      <c r="JYN9" s="121"/>
      <c r="JYO9" s="121"/>
      <c r="JYP9" s="121"/>
      <c r="JYQ9" s="121"/>
      <c r="JYR9" s="121"/>
      <c r="JYS9" s="121"/>
      <c r="JYT9" s="121"/>
      <c r="JYU9" s="121"/>
      <c r="JYV9" s="121"/>
      <c r="JYW9" s="121"/>
      <c r="JYX9" s="121"/>
      <c r="JYY9" s="121"/>
      <c r="JYZ9" s="121"/>
      <c r="JZA9" s="121"/>
      <c r="JZB9" s="121"/>
      <c r="JZC9" s="121"/>
      <c r="JZD9" s="121"/>
      <c r="JZE9" s="121"/>
      <c r="JZF9" s="121"/>
      <c r="JZG9" s="121"/>
      <c r="JZH9" s="121"/>
      <c r="JZI9" s="121"/>
      <c r="JZJ9" s="121"/>
      <c r="JZK9" s="121"/>
      <c r="JZL9" s="121"/>
      <c r="JZM9" s="121"/>
      <c r="JZN9" s="121"/>
      <c r="JZO9" s="121"/>
      <c r="JZP9" s="121"/>
      <c r="JZQ9" s="121"/>
      <c r="JZR9" s="121"/>
      <c r="JZS9" s="121"/>
      <c r="JZT9" s="121"/>
      <c r="JZU9" s="121"/>
      <c r="JZV9" s="121"/>
      <c r="JZW9" s="121"/>
      <c r="JZX9" s="121"/>
      <c r="JZY9" s="121"/>
      <c r="JZZ9" s="121"/>
      <c r="KAA9" s="121"/>
      <c r="KAB9" s="121"/>
      <c r="KAC9" s="121"/>
      <c r="KAD9" s="121"/>
      <c r="KAE9" s="121"/>
      <c r="KAF9" s="121"/>
      <c r="KAG9" s="121"/>
      <c r="KAH9" s="121"/>
      <c r="KAI9" s="121"/>
      <c r="KAJ9" s="121"/>
      <c r="KAK9" s="121"/>
      <c r="KAL9" s="121"/>
      <c r="KAM9" s="121"/>
      <c r="KAN9" s="121"/>
      <c r="KAO9" s="121"/>
      <c r="KAP9" s="121"/>
      <c r="KAQ9" s="121"/>
      <c r="KAR9" s="121"/>
      <c r="KAS9" s="121"/>
      <c r="KAT9" s="121"/>
      <c r="KAU9" s="121"/>
      <c r="KAV9" s="121"/>
      <c r="KAW9" s="121"/>
      <c r="KAX9" s="121"/>
      <c r="KAY9" s="121"/>
      <c r="KAZ9" s="121"/>
      <c r="KBA9" s="121"/>
      <c r="KBB9" s="121"/>
      <c r="KBC9" s="121"/>
      <c r="KBD9" s="121"/>
      <c r="KBE9" s="121"/>
      <c r="KBF9" s="121"/>
      <c r="KBG9" s="121"/>
      <c r="KBH9" s="121"/>
      <c r="KBI9" s="121"/>
      <c r="KBJ9" s="121"/>
      <c r="KBK9" s="121"/>
      <c r="KBL9" s="121"/>
      <c r="KBM9" s="121"/>
      <c r="KBN9" s="121"/>
      <c r="KBO9" s="121"/>
      <c r="KBP9" s="121"/>
      <c r="KBQ9" s="121"/>
      <c r="KBR9" s="121"/>
      <c r="KBS9" s="121"/>
      <c r="KBT9" s="121"/>
      <c r="KBU9" s="121"/>
      <c r="KBV9" s="121"/>
      <c r="KBW9" s="121"/>
      <c r="KBX9" s="121"/>
      <c r="KBY9" s="121"/>
      <c r="KBZ9" s="121"/>
      <c r="KCA9" s="121"/>
      <c r="KCB9" s="121"/>
      <c r="KCC9" s="121"/>
      <c r="KCD9" s="121"/>
      <c r="KCE9" s="121"/>
      <c r="KCF9" s="121"/>
      <c r="KCG9" s="121"/>
      <c r="KCH9" s="121"/>
      <c r="KCI9" s="121"/>
      <c r="KCJ9" s="121"/>
      <c r="KCK9" s="121"/>
      <c r="KCL9" s="121"/>
      <c r="KCM9" s="121"/>
      <c r="KCN9" s="121"/>
      <c r="KCO9" s="121"/>
      <c r="KCP9" s="121"/>
      <c r="KCQ9" s="121"/>
      <c r="KCR9" s="121"/>
      <c r="KCS9" s="121"/>
      <c r="KCT9" s="121"/>
      <c r="KCU9" s="121"/>
      <c r="KCV9" s="121"/>
      <c r="KCW9" s="121"/>
      <c r="KCX9" s="121"/>
      <c r="KCY9" s="121"/>
      <c r="KCZ9" s="121"/>
      <c r="KDA9" s="121"/>
      <c r="KDB9" s="121"/>
      <c r="KDC9" s="121"/>
      <c r="KDD9" s="121"/>
      <c r="KDE9" s="121"/>
      <c r="KDF9" s="121"/>
      <c r="KDG9" s="121"/>
      <c r="KDH9" s="121"/>
      <c r="KDI9" s="121"/>
      <c r="KDJ9" s="121"/>
      <c r="KDK9" s="121"/>
      <c r="KDL9" s="121"/>
      <c r="KDM9" s="121"/>
      <c r="KDN9" s="121"/>
      <c r="KDO9" s="121"/>
      <c r="KDP9" s="121"/>
      <c r="KDQ9" s="121"/>
      <c r="KDR9" s="121"/>
      <c r="KDS9" s="121"/>
      <c r="KDT9" s="121"/>
      <c r="KDU9" s="121"/>
      <c r="KDV9" s="121"/>
      <c r="KDW9" s="121"/>
      <c r="KDX9" s="121"/>
      <c r="KDY9" s="121"/>
      <c r="KDZ9" s="121"/>
      <c r="KEA9" s="121"/>
      <c r="KEB9" s="121"/>
      <c r="KEC9" s="121"/>
      <c r="KED9" s="121"/>
      <c r="KEE9" s="121"/>
      <c r="KEF9" s="121"/>
      <c r="KEG9" s="121"/>
      <c r="KEH9" s="121"/>
      <c r="KEI9" s="121"/>
      <c r="KEJ9" s="121"/>
      <c r="KEK9" s="121"/>
      <c r="KEL9" s="121"/>
      <c r="KEM9" s="121"/>
      <c r="KEN9" s="121"/>
      <c r="KEO9" s="121"/>
      <c r="KEP9" s="121"/>
      <c r="KEQ9" s="121"/>
      <c r="KER9" s="121"/>
      <c r="KES9" s="121"/>
      <c r="KET9" s="121"/>
      <c r="KEU9" s="121"/>
      <c r="KEV9" s="121"/>
      <c r="KEW9" s="121"/>
      <c r="KEX9" s="121"/>
      <c r="KEY9" s="121"/>
      <c r="KEZ9" s="121"/>
      <c r="KFA9" s="121"/>
      <c r="KFB9" s="121"/>
      <c r="KFC9" s="121"/>
      <c r="KFD9" s="121"/>
      <c r="KFE9" s="121"/>
      <c r="KFF9" s="121"/>
      <c r="KFG9" s="121"/>
      <c r="KFH9" s="121"/>
      <c r="KFI9" s="121"/>
      <c r="KFJ9" s="121"/>
      <c r="KFK9" s="121"/>
      <c r="KFL9" s="121"/>
      <c r="KFM9" s="121"/>
      <c r="KFN9" s="121"/>
      <c r="KFO9" s="121"/>
      <c r="KFP9" s="121"/>
      <c r="KFQ9" s="121"/>
      <c r="KFR9" s="121"/>
      <c r="KFS9" s="121"/>
      <c r="KFT9" s="121"/>
      <c r="KFU9" s="121"/>
      <c r="KFV9" s="121"/>
      <c r="KFW9" s="121"/>
      <c r="KFX9" s="121"/>
      <c r="KFY9" s="121"/>
      <c r="KFZ9" s="121"/>
      <c r="KGA9" s="121"/>
      <c r="KGB9" s="121"/>
      <c r="KGC9" s="121"/>
      <c r="KGD9" s="121"/>
      <c r="KGE9" s="121"/>
      <c r="KGF9" s="121"/>
      <c r="KGG9" s="121"/>
      <c r="KGH9" s="121"/>
      <c r="KGI9" s="121"/>
      <c r="KGJ9" s="121"/>
      <c r="KGK9" s="121"/>
      <c r="KGL9" s="121"/>
      <c r="KGM9" s="121"/>
      <c r="KGN9" s="121"/>
      <c r="KGO9" s="121"/>
      <c r="KGP9" s="121"/>
      <c r="KGQ9" s="121"/>
      <c r="KGR9" s="121"/>
      <c r="KGS9" s="121"/>
      <c r="KGT9" s="121"/>
      <c r="KGU9" s="121"/>
      <c r="KGV9" s="121"/>
      <c r="KGW9" s="121"/>
      <c r="KGX9" s="121"/>
      <c r="KGY9" s="121"/>
      <c r="KGZ9" s="121"/>
      <c r="KHA9" s="121"/>
      <c r="KHB9" s="121"/>
      <c r="KHC9" s="121"/>
      <c r="KHD9" s="121"/>
      <c r="KHE9" s="121"/>
      <c r="KHF9" s="121"/>
      <c r="KHG9" s="121"/>
      <c r="KHH9" s="121"/>
      <c r="KHI9" s="121"/>
      <c r="KHJ9" s="121"/>
      <c r="KHK9" s="121"/>
      <c r="KHL9" s="121"/>
      <c r="KHM9" s="121"/>
      <c r="KHN9" s="121"/>
      <c r="KHO9" s="121"/>
      <c r="KHP9" s="121"/>
      <c r="KHQ9" s="121"/>
      <c r="KHR9" s="121"/>
      <c r="KHS9" s="121"/>
      <c r="KHT9" s="121"/>
      <c r="KHU9" s="121"/>
      <c r="KHV9" s="121"/>
      <c r="KHW9" s="121"/>
      <c r="KHX9" s="121"/>
      <c r="KHY9" s="121"/>
      <c r="KHZ9" s="121"/>
      <c r="KIA9" s="121"/>
      <c r="KIB9" s="121"/>
      <c r="KIC9" s="121"/>
      <c r="KID9" s="121"/>
      <c r="KIE9" s="121"/>
      <c r="KIF9" s="121"/>
      <c r="KIG9" s="121"/>
      <c r="KIH9" s="121"/>
      <c r="KII9" s="121"/>
      <c r="KIJ9" s="121"/>
      <c r="KIK9" s="121"/>
      <c r="KIL9" s="121"/>
      <c r="KIM9" s="121"/>
      <c r="KIN9" s="121"/>
      <c r="KIO9" s="121"/>
      <c r="KIP9" s="121"/>
      <c r="KIQ9" s="121"/>
      <c r="KIR9" s="121"/>
      <c r="KIS9" s="121"/>
      <c r="KIT9" s="121"/>
      <c r="KIU9" s="121"/>
      <c r="KIV9" s="121"/>
      <c r="KIW9" s="121"/>
      <c r="KIX9" s="121"/>
      <c r="KIY9" s="121"/>
      <c r="KIZ9" s="121"/>
      <c r="KJA9" s="121"/>
      <c r="KJB9" s="121"/>
      <c r="KJC9" s="121"/>
      <c r="KJD9" s="121"/>
      <c r="KJE9" s="121"/>
      <c r="KJF9" s="121"/>
      <c r="KJG9" s="121"/>
      <c r="KJH9" s="121"/>
      <c r="KJI9" s="121"/>
      <c r="KJJ9" s="121"/>
      <c r="KJK9" s="121"/>
      <c r="KJL9" s="121"/>
      <c r="KJM9" s="121"/>
      <c r="KJN9" s="121"/>
      <c r="KJO9" s="121"/>
      <c r="KJP9" s="121"/>
      <c r="KJQ9" s="121"/>
      <c r="KJR9" s="121"/>
      <c r="KJS9" s="121"/>
      <c r="KJT9" s="121"/>
      <c r="KJU9" s="121"/>
      <c r="KJV9" s="121"/>
      <c r="KJW9" s="121"/>
      <c r="KJX9" s="121"/>
      <c r="KJY9" s="121"/>
      <c r="KJZ9" s="121"/>
      <c r="KKA9" s="121"/>
      <c r="KKB9" s="121"/>
      <c r="KKC9" s="121"/>
      <c r="KKD9" s="121"/>
      <c r="KKE9" s="121"/>
      <c r="KKF9" s="121"/>
      <c r="KKG9" s="121"/>
      <c r="KKH9" s="121"/>
      <c r="KKI9" s="121"/>
      <c r="KKJ9" s="121"/>
      <c r="KKK9" s="121"/>
      <c r="KKL9" s="121"/>
      <c r="KKM9" s="121"/>
      <c r="KKN9" s="121"/>
      <c r="KKO9" s="121"/>
      <c r="KKP9" s="121"/>
      <c r="KKQ9" s="121"/>
      <c r="KKR9" s="121"/>
      <c r="KKS9" s="121"/>
      <c r="KKT9" s="121"/>
      <c r="KKU9" s="121"/>
      <c r="KKV9" s="121"/>
      <c r="KKW9" s="121"/>
      <c r="KKX9" s="121"/>
      <c r="KKY9" s="121"/>
      <c r="KKZ9" s="121"/>
      <c r="KLA9" s="121"/>
      <c r="KLB9" s="121"/>
      <c r="KLC9" s="121"/>
      <c r="KLD9" s="121"/>
      <c r="KLE9" s="121"/>
      <c r="KLF9" s="121"/>
      <c r="KLG9" s="121"/>
      <c r="KLH9" s="121"/>
      <c r="KLI9" s="121"/>
      <c r="KLJ9" s="121"/>
      <c r="KLK9" s="121"/>
      <c r="KLL9" s="121"/>
      <c r="KLM9" s="121"/>
      <c r="KLN9" s="121"/>
      <c r="KLO9" s="121"/>
      <c r="KLP9" s="121"/>
      <c r="KLQ9" s="121"/>
      <c r="KLR9" s="121"/>
      <c r="KLS9" s="121"/>
      <c r="KLT9" s="121"/>
      <c r="KLU9" s="121"/>
      <c r="KLV9" s="121"/>
      <c r="KLW9" s="121"/>
      <c r="KLX9" s="121"/>
      <c r="KLY9" s="121"/>
      <c r="KLZ9" s="121"/>
      <c r="KMA9" s="121"/>
      <c r="KMB9" s="121"/>
      <c r="KMC9" s="121"/>
      <c r="KMD9" s="121"/>
      <c r="KME9" s="121"/>
      <c r="KMF9" s="121"/>
      <c r="KMG9" s="121"/>
      <c r="KMH9" s="121"/>
      <c r="KMI9" s="121"/>
      <c r="KMJ9" s="121"/>
      <c r="KMK9" s="121"/>
      <c r="KML9" s="121"/>
      <c r="KMM9" s="121"/>
      <c r="KMN9" s="121"/>
      <c r="KMO9" s="121"/>
      <c r="KMP9" s="121"/>
      <c r="KMQ9" s="121"/>
      <c r="KMR9" s="121"/>
      <c r="KMS9" s="121"/>
      <c r="KMT9" s="121"/>
      <c r="KMU9" s="121"/>
      <c r="KMV9" s="121"/>
      <c r="KMW9" s="121"/>
      <c r="KMX9" s="121"/>
      <c r="KMY9" s="121"/>
      <c r="KMZ9" s="121"/>
      <c r="KNA9" s="121"/>
      <c r="KNB9" s="121"/>
      <c r="KNC9" s="121"/>
      <c r="KND9" s="121"/>
      <c r="KNE9" s="121"/>
      <c r="KNF9" s="121"/>
      <c r="KNG9" s="121"/>
      <c r="KNH9" s="121"/>
      <c r="KNI9" s="121"/>
      <c r="KNJ9" s="121"/>
      <c r="KNK9" s="121"/>
      <c r="KNL9" s="121"/>
      <c r="KNM9" s="121"/>
      <c r="KNN9" s="121"/>
      <c r="KNO9" s="121"/>
      <c r="KNP9" s="121"/>
      <c r="KNQ9" s="121"/>
      <c r="KNR9" s="121"/>
      <c r="KNS9" s="121"/>
      <c r="KNT9" s="121"/>
      <c r="KNU9" s="121"/>
      <c r="KNV9" s="121"/>
      <c r="KNW9" s="121"/>
      <c r="KNX9" s="121"/>
      <c r="KNY9" s="121"/>
      <c r="KNZ9" s="121"/>
      <c r="KOA9" s="121"/>
      <c r="KOB9" s="121"/>
      <c r="KOC9" s="121"/>
      <c r="KOD9" s="121"/>
      <c r="KOE9" s="121"/>
      <c r="KOF9" s="121"/>
      <c r="KOG9" s="121"/>
      <c r="KOH9" s="121"/>
      <c r="KOI9" s="121"/>
      <c r="KOJ9" s="121"/>
      <c r="KOK9" s="121"/>
      <c r="KOL9" s="121"/>
      <c r="KOM9" s="121"/>
      <c r="KON9" s="121"/>
      <c r="KOO9" s="121"/>
      <c r="KOP9" s="121"/>
      <c r="KOQ9" s="121"/>
      <c r="KOR9" s="121"/>
      <c r="KOS9" s="121"/>
      <c r="KOT9" s="121"/>
      <c r="KOU9" s="121"/>
      <c r="KOV9" s="121"/>
      <c r="KOW9" s="121"/>
      <c r="KOX9" s="121"/>
      <c r="KOY9" s="121"/>
      <c r="KOZ9" s="121"/>
      <c r="KPA9" s="121"/>
      <c r="KPB9" s="121"/>
      <c r="KPC9" s="121"/>
      <c r="KPD9" s="121"/>
      <c r="KPE9" s="121"/>
      <c r="KPF9" s="121"/>
      <c r="KPG9" s="121"/>
      <c r="KPH9" s="121"/>
      <c r="KPI9" s="121"/>
      <c r="KPJ9" s="121"/>
      <c r="KPK9" s="121"/>
      <c r="KPL9" s="121"/>
      <c r="KPM9" s="121"/>
      <c r="KPN9" s="121"/>
      <c r="KPO9" s="121"/>
      <c r="KPP9" s="121"/>
      <c r="KPQ9" s="121"/>
      <c r="KPR9" s="121"/>
      <c r="KPS9" s="121"/>
      <c r="KPT9" s="121"/>
      <c r="KPU9" s="121"/>
      <c r="KPV9" s="121"/>
      <c r="KPW9" s="121"/>
      <c r="KPX9" s="121"/>
      <c r="KPY9" s="121"/>
      <c r="KPZ9" s="121"/>
      <c r="KQA9" s="121"/>
      <c r="KQB9" s="121"/>
      <c r="KQC9" s="121"/>
      <c r="KQD9" s="121"/>
      <c r="KQE9" s="121"/>
      <c r="KQF9" s="121"/>
      <c r="KQG9" s="121"/>
      <c r="KQH9" s="121"/>
      <c r="KQI9" s="121"/>
      <c r="KQJ9" s="121"/>
      <c r="KQK9" s="121"/>
      <c r="KQL9" s="121"/>
      <c r="KQM9" s="121"/>
      <c r="KQN9" s="121"/>
      <c r="KQO9" s="121"/>
      <c r="KQP9" s="121"/>
      <c r="KQQ9" s="121"/>
      <c r="KQR9" s="121"/>
      <c r="KQS9" s="121"/>
      <c r="KQT9" s="121"/>
      <c r="KQU9" s="121"/>
      <c r="KQV9" s="121"/>
      <c r="KQW9" s="121"/>
      <c r="KQX9" s="121"/>
      <c r="KQY9" s="121"/>
      <c r="KQZ9" s="121"/>
      <c r="KRA9" s="121"/>
      <c r="KRB9" s="121"/>
      <c r="KRC9" s="121"/>
      <c r="KRD9" s="121"/>
      <c r="KRE9" s="121"/>
      <c r="KRF9" s="121"/>
      <c r="KRG9" s="121"/>
      <c r="KRH9" s="121"/>
      <c r="KRI9" s="121"/>
      <c r="KRJ9" s="121"/>
      <c r="KRK9" s="121"/>
      <c r="KRL9" s="121"/>
      <c r="KRM9" s="121"/>
      <c r="KRN9" s="121"/>
      <c r="KRO9" s="121"/>
      <c r="KRP9" s="121"/>
      <c r="KRQ9" s="121"/>
      <c r="KRR9" s="121"/>
      <c r="KRS9" s="121"/>
      <c r="KRT9" s="121"/>
      <c r="KRU9" s="121"/>
      <c r="KRV9" s="121"/>
      <c r="KRW9" s="121"/>
      <c r="KRX9" s="121"/>
      <c r="KRY9" s="121"/>
      <c r="KRZ9" s="121"/>
      <c r="KSA9" s="121"/>
      <c r="KSB9" s="121"/>
      <c r="KSC9" s="121"/>
      <c r="KSD9" s="121"/>
      <c r="KSE9" s="121"/>
      <c r="KSF9" s="121"/>
      <c r="KSG9" s="121"/>
      <c r="KSH9" s="121"/>
      <c r="KSI9" s="121"/>
      <c r="KSJ9" s="121"/>
      <c r="KSK9" s="121"/>
      <c r="KSL9" s="121"/>
      <c r="KSM9" s="121"/>
      <c r="KSN9" s="121"/>
      <c r="KSO9" s="121"/>
      <c r="KSP9" s="121"/>
      <c r="KSQ9" s="121"/>
      <c r="KSR9" s="121"/>
      <c r="KSS9" s="121"/>
      <c r="KST9" s="121"/>
      <c r="KSU9" s="121"/>
      <c r="KSV9" s="121"/>
      <c r="KSW9" s="121"/>
      <c r="KSX9" s="121"/>
      <c r="KSY9" s="121"/>
      <c r="KSZ9" s="121"/>
      <c r="KTA9" s="121"/>
      <c r="KTB9" s="121"/>
      <c r="KTC9" s="121"/>
      <c r="KTD9" s="121"/>
      <c r="KTE9" s="121"/>
      <c r="KTF9" s="121"/>
      <c r="KTG9" s="121"/>
      <c r="KTH9" s="121"/>
      <c r="KTI9" s="121"/>
      <c r="KTJ9" s="121"/>
      <c r="KTK9" s="121"/>
      <c r="KTL9" s="121"/>
      <c r="KTM9" s="121"/>
      <c r="KTN9" s="121"/>
      <c r="KTO9" s="121"/>
      <c r="KTP9" s="121"/>
      <c r="KTQ9" s="121"/>
      <c r="KTR9" s="121"/>
      <c r="KTS9" s="121"/>
      <c r="KTT9" s="121"/>
      <c r="KTU9" s="121"/>
      <c r="KTV9" s="121"/>
      <c r="KTW9" s="121"/>
      <c r="KTX9" s="121"/>
      <c r="KTY9" s="121"/>
      <c r="KTZ9" s="121"/>
      <c r="KUA9" s="121"/>
      <c r="KUB9" s="121"/>
      <c r="KUC9" s="121"/>
      <c r="KUD9" s="121"/>
      <c r="KUE9" s="121"/>
      <c r="KUF9" s="121"/>
      <c r="KUG9" s="121"/>
      <c r="KUH9" s="121"/>
      <c r="KUI9" s="121"/>
      <c r="KUJ9" s="121"/>
      <c r="KUK9" s="121"/>
      <c r="KUL9" s="121"/>
      <c r="KUM9" s="121"/>
      <c r="KUN9" s="121"/>
      <c r="KUO9" s="121"/>
      <c r="KUP9" s="121"/>
      <c r="KUQ9" s="121"/>
      <c r="KUR9" s="121"/>
      <c r="KUS9" s="121"/>
      <c r="KUT9" s="121"/>
      <c r="KUU9" s="121"/>
      <c r="KUV9" s="121"/>
      <c r="KUW9" s="121"/>
      <c r="KUX9" s="121"/>
      <c r="KUY9" s="121"/>
      <c r="KUZ9" s="121"/>
      <c r="KVA9" s="121"/>
      <c r="KVB9" s="121"/>
      <c r="KVC9" s="121"/>
      <c r="KVD9" s="121"/>
      <c r="KVE9" s="121"/>
      <c r="KVF9" s="121"/>
      <c r="KVG9" s="121"/>
      <c r="KVH9" s="121"/>
      <c r="KVI9" s="121"/>
      <c r="KVJ9" s="121"/>
      <c r="KVK9" s="121"/>
      <c r="KVL9" s="121"/>
      <c r="KVM9" s="121"/>
      <c r="KVN9" s="121"/>
      <c r="KVO9" s="121"/>
      <c r="KVP9" s="121"/>
      <c r="KVQ9" s="121"/>
      <c r="KVR9" s="121"/>
      <c r="KVS9" s="121"/>
      <c r="KVT9" s="121"/>
      <c r="KVU9" s="121"/>
      <c r="KVV9" s="121"/>
      <c r="KVW9" s="121"/>
      <c r="KVX9" s="121"/>
      <c r="KVY9" s="121"/>
      <c r="KVZ9" s="121"/>
      <c r="KWA9" s="121"/>
      <c r="KWB9" s="121"/>
      <c r="KWC9" s="121"/>
      <c r="KWD9" s="121"/>
      <c r="KWE9" s="121"/>
      <c r="KWF9" s="121"/>
      <c r="KWG9" s="121"/>
      <c r="KWH9" s="121"/>
      <c r="KWI9" s="121"/>
      <c r="KWJ9" s="121"/>
      <c r="KWK9" s="121"/>
      <c r="KWL9" s="121"/>
      <c r="KWM9" s="121"/>
      <c r="KWN9" s="121"/>
      <c r="KWO9" s="121"/>
      <c r="KWP9" s="121"/>
      <c r="KWQ9" s="121"/>
      <c r="KWR9" s="121"/>
      <c r="KWS9" s="121"/>
      <c r="KWT9" s="121"/>
      <c r="KWU9" s="121"/>
      <c r="KWV9" s="121"/>
      <c r="KWW9" s="121"/>
      <c r="KWX9" s="121"/>
      <c r="KWY9" s="121"/>
      <c r="KWZ9" s="121"/>
      <c r="KXA9" s="121"/>
      <c r="KXB9" s="121"/>
      <c r="KXC9" s="121"/>
      <c r="KXD9" s="121"/>
      <c r="KXE9" s="121"/>
      <c r="KXF9" s="121"/>
      <c r="KXG9" s="121"/>
      <c r="KXH9" s="121"/>
      <c r="KXI9" s="121"/>
      <c r="KXJ9" s="121"/>
      <c r="KXK9" s="121"/>
      <c r="KXL9" s="121"/>
      <c r="KXM9" s="121"/>
      <c r="KXN9" s="121"/>
      <c r="KXO9" s="121"/>
      <c r="KXP9" s="121"/>
      <c r="KXQ9" s="121"/>
      <c r="KXR9" s="121"/>
      <c r="KXS9" s="121"/>
      <c r="KXT9" s="121"/>
      <c r="KXU9" s="121"/>
      <c r="KXV9" s="121"/>
      <c r="KXW9" s="121"/>
      <c r="KXX9" s="121"/>
      <c r="KXY9" s="121"/>
      <c r="KXZ9" s="121"/>
      <c r="KYA9" s="121"/>
      <c r="KYB9" s="121"/>
      <c r="KYC9" s="121"/>
      <c r="KYD9" s="121"/>
      <c r="KYE9" s="121"/>
      <c r="KYF9" s="121"/>
      <c r="KYG9" s="121"/>
      <c r="KYH9" s="121"/>
      <c r="KYI9" s="121"/>
      <c r="KYJ9" s="121"/>
      <c r="KYK9" s="121"/>
      <c r="KYL9" s="121"/>
      <c r="KYM9" s="121"/>
      <c r="KYN9" s="121"/>
      <c r="KYO9" s="121"/>
      <c r="KYP9" s="121"/>
      <c r="KYQ9" s="121"/>
      <c r="KYR9" s="121"/>
      <c r="KYS9" s="121"/>
      <c r="KYT9" s="121"/>
      <c r="KYU9" s="121"/>
      <c r="KYV9" s="121"/>
      <c r="KYW9" s="121"/>
      <c r="KYX9" s="121"/>
      <c r="KYY9" s="121"/>
      <c r="KYZ9" s="121"/>
      <c r="KZA9" s="121"/>
      <c r="KZB9" s="121"/>
      <c r="KZC9" s="121"/>
      <c r="KZD9" s="121"/>
      <c r="KZE9" s="121"/>
      <c r="KZF9" s="121"/>
      <c r="KZG9" s="121"/>
      <c r="KZH9" s="121"/>
      <c r="KZI9" s="121"/>
      <c r="KZJ9" s="121"/>
      <c r="KZK9" s="121"/>
      <c r="KZL9" s="121"/>
      <c r="KZM9" s="121"/>
      <c r="KZN9" s="121"/>
      <c r="KZO9" s="121"/>
      <c r="KZP9" s="121"/>
      <c r="KZQ9" s="121"/>
      <c r="KZR9" s="121"/>
      <c r="KZS9" s="121"/>
      <c r="KZT9" s="121"/>
      <c r="KZU9" s="121"/>
      <c r="KZV9" s="121"/>
      <c r="KZW9" s="121"/>
      <c r="KZX9" s="121"/>
      <c r="KZY9" s="121"/>
      <c r="KZZ9" s="121"/>
      <c r="LAA9" s="121"/>
      <c r="LAB9" s="121"/>
      <c r="LAC9" s="121"/>
      <c r="LAD9" s="121"/>
      <c r="LAE9" s="121"/>
      <c r="LAF9" s="121"/>
      <c r="LAG9" s="121"/>
      <c r="LAH9" s="121"/>
      <c r="LAI9" s="121"/>
      <c r="LAJ9" s="121"/>
      <c r="LAK9" s="121"/>
      <c r="LAL9" s="121"/>
      <c r="LAM9" s="121"/>
      <c r="LAN9" s="121"/>
      <c r="LAO9" s="121"/>
      <c r="LAP9" s="121"/>
      <c r="LAQ9" s="121"/>
      <c r="LAR9" s="121"/>
      <c r="LAS9" s="121"/>
      <c r="LAT9" s="121"/>
      <c r="LAU9" s="121"/>
      <c r="LAV9" s="121"/>
      <c r="LAW9" s="121"/>
      <c r="LAX9" s="121"/>
      <c r="LAY9" s="121"/>
      <c r="LAZ9" s="121"/>
      <c r="LBA9" s="121"/>
      <c r="LBB9" s="121"/>
      <c r="LBC9" s="121"/>
      <c r="LBD9" s="121"/>
      <c r="LBE9" s="121"/>
      <c r="LBF9" s="121"/>
      <c r="LBG9" s="121"/>
      <c r="LBH9" s="121"/>
      <c r="LBI9" s="121"/>
      <c r="LBJ9" s="121"/>
      <c r="LBK9" s="121"/>
      <c r="LBL9" s="121"/>
      <c r="LBM9" s="121"/>
      <c r="LBN9" s="121"/>
      <c r="LBO9" s="121"/>
      <c r="LBP9" s="121"/>
      <c r="LBQ9" s="121"/>
      <c r="LBR9" s="121"/>
      <c r="LBS9" s="121"/>
      <c r="LBT9" s="121"/>
      <c r="LBU9" s="121"/>
      <c r="LBV9" s="121"/>
      <c r="LBW9" s="121"/>
      <c r="LBX9" s="121"/>
      <c r="LBY9" s="121"/>
      <c r="LBZ9" s="121"/>
      <c r="LCA9" s="121"/>
      <c r="LCB9" s="121"/>
      <c r="LCC9" s="121"/>
      <c r="LCD9" s="121"/>
      <c r="LCE9" s="121"/>
      <c r="LCF9" s="121"/>
      <c r="LCG9" s="121"/>
      <c r="LCH9" s="121"/>
      <c r="LCI9" s="121"/>
      <c r="LCJ9" s="121"/>
      <c r="LCK9" s="121"/>
      <c r="LCL9" s="121"/>
      <c r="LCM9" s="121"/>
      <c r="LCN9" s="121"/>
      <c r="LCO9" s="121"/>
      <c r="LCP9" s="121"/>
      <c r="LCQ9" s="121"/>
      <c r="LCR9" s="121"/>
      <c r="LCS9" s="121"/>
      <c r="LCT9" s="121"/>
      <c r="LCU9" s="121"/>
      <c r="LCV9" s="121"/>
      <c r="LCW9" s="121"/>
      <c r="LCX9" s="121"/>
      <c r="LCY9" s="121"/>
      <c r="LCZ9" s="121"/>
      <c r="LDA9" s="121"/>
      <c r="LDB9" s="121"/>
      <c r="LDC9" s="121"/>
      <c r="LDD9" s="121"/>
      <c r="LDE9" s="121"/>
      <c r="LDF9" s="121"/>
      <c r="LDG9" s="121"/>
      <c r="LDH9" s="121"/>
      <c r="LDI9" s="121"/>
      <c r="LDJ9" s="121"/>
      <c r="LDK9" s="121"/>
      <c r="LDL9" s="121"/>
      <c r="LDM9" s="121"/>
      <c r="LDN9" s="121"/>
      <c r="LDO9" s="121"/>
      <c r="LDP9" s="121"/>
      <c r="LDQ9" s="121"/>
      <c r="LDR9" s="121"/>
      <c r="LDS9" s="121"/>
      <c r="LDT9" s="121"/>
      <c r="LDU9" s="121"/>
      <c r="LDV9" s="121"/>
      <c r="LDW9" s="121"/>
      <c r="LDX9" s="121"/>
      <c r="LDY9" s="121"/>
      <c r="LDZ9" s="121"/>
      <c r="LEA9" s="121"/>
      <c r="LEB9" s="121"/>
      <c r="LEC9" s="121"/>
      <c r="LED9" s="121"/>
      <c r="LEE9" s="121"/>
      <c r="LEF9" s="121"/>
      <c r="LEG9" s="121"/>
      <c r="LEH9" s="121"/>
      <c r="LEI9" s="121"/>
      <c r="LEJ9" s="121"/>
      <c r="LEK9" s="121"/>
      <c r="LEL9" s="121"/>
      <c r="LEM9" s="121"/>
      <c r="LEN9" s="121"/>
      <c r="LEO9" s="121"/>
      <c r="LEP9" s="121"/>
      <c r="LEQ9" s="121"/>
      <c r="LER9" s="121"/>
      <c r="LES9" s="121"/>
      <c r="LET9" s="121"/>
      <c r="LEU9" s="121"/>
      <c r="LEV9" s="121"/>
      <c r="LEW9" s="121"/>
      <c r="LEX9" s="121"/>
      <c r="LEY9" s="121"/>
      <c r="LEZ9" s="121"/>
      <c r="LFA9" s="121"/>
      <c r="LFB9" s="121"/>
      <c r="LFC9" s="121"/>
      <c r="LFD9" s="121"/>
      <c r="LFE9" s="121"/>
      <c r="LFF9" s="121"/>
      <c r="LFG9" s="121"/>
      <c r="LFH9" s="121"/>
      <c r="LFI9" s="121"/>
      <c r="LFJ9" s="121"/>
      <c r="LFK9" s="121"/>
      <c r="LFL9" s="121"/>
      <c r="LFM9" s="121"/>
      <c r="LFN9" s="121"/>
      <c r="LFO9" s="121"/>
      <c r="LFP9" s="121"/>
      <c r="LFQ9" s="121"/>
      <c r="LFR9" s="121"/>
      <c r="LFS9" s="121"/>
      <c r="LFT9" s="121"/>
      <c r="LFU9" s="121"/>
      <c r="LFV9" s="121"/>
      <c r="LFW9" s="121"/>
      <c r="LFX9" s="121"/>
      <c r="LFY9" s="121"/>
      <c r="LFZ9" s="121"/>
      <c r="LGA9" s="121"/>
      <c r="LGB9" s="121"/>
      <c r="LGC9" s="121"/>
      <c r="LGD9" s="121"/>
      <c r="LGE9" s="121"/>
      <c r="LGF9" s="121"/>
      <c r="LGG9" s="121"/>
      <c r="LGH9" s="121"/>
      <c r="LGI9" s="121"/>
      <c r="LGJ9" s="121"/>
      <c r="LGK9" s="121"/>
      <c r="LGL9" s="121"/>
      <c r="LGM9" s="121"/>
      <c r="LGN9" s="121"/>
      <c r="LGO9" s="121"/>
      <c r="LGP9" s="121"/>
      <c r="LGQ9" s="121"/>
      <c r="LGR9" s="121"/>
      <c r="LGS9" s="121"/>
      <c r="LGT9" s="121"/>
      <c r="LGU9" s="121"/>
      <c r="LGV9" s="121"/>
      <c r="LGW9" s="121"/>
      <c r="LGX9" s="121"/>
      <c r="LGY9" s="121"/>
      <c r="LGZ9" s="121"/>
      <c r="LHA9" s="121"/>
      <c r="LHB9" s="121"/>
      <c r="LHC9" s="121"/>
      <c r="LHD9" s="121"/>
      <c r="LHE9" s="121"/>
      <c r="LHF9" s="121"/>
      <c r="LHG9" s="121"/>
      <c r="LHH9" s="121"/>
      <c r="LHI9" s="121"/>
      <c r="LHJ9" s="121"/>
      <c r="LHK9" s="121"/>
      <c r="LHL9" s="121"/>
      <c r="LHM9" s="121"/>
      <c r="LHN9" s="121"/>
      <c r="LHO9" s="121"/>
      <c r="LHP9" s="121"/>
      <c r="LHQ9" s="121"/>
      <c r="LHR9" s="121"/>
      <c r="LHS9" s="121"/>
      <c r="LHT9" s="121"/>
      <c r="LHU9" s="121"/>
      <c r="LHV9" s="121"/>
      <c r="LHW9" s="121"/>
      <c r="LHX9" s="121"/>
      <c r="LHY9" s="121"/>
      <c r="LHZ9" s="121"/>
      <c r="LIA9" s="121"/>
      <c r="LIB9" s="121"/>
      <c r="LIC9" s="121"/>
      <c r="LID9" s="121"/>
      <c r="LIE9" s="121"/>
      <c r="LIF9" s="121"/>
      <c r="LIG9" s="121"/>
      <c r="LIH9" s="121"/>
      <c r="LII9" s="121"/>
      <c r="LIJ9" s="121"/>
      <c r="LIK9" s="121"/>
      <c r="LIL9" s="121"/>
      <c r="LIM9" s="121"/>
      <c r="LIN9" s="121"/>
      <c r="LIO9" s="121"/>
      <c r="LIP9" s="121"/>
      <c r="LIQ9" s="121"/>
      <c r="LIR9" s="121"/>
      <c r="LIS9" s="121"/>
      <c r="LIT9" s="121"/>
      <c r="LIU9" s="121"/>
      <c r="LIV9" s="121"/>
      <c r="LIW9" s="121"/>
      <c r="LIX9" s="121"/>
      <c r="LIY9" s="121"/>
      <c r="LIZ9" s="121"/>
      <c r="LJA9" s="121"/>
      <c r="LJB9" s="121"/>
      <c r="LJC9" s="121"/>
      <c r="LJD9" s="121"/>
      <c r="LJE9" s="121"/>
      <c r="LJF9" s="121"/>
      <c r="LJG9" s="121"/>
      <c r="LJH9" s="121"/>
      <c r="LJI9" s="121"/>
      <c r="LJJ9" s="121"/>
      <c r="LJK9" s="121"/>
      <c r="LJL9" s="121"/>
      <c r="LJM9" s="121"/>
      <c r="LJN9" s="121"/>
      <c r="LJO9" s="121"/>
      <c r="LJP9" s="121"/>
      <c r="LJQ9" s="121"/>
      <c r="LJR9" s="121"/>
      <c r="LJS9" s="121"/>
      <c r="LJT9" s="121"/>
      <c r="LJU9" s="121"/>
      <c r="LJV9" s="121"/>
      <c r="LJW9" s="121"/>
      <c r="LJX9" s="121"/>
      <c r="LJY9" s="121"/>
      <c r="LJZ9" s="121"/>
      <c r="LKA9" s="121"/>
      <c r="LKB9" s="121"/>
      <c r="LKC9" s="121"/>
      <c r="LKD9" s="121"/>
      <c r="LKE9" s="121"/>
      <c r="LKF9" s="121"/>
      <c r="LKG9" s="121"/>
      <c r="LKH9" s="121"/>
      <c r="LKI9" s="121"/>
      <c r="LKJ9" s="121"/>
      <c r="LKK9" s="121"/>
      <c r="LKL9" s="121"/>
      <c r="LKM9" s="121"/>
      <c r="LKN9" s="121"/>
      <c r="LKO9" s="121"/>
      <c r="LKP9" s="121"/>
      <c r="LKQ9" s="121"/>
      <c r="LKR9" s="121"/>
      <c r="LKS9" s="121"/>
      <c r="LKT9" s="121"/>
      <c r="LKU9" s="121"/>
      <c r="LKV9" s="121"/>
      <c r="LKW9" s="121"/>
      <c r="LKX9" s="121"/>
      <c r="LKY9" s="121"/>
      <c r="LKZ9" s="121"/>
      <c r="LLA9" s="121"/>
      <c r="LLB9" s="121"/>
      <c r="LLC9" s="121"/>
      <c r="LLD9" s="121"/>
      <c r="LLE9" s="121"/>
      <c r="LLF9" s="121"/>
      <c r="LLG9" s="121"/>
      <c r="LLH9" s="121"/>
      <c r="LLI9" s="121"/>
      <c r="LLJ9" s="121"/>
      <c r="LLK9" s="121"/>
      <c r="LLL9" s="121"/>
      <c r="LLM9" s="121"/>
      <c r="LLN9" s="121"/>
      <c r="LLO9" s="121"/>
      <c r="LLP9" s="121"/>
      <c r="LLQ9" s="121"/>
      <c r="LLR9" s="121"/>
      <c r="LLS9" s="121"/>
      <c r="LLT9" s="121"/>
      <c r="LLU9" s="121"/>
      <c r="LLV9" s="121"/>
      <c r="LLW9" s="121"/>
      <c r="LLX9" s="121"/>
      <c r="LLY9" s="121"/>
      <c r="LLZ9" s="121"/>
      <c r="LMA9" s="121"/>
      <c r="LMB9" s="121"/>
      <c r="LMC9" s="121"/>
      <c r="LMD9" s="121"/>
      <c r="LME9" s="121"/>
      <c r="LMF9" s="121"/>
      <c r="LMG9" s="121"/>
      <c r="LMH9" s="121"/>
      <c r="LMI9" s="121"/>
      <c r="LMJ9" s="121"/>
      <c r="LMK9" s="121"/>
      <c r="LML9" s="121"/>
      <c r="LMM9" s="121"/>
      <c r="LMN9" s="121"/>
      <c r="LMO9" s="121"/>
      <c r="LMP9" s="121"/>
      <c r="LMQ9" s="121"/>
      <c r="LMR9" s="121"/>
      <c r="LMS9" s="121"/>
      <c r="LMT9" s="121"/>
      <c r="LMU9" s="121"/>
      <c r="LMV9" s="121"/>
      <c r="LMW9" s="121"/>
      <c r="LMX9" s="121"/>
      <c r="LMY9" s="121"/>
      <c r="LMZ9" s="121"/>
      <c r="LNA9" s="121"/>
      <c r="LNB9" s="121"/>
      <c r="LNC9" s="121"/>
      <c r="LND9" s="121"/>
      <c r="LNE9" s="121"/>
      <c r="LNF9" s="121"/>
      <c r="LNG9" s="121"/>
      <c r="LNH9" s="121"/>
      <c r="LNI9" s="121"/>
      <c r="LNJ9" s="121"/>
      <c r="LNK9" s="121"/>
      <c r="LNL9" s="121"/>
      <c r="LNM9" s="121"/>
      <c r="LNN9" s="121"/>
      <c r="LNO9" s="121"/>
      <c r="LNP9" s="121"/>
      <c r="LNQ9" s="121"/>
      <c r="LNR9" s="121"/>
      <c r="LNS9" s="121"/>
      <c r="LNT9" s="121"/>
      <c r="LNU9" s="121"/>
      <c r="LNV9" s="121"/>
      <c r="LNW9" s="121"/>
      <c r="LNX9" s="121"/>
      <c r="LNY9" s="121"/>
      <c r="LNZ9" s="121"/>
      <c r="LOA9" s="121"/>
      <c r="LOB9" s="121"/>
      <c r="LOC9" s="121"/>
      <c r="LOD9" s="121"/>
      <c r="LOE9" s="121"/>
      <c r="LOF9" s="121"/>
      <c r="LOG9" s="121"/>
      <c r="LOH9" s="121"/>
      <c r="LOI9" s="121"/>
      <c r="LOJ9" s="121"/>
      <c r="LOK9" s="121"/>
      <c r="LOL9" s="121"/>
      <c r="LOM9" s="121"/>
      <c r="LON9" s="121"/>
      <c r="LOO9" s="121"/>
      <c r="LOP9" s="121"/>
      <c r="LOQ9" s="121"/>
      <c r="LOR9" s="121"/>
      <c r="LOS9" s="121"/>
      <c r="LOT9" s="121"/>
      <c r="LOU9" s="121"/>
      <c r="LOV9" s="121"/>
      <c r="LOW9" s="121"/>
      <c r="LOX9" s="121"/>
      <c r="LOY9" s="121"/>
      <c r="LOZ9" s="121"/>
      <c r="LPA9" s="121"/>
      <c r="LPB9" s="121"/>
      <c r="LPC9" s="121"/>
      <c r="LPD9" s="121"/>
      <c r="LPE9" s="121"/>
      <c r="LPF9" s="121"/>
      <c r="LPG9" s="121"/>
      <c r="LPH9" s="121"/>
      <c r="LPI9" s="121"/>
      <c r="LPJ9" s="121"/>
      <c r="LPK9" s="121"/>
      <c r="LPL9" s="121"/>
      <c r="LPM9" s="121"/>
      <c r="LPN9" s="121"/>
      <c r="LPO9" s="121"/>
      <c r="LPP9" s="121"/>
      <c r="LPQ9" s="121"/>
      <c r="LPR9" s="121"/>
      <c r="LPS9" s="121"/>
      <c r="LPT9" s="121"/>
      <c r="LPU9" s="121"/>
      <c r="LPV9" s="121"/>
      <c r="LPW9" s="121"/>
      <c r="LPX9" s="121"/>
      <c r="LPY9" s="121"/>
      <c r="LPZ9" s="121"/>
      <c r="LQA9" s="121"/>
      <c r="LQB9" s="121"/>
      <c r="LQC9" s="121"/>
      <c r="LQD9" s="121"/>
      <c r="LQE9" s="121"/>
      <c r="LQF9" s="121"/>
      <c r="LQG9" s="121"/>
      <c r="LQH9" s="121"/>
      <c r="LQI9" s="121"/>
      <c r="LQJ9" s="121"/>
      <c r="LQK9" s="121"/>
      <c r="LQL9" s="121"/>
      <c r="LQM9" s="121"/>
      <c r="LQN9" s="121"/>
      <c r="LQO9" s="121"/>
      <c r="LQP9" s="121"/>
      <c r="LQQ9" s="121"/>
      <c r="LQR9" s="121"/>
      <c r="LQS9" s="121"/>
      <c r="LQT9" s="121"/>
      <c r="LQU9" s="121"/>
      <c r="LQV9" s="121"/>
      <c r="LQW9" s="121"/>
      <c r="LQX9" s="121"/>
      <c r="LQY9" s="121"/>
      <c r="LQZ9" s="121"/>
      <c r="LRA9" s="121"/>
      <c r="LRB9" s="121"/>
      <c r="LRC9" s="121"/>
      <c r="LRD9" s="121"/>
      <c r="LRE9" s="121"/>
      <c r="LRF9" s="121"/>
      <c r="LRG9" s="121"/>
      <c r="LRH9" s="121"/>
      <c r="LRI9" s="121"/>
      <c r="LRJ9" s="121"/>
      <c r="LRK9" s="121"/>
      <c r="LRL9" s="121"/>
      <c r="LRM9" s="121"/>
      <c r="LRN9" s="121"/>
      <c r="LRO9" s="121"/>
      <c r="LRP9" s="121"/>
      <c r="LRQ9" s="121"/>
      <c r="LRR9" s="121"/>
      <c r="LRS9" s="121"/>
      <c r="LRT9" s="121"/>
      <c r="LRU9" s="121"/>
      <c r="LRV9" s="121"/>
      <c r="LRW9" s="121"/>
      <c r="LRX9" s="121"/>
      <c r="LRY9" s="121"/>
      <c r="LRZ9" s="121"/>
      <c r="LSA9" s="121"/>
      <c r="LSB9" s="121"/>
      <c r="LSC9" s="121"/>
      <c r="LSD9" s="121"/>
      <c r="LSE9" s="121"/>
      <c r="LSF9" s="121"/>
      <c r="LSG9" s="121"/>
      <c r="LSH9" s="121"/>
      <c r="LSI9" s="121"/>
      <c r="LSJ9" s="121"/>
      <c r="LSK9" s="121"/>
      <c r="LSL9" s="121"/>
      <c r="LSM9" s="121"/>
      <c r="LSN9" s="121"/>
      <c r="LSO9" s="121"/>
      <c r="LSP9" s="121"/>
      <c r="LSQ9" s="121"/>
      <c r="LSR9" s="121"/>
      <c r="LSS9" s="121"/>
      <c r="LST9" s="121"/>
      <c r="LSU9" s="121"/>
      <c r="LSV9" s="121"/>
      <c r="LSW9" s="121"/>
      <c r="LSX9" s="121"/>
      <c r="LSY9" s="121"/>
      <c r="LSZ9" s="121"/>
      <c r="LTA9" s="121"/>
      <c r="LTB9" s="121"/>
      <c r="LTC9" s="121"/>
      <c r="LTD9" s="121"/>
      <c r="LTE9" s="121"/>
      <c r="LTF9" s="121"/>
      <c r="LTG9" s="121"/>
      <c r="LTH9" s="121"/>
      <c r="LTI9" s="121"/>
      <c r="LTJ9" s="121"/>
      <c r="LTK9" s="121"/>
      <c r="LTL9" s="121"/>
      <c r="LTM9" s="121"/>
      <c r="LTN9" s="121"/>
      <c r="LTO9" s="121"/>
      <c r="LTP9" s="121"/>
      <c r="LTQ9" s="121"/>
      <c r="LTR9" s="121"/>
      <c r="LTS9" s="121"/>
      <c r="LTT9" s="121"/>
      <c r="LTU9" s="121"/>
      <c r="LTV9" s="121"/>
      <c r="LTW9" s="121"/>
      <c r="LTX9" s="121"/>
      <c r="LTY9" s="121"/>
      <c r="LTZ9" s="121"/>
      <c r="LUA9" s="121"/>
      <c r="LUB9" s="121"/>
      <c r="LUC9" s="121"/>
      <c r="LUD9" s="121"/>
      <c r="LUE9" s="121"/>
      <c r="LUF9" s="121"/>
      <c r="LUG9" s="121"/>
      <c r="LUH9" s="121"/>
      <c r="LUI9" s="121"/>
      <c r="LUJ9" s="121"/>
      <c r="LUK9" s="121"/>
      <c r="LUL9" s="121"/>
      <c r="LUM9" s="121"/>
      <c r="LUN9" s="121"/>
      <c r="LUO9" s="121"/>
      <c r="LUP9" s="121"/>
      <c r="LUQ9" s="121"/>
      <c r="LUR9" s="121"/>
      <c r="LUS9" s="121"/>
      <c r="LUT9" s="121"/>
      <c r="LUU9" s="121"/>
      <c r="LUV9" s="121"/>
      <c r="LUW9" s="121"/>
      <c r="LUX9" s="121"/>
      <c r="LUY9" s="121"/>
      <c r="LUZ9" s="121"/>
      <c r="LVA9" s="121"/>
      <c r="LVB9" s="121"/>
      <c r="LVC9" s="121"/>
      <c r="LVD9" s="121"/>
      <c r="LVE9" s="121"/>
      <c r="LVF9" s="121"/>
      <c r="LVG9" s="121"/>
      <c r="LVH9" s="121"/>
      <c r="LVI9" s="121"/>
      <c r="LVJ9" s="121"/>
      <c r="LVK9" s="121"/>
      <c r="LVL9" s="121"/>
      <c r="LVM9" s="121"/>
      <c r="LVN9" s="121"/>
      <c r="LVO9" s="121"/>
      <c r="LVP9" s="121"/>
      <c r="LVQ9" s="121"/>
      <c r="LVR9" s="121"/>
      <c r="LVS9" s="121"/>
      <c r="LVT9" s="121"/>
      <c r="LVU9" s="121"/>
      <c r="LVV9" s="121"/>
      <c r="LVW9" s="121"/>
      <c r="LVX9" s="121"/>
      <c r="LVY9" s="121"/>
      <c r="LVZ9" s="121"/>
      <c r="LWA9" s="121"/>
      <c r="LWB9" s="121"/>
      <c r="LWC9" s="121"/>
      <c r="LWD9" s="121"/>
      <c r="LWE9" s="121"/>
      <c r="LWF9" s="121"/>
      <c r="LWG9" s="121"/>
      <c r="LWH9" s="121"/>
      <c r="LWI9" s="121"/>
      <c r="LWJ9" s="121"/>
      <c r="LWK9" s="121"/>
      <c r="LWL9" s="121"/>
      <c r="LWM9" s="121"/>
      <c r="LWN9" s="121"/>
      <c r="LWO9" s="121"/>
      <c r="LWP9" s="121"/>
      <c r="LWQ9" s="121"/>
      <c r="LWR9" s="121"/>
      <c r="LWS9" s="121"/>
      <c r="LWT9" s="121"/>
      <c r="LWU9" s="121"/>
      <c r="LWV9" s="121"/>
      <c r="LWW9" s="121"/>
      <c r="LWX9" s="121"/>
      <c r="LWY9" s="121"/>
      <c r="LWZ9" s="121"/>
      <c r="LXA9" s="121"/>
      <c r="LXB9" s="121"/>
      <c r="LXC9" s="121"/>
      <c r="LXD9" s="121"/>
      <c r="LXE9" s="121"/>
      <c r="LXF9" s="121"/>
      <c r="LXG9" s="121"/>
      <c r="LXH9" s="121"/>
      <c r="LXI9" s="121"/>
      <c r="LXJ9" s="121"/>
      <c r="LXK9" s="121"/>
      <c r="LXL9" s="121"/>
      <c r="LXM9" s="121"/>
      <c r="LXN9" s="121"/>
      <c r="LXO9" s="121"/>
      <c r="LXP9" s="121"/>
      <c r="LXQ9" s="121"/>
      <c r="LXR9" s="121"/>
      <c r="LXS9" s="121"/>
      <c r="LXT9" s="121"/>
      <c r="LXU9" s="121"/>
      <c r="LXV9" s="121"/>
      <c r="LXW9" s="121"/>
      <c r="LXX9" s="121"/>
      <c r="LXY9" s="121"/>
      <c r="LXZ9" s="121"/>
      <c r="LYA9" s="121"/>
      <c r="LYB9" s="121"/>
      <c r="LYC9" s="121"/>
      <c r="LYD9" s="121"/>
      <c r="LYE9" s="121"/>
      <c r="LYF9" s="121"/>
      <c r="LYG9" s="121"/>
      <c r="LYH9" s="121"/>
      <c r="LYI9" s="121"/>
      <c r="LYJ9" s="121"/>
      <c r="LYK9" s="121"/>
      <c r="LYL9" s="121"/>
      <c r="LYM9" s="121"/>
      <c r="LYN9" s="121"/>
      <c r="LYO9" s="121"/>
      <c r="LYP9" s="121"/>
      <c r="LYQ9" s="121"/>
      <c r="LYR9" s="121"/>
      <c r="LYS9" s="121"/>
      <c r="LYT9" s="121"/>
      <c r="LYU9" s="121"/>
      <c r="LYV9" s="121"/>
      <c r="LYW9" s="121"/>
      <c r="LYX9" s="121"/>
      <c r="LYY9" s="121"/>
      <c r="LYZ9" s="121"/>
      <c r="LZA9" s="121"/>
      <c r="LZB9" s="121"/>
      <c r="LZC9" s="121"/>
      <c r="LZD9" s="121"/>
      <c r="LZE9" s="121"/>
      <c r="LZF9" s="121"/>
      <c r="LZG9" s="121"/>
      <c r="LZH9" s="121"/>
      <c r="LZI9" s="121"/>
      <c r="LZJ9" s="121"/>
      <c r="LZK9" s="121"/>
      <c r="LZL9" s="121"/>
      <c r="LZM9" s="121"/>
      <c r="LZN9" s="121"/>
      <c r="LZO9" s="121"/>
      <c r="LZP9" s="121"/>
      <c r="LZQ9" s="121"/>
      <c r="LZR9" s="121"/>
      <c r="LZS9" s="121"/>
      <c r="LZT9" s="121"/>
      <c r="LZU9" s="121"/>
      <c r="LZV9" s="121"/>
      <c r="LZW9" s="121"/>
      <c r="LZX9" s="121"/>
      <c r="LZY9" s="121"/>
      <c r="LZZ9" s="121"/>
      <c r="MAA9" s="121"/>
      <c r="MAB9" s="121"/>
      <c r="MAC9" s="121"/>
      <c r="MAD9" s="121"/>
      <c r="MAE9" s="121"/>
      <c r="MAF9" s="121"/>
      <c r="MAG9" s="121"/>
      <c r="MAH9" s="121"/>
      <c r="MAI9" s="121"/>
      <c r="MAJ9" s="121"/>
      <c r="MAK9" s="121"/>
      <c r="MAL9" s="121"/>
      <c r="MAM9" s="121"/>
      <c r="MAN9" s="121"/>
      <c r="MAO9" s="121"/>
      <c r="MAP9" s="121"/>
      <c r="MAQ9" s="121"/>
      <c r="MAR9" s="121"/>
      <c r="MAS9" s="121"/>
      <c r="MAT9" s="121"/>
      <c r="MAU9" s="121"/>
      <c r="MAV9" s="121"/>
      <c r="MAW9" s="121"/>
      <c r="MAX9" s="121"/>
      <c r="MAY9" s="121"/>
      <c r="MAZ9" s="121"/>
      <c r="MBA9" s="121"/>
      <c r="MBB9" s="121"/>
      <c r="MBC9" s="121"/>
      <c r="MBD9" s="121"/>
      <c r="MBE9" s="121"/>
      <c r="MBF9" s="121"/>
      <c r="MBG9" s="121"/>
      <c r="MBH9" s="121"/>
      <c r="MBI9" s="121"/>
      <c r="MBJ9" s="121"/>
      <c r="MBK9" s="121"/>
      <c r="MBL9" s="121"/>
      <c r="MBM9" s="121"/>
      <c r="MBN9" s="121"/>
      <c r="MBO9" s="121"/>
      <c r="MBP9" s="121"/>
      <c r="MBQ9" s="121"/>
      <c r="MBR9" s="121"/>
      <c r="MBS9" s="121"/>
      <c r="MBT9" s="121"/>
      <c r="MBU9" s="121"/>
      <c r="MBV9" s="121"/>
      <c r="MBW9" s="121"/>
      <c r="MBX9" s="121"/>
      <c r="MBY9" s="121"/>
      <c r="MBZ9" s="121"/>
      <c r="MCA9" s="121"/>
      <c r="MCB9" s="121"/>
      <c r="MCC9" s="121"/>
      <c r="MCD9" s="121"/>
      <c r="MCE9" s="121"/>
      <c r="MCF9" s="121"/>
      <c r="MCG9" s="121"/>
      <c r="MCH9" s="121"/>
      <c r="MCI9" s="121"/>
      <c r="MCJ9" s="121"/>
      <c r="MCK9" s="121"/>
      <c r="MCL9" s="121"/>
      <c r="MCM9" s="121"/>
      <c r="MCN9" s="121"/>
      <c r="MCO9" s="121"/>
      <c r="MCP9" s="121"/>
      <c r="MCQ9" s="121"/>
      <c r="MCR9" s="121"/>
      <c r="MCS9" s="121"/>
      <c r="MCT9" s="121"/>
      <c r="MCU9" s="121"/>
      <c r="MCV9" s="121"/>
      <c r="MCW9" s="121"/>
      <c r="MCX9" s="121"/>
      <c r="MCY9" s="121"/>
      <c r="MCZ9" s="121"/>
      <c r="MDA9" s="121"/>
      <c r="MDB9" s="121"/>
      <c r="MDC9" s="121"/>
      <c r="MDD9" s="121"/>
      <c r="MDE9" s="121"/>
      <c r="MDF9" s="121"/>
      <c r="MDG9" s="121"/>
      <c r="MDH9" s="121"/>
      <c r="MDI9" s="121"/>
      <c r="MDJ9" s="121"/>
      <c r="MDK9" s="121"/>
      <c r="MDL9" s="121"/>
      <c r="MDM9" s="121"/>
      <c r="MDN9" s="121"/>
      <c r="MDO9" s="121"/>
      <c r="MDP9" s="121"/>
      <c r="MDQ9" s="121"/>
      <c r="MDR9" s="121"/>
      <c r="MDS9" s="121"/>
      <c r="MDT9" s="121"/>
      <c r="MDU9" s="121"/>
      <c r="MDV9" s="121"/>
      <c r="MDW9" s="121"/>
      <c r="MDX9" s="121"/>
      <c r="MDY9" s="121"/>
      <c r="MDZ9" s="121"/>
      <c r="MEA9" s="121"/>
      <c r="MEB9" s="121"/>
      <c r="MEC9" s="121"/>
      <c r="MED9" s="121"/>
      <c r="MEE9" s="121"/>
      <c r="MEF9" s="121"/>
      <c r="MEG9" s="121"/>
      <c r="MEH9" s="121"/>
      <c r="MEI9" s="121"/>
      <c r="MEJ9" s="121"/>
      <c r="MEK9" s="121"/>
      <c r="MEL9" s="121"/>
      <c r="MEM9" s="121"/>
      <c r="MEN9" s="121"/>
      <c r="MEO9" s="121"/>
      <c r="MEP9" s="121"/>
      <c r="MEQ9" s="121"/>
      <c r="MER9" s="121"/>
      <c r="MES9" s="121"/>
      <c r="MET9" s="121"/>
      <c r="MEU9" s="121"/>
      <c r="MEV9" s="121"/>
      <c r="MEW9" s="121"/>
      <c r="MEX9" s="121"/>
      <c r="MEY9" s="121"/>
      <c r="MEZ9" s="121"/>
      <c r="MFA9" s="121"/>
      <c r="MFB9" s="121"/>
      <c r="MFC9" s="121"/>
      <c r="MFD9" s="121"/>
      <c r="MFE9" s="121"/>
      <c r="MFF9" s="121"/>
      <c r="MFG9" s="121"/>
      <c r="MFH9" s="121"/>
      <c r="MFI9" s="121"/>
      <c r="MFJ9" s="121"/>
      <c r="MFK9" s="121"/>
      <c r="MFL9" s="121"/>
      <c r="MFM9" s="121"/>
      <c r="MFN9" s="121"/>
      <c r="MFO9" s="121"/>
      <c r="MFP9" s="121"/>
      <c r="MFQ9" s="121"/>
      <c r="MFR9" s="121"/>
      <c r="MFS9" s="121"/>
      <c r="MFT9" s="121"/>
      <c r="MFU9" s="121"/>
      <c r="MFV9" s="121"/>
      <c r="MFW9" s="121"/>
      <c r="MFX9" s="121"/>
      <c r="MFY9" s="121"/>
      <c r="MFZ9" s="121"/>
      <c r="MGA9" s="121"/>
      <c r="MGB9" s="121"/>
      <c r="MGC9" s="121"/>
      <c r="MGD9" s="121"/>
      <c r="MGE9" s="121"/>
      <c r="MGF9" s="121"/>
      <c r="MGG9" s="121"/>
      <c r="MGH9" s="121"/>
      <c r="MGI9" s="121"/>
      <c r="MGJ9" s="121"/>
      <c r="MGK9" s="121"/>
      <c r="MGL9" s="121"/>
      <c r="MGM9" s="121"/>
      <c r="MGN9" s="121"/>
      <c r="MGO9" s="121"/>
      <c r="MGP9" s="121"/>
      <c r="MGQ9" s="121"/>
      <c r="MGR9" s="121"/>
      <c r="MGS9" s="121"/>
      <c r="MGT9" s="121"/>
      <c r="MGU9" s="121"/>
      <c r="MGV9" s="121"/>
      <c r="MGW9" s="121"/>
      <c r="MGX9" s="121"/>
      <c r="MGY9" s="121"/>
      <c r="MGZ9" s="121"/>
      <c r="MHA9" s="121"/>
      <c r="MHB9" s="121"/>
      <c r="MHC9" s="121"/>
      <c r="MHD9" s="121"/>
      <c r="MHE9" s="121"/>
      <c r="MHF9" s="121"/>
      <c r="MHG9" s="121"/>
      <c r="MHH9" s="121"/>
      <c r="MHI9" s="121"/>
      <c r="MHJ9" s="121"/>
      <c r="MHK9" s="121"/>
      <c r="MHL9" s="121"/>
      <c r="MHM9" s="121"/>
      <c r="MHN9" s="121"/>
      <c r="MHO9" s="121"/>
      <c r="MHP9" s="121"/>
      <c r="MHQ9" s="121"/>
      <c r="MHR9" s="121"/>
      <c r="MHS9" s="121"/>
      <c r="MHT9" s="121"/>
      <c r="MHU9" s="121"/>
      <c r="MHV9" s="121"/>
      <c r="MHW9" s="121"/>
      <c r="MHX9" s="121"/>
      <c r="MHY9" s="121"/>
      <c r="MHZ9" s="121"/>
      <c r="MIA9" s="121"/>
      <c r="MIB9" s="121"/>
      <c r="MIC9" s="121"/>
      <c r="MID9" s="121"/>
      <c r="MIE9" s="121"/>
      <c r="MIF9" s="121"/>
      <c r="MIG9" s="121"/>
      <c r="MIH9" s="121"/>
      <c r="MII9" s="121"/>
      <c r="MIJ9" s="121"/>
      <c r="MIK9" s="121"/>
      <c r="MIL9" s="121"/>
      <c r="MIM9" s="121"/>
      <c r="MIN9" s="121"/>
      <c r="MIO9" s="121"/>
      <c r="MIP9" s="121"/>
      <c r="MIQ9" s="121"/>
      <c r="MIR9" s="121"/>
      <c r="MIS9" s="121"/>
      <c r="MIT9" s="121"/>
      <c r="MIU9" s="121"/>
      <c r="MIV9" s="121"/>
      <c r="MIW9" s="121"/>
      <c r="MIX9" s="121"/>
      <c r="MIY9" s="121"/>
      <c r="MIZ9" s="121"/>
      <c r="MJA9" s="121"/>
      <c r="MJB9" s="121"/>
      <c r="MJC9" s="121"/>
      <c r="MJD9" s="121"/>
      <c r="MJE9" s="121"/>
      <c r="MJF9" s="121"/>
      <c r="MJG9" s="121"/>
      <c r="MJH9" s="121"/>
      <c r="MJI9" s="121"/>
      <c r="MJJ9" s="121"/>
      <c r="MJK9" s="121"/>
      <c r="MJL9" s="121"/>
      <c r="MJM9" s="121"/>
      <c r="MJN9" s="121"/>
      <c r="MJO9" s="121"/>
      <c r="MJP9" s="121"/>
      <c r="MJQ9" s="121"/>
      <c r="MJR9" s="121"/>
      <c r="MJS9" s="121"/>
      <c r="MJT9" s="121"/>
      <c r="MJU9" s="121"/>
      <c r="MJV9" s="121"/>
      <c r="MJW9" s="121"/>
      <c r="MJX9" s="121"/>
      <c r="MJY9" s="121"/>
      <c r="MJZ9" s="121"/>
      <c r="MKA9" s="121"/>
      <c r="MKB9" s="121"/>
      <c r="MKC9" s="121"/>
      <c r="MKD9" s="121"/>
      <c r="MKE9" s="121"/>
      <c r="MKF9" s="121"/>
      <c r="MKG9" s="121"/>
      <c r="MKH9" s="121"/>
      <c r="MKI9" s="121"/>
      <c r="MKJ9" s="121"/>
      <c r="MKK9" s="121"/>
      <c r="MKL9" s="121"/>
      <c r="MKM9" s="121"/>
      <c r="MKN9" s="121"/>
      <c r="MKO9" s="121"/>
      <c r="MKP9" s="121"/>
      <c r="MKQ9" s="121"/>
      <c r="MKR9" s="121"/>
      <c r="MKS9" s="121"/>
      <c r="MKT9" s="121"/>
      <c r="MKU9" s="121"/>
      <c r="MKV9" s="121"/>
      <c r="MKW9" s="121"/>
      <c r="MKX9" s="121"/>
      <c r="MKY9" s="121"/>
      <c r="MKZ9" s="121"/>
      <c r="MLA9" s="121"/>
      <c r="MLB9" s="121"/>
      <c r="MLC9" s="121"/>
      <c r="MLD9" s="121"/>
      <c r="MLE9" s="121"/>
      <c r="MLF9" s="121"/>
      <c r="MLG9" s="121"/>
      <c r="MLH9" s="121"/>
      <c r="MLI9" s="121"/>
      <c r="MLJ9" s="121"/>
      <c r="MLK9" s="121"/>
      <c r="MLL9" s="121"/>
      <c r="MLM9" s="121"/>
      <c r="MLN9" s="121"/>
      <c r="MLO9" s="121"/>
      <c r="MLP9" s="121"/>
      <c r="MLQ9" s="121"/>
      <c r="MLR9" s="121"/>
      <c r="MLS9" s="121"/>
      <c r="MLT9" s="121"/>
      <c r="MLU9" s="121"/>
      <c r="MLV9" s="121"/>
      <c r="MLW9" s="121"/>
      <c r="MLX9" s="121"/>
      <c r="MLY9" s="121"/>
      <c r="MLZ9" s="121"/>
      <c r="MMA9" s="121"/>
      <c r="MMB9" s="121"/>
      <c r="MMC9" s="121"/>
      <c r="MMD9" s="121"/>
      <c r="MME9" s="121"/>
      <c r="MMF9" s="121"/>
      <c r="MMG9" s="121"/>
      <c r="MMH9" s="121"/>
      <c r="MMI9" s="121"/>
      <c r="MMJ9" s="121"/>
      <c r="MMK9" s="121"/>
      <c r="MML9" s="121"/>
      <c r="MMM9" s="121"/>
      <c r="MMN9" s="121"/>
      <c r="MMO9" s="121"/>
      <c r="MMP9" s="121"/>
      <c r="MMQ9" s="121"/>
      <c r="MMR9" s="121"/>
      <c r="MMS9" s="121"/>
      <c r="MMT9" s="121"/>
      <c r="MMU9" s="121"/>
      <c r="MMV9" s="121"/>
      <c r="MMW9" s="121"/>
      <c r="MMX9" s="121"/>
      <c r="MMY9" s="121"/>
      <c r="MMZ9" s="121"/>
      <c r="MNA9" s="121"/>
      <c r="MNB9" s="121"/>
      <c r="MNC9" s="121"/>
      <c r="MND9" s="121"/>
      <c r="MNE9" s="121"/>
      <c r="MNF9" s="121"/>
      <c r="MNG9" s="121"/>
      <c r="MNH9" s="121"/>
      <c r="MNI9" s="121"/>
      <c r="MNJ9" s="121"/>
      <c r="MNK9" s="121"/>
      <c r="MNL9" s="121"/>
      <c r="MNM9" s="121"/>
      <c r="MNN9" s="121"/>
      <c r="MNO9" s="121"/>
      <c r="MNP9" s="121"/>
      <c r="MNQ9" s="121"/>
      <c r="MNR9" s="121"/>
      <c r="MNS9" s="121"/>
      <c r="MNT9" s="121"/>
      <c r="MNU9" s="121"/>
      <c r="MNV9" s="121"/>
      <c r="MNW9" s="121"/>
      <c r="MNX9" s="121"/>
      <c r="MNY9" s="121"/>
      <c r="MNZ9" s="121"/>
      <c r="MOA9" s="121"/>
      <c r="MOB9" s="121"/>
      <c r="MOC9" s="121"/>
      <c r="MOD9" s="121"/>
      <c r="MOE9" s="121"/>
      <c r="MOF9" s="121"/>
      <c r="MOG9" s="121"/>
      <c r="MOH9" s="121"/>
      <c r="MOI9" s="121"/>
      <c r="MOJ9" s="121"/>
      <c r="MOK9" s="121"/>
      <c r="MOL9" s="121"/>
      <c r="MOM9" s="121"/>
      <c r="MON9" s="121"/>
      <c r="MOO9" s="121"/>
      <c r="MOP9" s="121"/>
      <c r="MOQ9" s="121"/>
      <c r="MOR9" s="121"/>
      <c r="MOS9" s="121"/>
      <c r="MOT9" s="121"/>
      <c r="MOU9" s="121"/>
      <c r="MOV9" s="121"/>
      <c r="MOW9" s="121"/>
      <c r="MOX9" s="121"/>
      <c r="MOY9" s="121"/>
      <c r="MOZ9" s="121"/>
      <c r="MPA9" s="121"/>
      <c r="MPB9" s="121"/>
      <c r="MPC9" s="121"/>
      <c r="MPD9" s="121"/>
      <c r="MPE9" s="121"/>
      <c r="MPF9" s="121"/>
      <c r="MPG9" s="121"/>
      <c r="MPH9" s="121"/>
      <c r="MPI9" s="121"/>
      <c r="MPJ9" s="121"/>
      <c r="MPK9" s="121"/>
      <c r="MPL9" s="121"/>
      <c r="MPM9" s="121"/>
      <c r="MPN9" s="121"/>
      <c r="MPO9" s="121"/>
      <c r="MPP9" s="121"/>
      <c r="MPQ9" s="121"/>
      <c r="MPR9" s="121"/>
      <c r="MPS9" s="121"/>
      <c r="MPT9" s="121"/>
      <c r="MPU9" s="121"/>
      <c r="MPV9" s="121"/>
      <c r="MPW9" s="121"/>
      <c r="MPX9" s="121"/>
      <c r="MPY9" s="121"/>
      <c r="MPZ9" s="121"/>
      <c r="MQA9" s="121"/>
      <c r="MQB9" s="121"/>
      <c r="MQC9" s="121"/>
      <c r="MQD9" s="121"/>
      <c r="MQE9" s="121"/>
      <c r="MQF9" s="121"/>
      <c r="MQG9" s="121"/>
      <c r="MQH9" s="121"/>
      <c r="MQI9" s="121"/>
      <c r="MQJ9" s="121"/>
      <c r="MQK9" s="121"/>
      <c r="MQL9" s="121"/>
      <c r="MQM9" s="121"/>
      <c r="MQN9" s="121"/>
      <c r="MQO9" s="121"/>
      <c r="MQP9" s="121"/>
      <c r="MQQ9" s="121"/>
      <c r="MQR9" s="121"/>
      <c r="MQS9" s="121"/>
      <c r="MQT9" s="121"/>
      <c r="MQU9" s="121"/>
      <c r="MQV9" s="121"/>
      <c r="MQW9" s="121"/>
      <c r="MQX9" s="121"/>
      <c r="MQY9" s="121"/>
      <c r="MQZ9" s="121"/>
      <c r="MRA9" s="121"/>
      <c r="MRB9" s="121"/>
      <c r="MRC9" s="121"/>
      <c r="MRD9" s="121"/>
      <c r="MRE9" s="121"/>
      <c r="MRF9" s="121"/>
      <c r="MRG9" s="121"/>
      <c r="MRH9" s="121"/>
      <c r="MRI9" s="121"/>
      <c r="MRJ9" s="121"/>
      <c r="MRK9" s="121"/>
      <c r="MRL9" s="121"/>
      <c r="MRM9" s="121"/>
      <c r="MRN9" s="121"/>
      <c r="MRO9" s="121"/>
      <c r="MRP9" s="121"/>
      <c r="MRQ9" s="121"/>
      <c r="MRR9" s="121"/>
      <c r="MRS9" s="121"/>
      <c r="MRT9" s="121"/>
      <c r="MRU9" s="121"/>
      <c r="MRV9" s="121"/>
      <c r="MRW9" s="121"/>
      <c r="MRX9" s="121"/>
      <c r="MRY9" s="121"/>
      <c r="MRZ9" s="121"/>
      <c r="MSA9" s="121"/>
      <c r="MSB9" s="121"/>
      <c r="MSC9" s="121"/>
      <c r="MSD9" s="121"/>
      <c r="MSE9" s="121"/>
      <c r="MSF9" s="121"/>
      <c r="MSG9" s="121"/>
      <c r="MSH9" s="121"/>
      <c r="MSI9" s="121"/>
      <c r="MSJ9" s="121"/>
      <c r="MSK9" s="121"/>
      <c r="MSL9" s="121"/>
      <c r="MSM9" s="121"/>
      <c r="MSN9" s="121"/>
      <c r="MSO9" s="121"/>
      <c r="MSP9" s="121"/>
      <c r="MSQ9" s="121"/>
      <c r="MSR9" s="121"/>
      <c r="MSS9" s="121"/>
      <c r="MST9" s="121"/>
      <c r="MSU9" s="121"/>
      <c r="MSV9" s="121"/>
      <c r="MSW9" s="121"/>
      <c r="MSX9" s="121"/>
      <c r="MSY9" s="121"/>
      <c r="MSZ9" s="121"/>
      <c r="MTA9" s="121"/>
      <c r="MTB9" s="121"/>
      <c r="MTC9" s="121"/>
      <c r="MTD9" s="121"/>
      <c r="MTE9" s="121"/>
      <c r="MTF9" s="121"/>
      <c r="MTG9" s="121"/>
      <c r="MTH9" s="121"/>
      <c r="MTI9" s="121"/>
      <c r="MTJ9" s="121"/>
      <c r="MTK9" s="121"/>
      <c r="MTL9" s="121"/>
      <c r="MTM9" s="121"/>
      <c r="MTN9" s="121"/>
      <c r="MTO9" s="121"/>
      <c r="MTP9" s="121"/>
      <c r="MTQ9" s="121"/>
      <c r="MTR9" s="121"/>
      <c r="MTS9" s="121"/>
      <c r="MTT9" s="121"/>
      <c r="MTU9" s="121"/>
      <c r="MTV9" s="121"/>
      <c r="MTW9" s="121"/>
      <c r="MTX9" s="121"/>
      <c r="MTY9" s="121"/>
      <c r="MTZ9" s="121"/>
      <c r="MUA9" s="121"/>
      <c r="MUB9" s="121"/>
      <c r="MUC9" s="121"/>
      <c r="MUD9" s="121"/>
      <c r="MUE9" s="121"/>
      <c r="MUF9" s="121"/>
      <c r="MUG9" s="121"/>
      <c r="MUH9" s="121"/>
      <c r="MUI9" s="121"/>
      <c r="MUJ9" s="121"/>
      <c r="MUK9" s="121"/>
      <c r="MUL9" s="121"/>
      <c r="MUM9" s="121"/>
      <c r="MUN9" s="121"/>
      <c r="MUO9" s="121"/>
      <c r="MUP9" s="121"/>
      <c r="MUQ9" s="121"/>
      <c r="MUR9" s="121"/>
      <c r="MUS9" s="121"/>
      <c r="MUT9" s="121"/>
      <c r="MUU9" s="121"/>
      <c r="MUV9" s="121"/>
      <c r="MUW9" s="121"/>
      <c r="MUX9" s="121"/>
      <c r="MUY9" s="121"/>
      <c r="MUZ9" s="121"/>
      <c r="MVA9" s="121"/>
      <c r="MVB9" s="121"/>
      <c r="MVC9" s="121"/>
      <c r="MVD9" s="121"/>
      <c r="MVE9" s="121"/>
      <c r="MVF9" s="121"/>
      <c r="MVG9" s="121"/>
      <c r="MVH9" s="121"/>
      <c r="MVI9" s="121"/>
      <c r="MVJ9" s="121"/>
      <c r="MVK9" s="121"/>
      <c r="MVL9" s="121"/>
      <c r="MVM9" s="121"/>
      <c r="MVN9" s="121"/>
      <c r="MVO9" s="121"/>
      <c r="MVP9" s="121"/>
      <c r="MVQ9" s="121"/>
      <c r="MVR9" s="121"/>
      <c r="MVS9" s="121"/>
      <c r="MVT9" s="121"/>
      <c r="MVU9" s="121"/>
      <c r="MVV9" s="121"/>
      <c r="MVW9" s="121"/>
      <c r="MVX9" s="121"/>
      <c r="MVY9" s="121"/>
      <c r="MVZ9" s="121"/>
      <c r="MWA9" s="121"/>
      <c r="MWB9" s="121"/>
      <c r="MWC9" s="121"/>
      <c r="MWD9" s="121"/>
      <c r="MWE9" s="121"/>
      <c r="MWF9" s="121"/>
      <c r="MWG9" s="121"/>
      <c r="MWH9" s="121"/>
      <c r="MWI9" s="121"/>
      <c r="MWJ9" s="121"/>
      <c r="MWK9" s="121"/>
      <c r="MWL9" s="121"/>
      <c r="MWM9" s="121"/>
      <c r="MWN9" s="121"/>
      <c r="MWO9" s="121"/>
      <c r="MWP9" s="121"/>
      <c r="MWQ9" s="121"/>
      <c r="MWR9" s="121"/>
      <c r="MWS9" s="121"/>
      <c r="MWT9" s="121"/>
      <c r="MWU9" s="121"/>
      <c r="MWV9" s="121"/>
      <c r="MWW9" s="121"/>
      <c r="MWX9" s="121"/>
      <c r="MWY9" s="121"/>
      <c r="MWZ9" s="121"/>
      <c r="MXA9" s="121"/>
      <c r="MXB9" s="121"/>
      <c r="MXC9" s="121"/>
      <c r="MXD9" s="121"/>
      <c r="MXE9" s="121"/>
      <c r="MXF9" s="121"/>
      <c r="MXG9" s="121"/>
      <c r="MXH9" s="121"/>
      <c r="MXI9" s="121"/>
      <c r="MXJ9" s="121"/>
      <c r="MXK9" s="121"/>
      <c r="MXL9" s="121"/>
      <c r="MXM9" s="121"/>
      <c r="MXN9" s="121"/>
      <c r="MXO9" s="121"/>
      <c r="MXP9" s="121"/>
      <c r="MXQ9" s="121"/>
      <c r="MXR9" s="121"/>
      <c r="MXS9" s="121"/>
      <c r="MXT9" s="121"/>
      <c r="MXU9" s="121"/>
      <c r="MXV9" s="121"/>
      <c r="MXW9" s="121"/>
      <c r="MXX9" s="121"/>
      <c r="MXY9" s="121"/>
      <c r="MXZ9" s="121"/>
      <c r="MYA9" s="121"/>
      <c r="MYB9" s="121"/>
      <c r="MYC9" s="121"/>
      <c r="MYD9" s="121"/>
      <c r="MYE9" s="121"/>
      <c r="MYF9" s="121"/>
      <c r="MYG9" s="121"/>
      <c r="MYH9" s="121"/>
      <c r="MYI9" s="121"/>
      <c r="MYJ9" s="121"/>
      <c r="MYK9" s="121"/>
      <c r="MYL9" s="121"/>
      <c r="MYM9" s="121"/>
      <c r="MYN9" s="121"/>
      <c r="MYO9" s="121"/>
      <c r="MYP9" s="121"/>
      <c r="MYQ9" s="121"/>
      <c r="MYR9" s="121"/>
      <c r="MYS9" s="121"/>
      <c r="MYT9" s="121"/>
      <c r="MYU9" s="121"/>
      <c r="MYV9" s="121"/>
      <c r="MYW9" s="121"/>
      <c r="MYX9" s="121"/>
      <c r="MYY9" s="121"/>
      <c r="MYZ9" s="121"/>
      <c r="MZA9" s="121"/>
      <c r="MZB9" s="121"/>
      <c r="MZC9" s="121"/>
      <c r="MZD9" s="121"/>
      <c r="MZE9" s="121"/>
      <c r="MZF9" s="121"/>
      <c r="MZG9" s="121"/>
      <c r="MZH9" s="121"/>
      <c r="MZI9" s="121"/>
      <c r="MZJ9" s="121"/>
      <c r="MZK9" s="121"/>
      <c r="MZL9" s="121"/>
      <c r="MZM9" s="121"/>
      <c r="MZN9" s="121"/>
      <c r="MZO9" s="121"/>
      <c r="MZP9" s="121"/>
      <c r="MZQ9" s="121"/>
      <c r="MZR9" s="121"/>
      <c r="MZS9" s="121"/>
      <c r="MZT9" s="121"/>
      <c r="MZU9" s="121"/>
      <c r="MZV9" s="121"/>
      <c r="MZW9" s="121"/>
      <c r="MZX9" s="121"/>
      <c r="MZY9" s="121"/>
      <c r="MZZ9" s="121"/>
      <c r="NAA9" s="121"/>
      <c r="NAB9" s="121"/>
      <c r="NAC9" s="121"/>
      <c r="NAD9" s="121"/>
      <c r="NAE9" s="121"/>
      <c r="NAF9" s="121"/>
      <c r="NAG9" s="121"/>
      <c r="NAH9" s="121"/>
      <c r="NAI9" s="121"/>
      <c r="NAJ9" s="121"/>
      <c r="NAK9" s="121"/>
      <c r="NAL9" s="121"/>
      <c r="NAM9" s="121"/>
      <c r="NAN9" s="121"/>
      <c r="NAO9" s="121"/>
      <c r="NAP9" s="121"/>
      <c r="NAQ9" s="121"/>
      <c r="NAR9" s="121"/>
      <c r="NAS9" s="121"/>
      <c r="NAT9" s="121"/>
      <c r="NAU9" s="121"/>
      <c r="NAV9" s="121"/>
      <c r="NAW9" s="121"/>
      <c r="NAX9" s="121"/>
      <c r="NAY9" s="121"/>
      <c r="NAZ9" s="121"/>
      <c r="NBA9" s="121"/>
      <c r="NBB9" s="121"/>
      <c r="NBC9" s="121"/>
      <c r="NBD9" s="121"/>
      <c r="NBE9" s="121"/>
      <c r="NBF9" s="121"/>
      <c r="NBG9" s="121"/>
      <c r="NBH9" s="121"/>
      <c r="NBI9" s="121"/>
      <c r="NBJ9" s="121"/>
      <c r="NBK9" s="121"/>
      <c r="NBL9" s="121"/>
      <c r="NBM9" s="121"/>
      <c r="NBN9" s="121"/>
      <c r="NBO9" s="121"/>
      <c r="NBP9" s="121"/>
      <c r="NBQ9" s="121"/>
      <c r="NBR9" s="121"/>
      <c r="NBS9" s="121"/>
      <c r="NBT9" s="121"/>
      <c r="NBU9" s="121"/>
      <c r="NBV9" s="121"/>
      <c r="NBW9" s="121"/>
      <c r="NBX9" s="121"/>
      <c r="NBY9" s="121"/>
      <c r="NBZ9" s="121"/>
      <c r="NCA9" s="121"/>
      <c r="NCB9" s="121"/>
      <c r="NCC9" s="121"/>
      <c r="NCD9" s="121"/>
      <c r="NCE9" s="121"/>
      <c r="NCF9" s="121"/>
      <c r="NCG9" s="121"/>
      <c r="NCH9" s="121"/>
      <c r="NCI9" s="121"/>
      <c r="NCJ9" s="121"/>
      <c r="NCK9" s="121"/>
      <c r="NCL9" s="121"/>
      <c r="NCM9" s="121"/>
      <c r="NCN9" s="121"/>
      <c r="NCO9" s="121"/>
      <c r="NCP9" s="121"/>
      <c r="NCQ9" s="121"/>
      <c r="NCR9" s="121"/>
      <c r="NCS9" s="121"/>
      <c r="NCT9" s="121"/>
      <c r="NCU9" s="121"/>
      <c r="NCV9" s="121"/>
      <c r="NCW9" s="121"/>
      <c r="NCX9" s="121"/>
      <c r="NCY9" s="121"/>
      <c r="NCZ9" s="121"/>
      <c r="NDA9" s="121"/>
      <c r="NDB9" s="121"/>
      <c r="NDC9" s="121"/>
      <c r="NDD9" s="121"/>
      <c r="NDE9" s="121"/>
      <c r="NDF9" s="121"/>
      <c r="NDG9" s="121"/>
      <c r="NDH9" s="121"/>
      <c r="NDI9" s="121"/>
      <c r="NDJ9" s="121"/>
      <c r="NDK9" s="121"/>
      <c r="NDL9" s="121"/>
      <c r="NDM9" s="121"/>
      <c r="NDN9" s="121"/>
      <c r="NDO9" s="121"/>
      <c r="NDP9" s="121"/>
      <c r="NDQ9" s="121"/>
      <c r="NDR9" s="121"/>
      <c r="NDS9" s="121"/>
      <c r="NDT9" s="121"/>
      <c r="NDU9" s="121"/>
      <c r="NDV9" s="121"/>
      <c r="NDW9" s="121"/>
      <c r="NDX9" s="121"/>
      <c r="NDY9" s="121"/>
      <c r="NDZ9" s="121"/>
      <c r="NEA9" s="121"/>
      <c r="NEB9" s="121"/>
      <c r="NEC9" s="121"/>
      <c r="NED9" s="121"/>
      <c r="NEE9" s="121"/>
      <c r="NEF9" s="121"/>
      <c r="NEG9" s="121"/>
      <c r="NEH9" s="121"/>
      <c r="NEI9" s="121"/>
      <c r="NEJ9" s="121"/>
      <c r="NEK9" s="121"/>
      <c r="NEL9" s="121"/>
      <c r="NEM9" s="121"/>
      <c r="NEN9" s="121"/>
      <c r="NEO9" s="121"/>
      <c r="NEP9" s="121"/>
      <c r="NEQ9" s="121"/>
      <c r="NER9" s="121"/>
      <c r="NES9" s="121"/>
      <c r="NET9" s="121"/>
      <c r="NEU9" s="121"/>
      <c r="NEV9" s="121"/>
      <c r="NEW9" s="121"/>
      <c r="NEX9" s="121"/>
      <c r="NEY9" s="121"/>
      <c r="NEZ9" s="121"/>
      <c r="NFA9" s="121"/>
      <c r="NFB9" s="121"/>
      <c r="NFC9" s="121"/>
      <c r="NFD9" s="121"/>
      <c r="NFE9" s="121"/>
      <c r="NFF9" s="121"/>
      <c r="NFG9" s="121"/>
      <c r="NFH9" s="121"/>
      <c r="NFI9" s="121"/>
      <c r="NFJ9" s="121"/>
      <c r="NFK9" s="121"/>
      <c r="NFL9" s="121"/>
      <c r="NFM9" s="121"/>
      <c r="NFN9" s="121"/>
      <c r="NFO9" s="121"/>
      <c r="NFP9" s="121"/>
      <c r="NFQ9" s="121"/>
      <c r="NFR9" s="121"/>
      <c r="NFS9" s="121"/>
      <c r="NFT9" s="121"/>
      <c r="NFU9" s="121"/>
      <c r="NFV9" s="121"/>
      <c r="NFW9" s="121"/>
      <c r="NFX9" s="121"/>
      <c r="NFY9" s="121"/>
      <c r="NFZ9" s="121"/>
      <c r="NGA9" s="121"/>
      <c r="NGB9" s="121"/>
      <c r="NGC9" s="121"/>
      <c r="NGD9" s="121"/>
      <c r="NGE9" s="121"/>
      <c r="NGF9" s="121"/>
      <c r="NGG9" s="121"/>
      <c r="NGH9" s="121"/>
      <c r="NGI9" s="121"/>
      <c r="NGJ9" s="121"/>
      <c r="NGK9" s="121"/>
      <c r="NGL9" s="121"/>
      <c r="NGM9" s="121"/>
      <c r="NGN9" s="121"/>
      <c r="NGO9" s="121"/>
      <c r="NGP9" s="121"/>
      <c r="NGQ9" s="121"/>
      <c r="NGR9" s="121"/>
      <c r="NGS9" s="121"/>
      <c r="NGT9" s="121"/>
      <c r="NGU9" s="121"/>
      <c r="NGV9" s="121"/>
      <c r="NGW9" s="121"/>
      <c r="NGX9" s="121"/>
      <c r="NGY9" s="121"/>
      <c r="NGZ9" s="121"/>
      <c r="NHA9" s="121"/>
      <c r="NHB9" s="121"/>
      <c r="NHC9" s="121"/>
      <c r="NHD9" s="121"/>
      <c r="NHE9" s="121"/>
      <c r="NHF9" s="121"/>
      <c r="NHG9" s="121"/>
      <c r="NHH9" s="121"/>
      <c r="NHI9" s="121"/>
      <c r="NHJ9" s="121"/>
      <c r="NHK9" s="121"/>
      <c r="NHL9" s="121"/>
      <c r="NHM9" s="121"/>
      <c r="NHN9" s="121"/>
      <c r="NHO9" s="121"/>
      <c r="NHP9" s="121"/>
      <c r="NHQ9" s="121"/>
      <c r="NHR9" s="121"/>
      <c r="NHS9" s="121"/>
      <c r="NHT9" s="121"/>
      <c r="NHU9" s="121"/>
      <c r="NHV9" s="121"/>
      <c r="NHW9" s="121"/>
      <c r="NHX9" s="121"/>
      <c r="NHY9" s="121"/>
      <c r="NHZ9" s="121"/>
      <c r="NIA9" s="121"/>
      <c r="NIB9" s="121"/>
      <c r="NIC9" s="121"/>
      <c r="NID9" s="121"/>
      <c r="NIE9" s="121"/>
      <c r="NIF9" s="121"/>
      <c r="NIG9" s="121"/>
      <c r="NIH9" s="121"/>
      <c r="NII9" s="121"/>
      <c r="NIJ9" s="121"/>
      <c r="NIK9" s="121"/>
      <c r="NIL9" s="121"/>
      <c r="NIM9" s="121"/>
      <c r="NIN9" s="121"/>
      <c r="NIO9" s="121"/>
      <c r="NIP9" s="121"/>
      <c r="NIQ9" s="121"/>
      <c r="NIR9" s="121"/>
      <c r="NIS9" s="121"/>
      <c r="NIT9" s="121"/>
      <c r="NIU9" s="121"/>
      <c r="NIV9" s="121"/>
      <c r="NIW9" s="121"/>
      <c r="NIX9" s="121"/>
      <c r="NIY9" s="121"/>
      <c r="NIZ9" s="121"/>
      <c r="NJA9" s="121"/>
      <c r="NJB9" s="121"/>
      <c r="NJC9" s="121"/>
      <c r="NJD9" s="121"/>
      <c r="NJE9" s="121"/>
      <c r="NJF9" s="121"/>
      <c r="NJG9" s="121"/>
      <c r="NJH9" s="121"/>
      <c r="NJI9" s="121"/>
      <c r="NJJ9" s="121"/>
      <c r="NJK9" s="121"/>
      <c r="NJL9" s="121"/>
      <c r="NJM9" s="121"/>
      <c r="NJN9" s="121"/>
      <c r="NJO9" s="121"/>
      <c r="NJP9" s="121"/>
      <c r="NJQ9" s="121"/>
      <c r="NJR9" s="121"/>
      <c r="NJS9" s="121"/>
      <c r="NJT9" s="121"/>
      <c r="NJU9" s="121"/>
      <c r="NJV9" s="121"/>
      <c r="NJW9" s="121"/>
      <c r="NJX9" s="121"/>
      <c r="NJY9" s="121"/>
      <c r="NJZ9" s="121"/>
      <c r="NKA9" s="121"/>
      <c r="NKB9" s="121"/>
      <c r="NKC9" s="121"/>
      <c r="NKD9" s="121"/>
      <c r="NKE9" s="121"/>
      <c r="NKF9" s="121"/>
      <c r="NKG9" s="121"/>
      <c r="NKH9" s="121"/>
      <c r="NKI9" s="121"/>
      <c r="NKJ9" s="121"/>
      <c r="NKK9" s="121"/>
      <c r="NKL9" s="121"/>
      <c r="NKM9" s="121"/>
      <c r="NKN9" s="121"/>
      <c r="NKO9" s="121"/>
      <c r="NKP9" s="121"/>
      <c r="NKQ9" s="121"/>
      <c r="NKR9" s="121"/>
      <c r="NKS9" s="121"/>
      <c r="NKT9" s="121"/>
      <c r="NKU9" s="121"/>
      <c r="NKV9" s="121"/>
      <c r="NKW9" s="121"/>
      <c r="NKX9" s="121"/>
      <c r="NKY9" s="121"/>
      <c r="NKZ9" s="121"/>
      <c r="NLA9" s="121"/>
      <c r="NLB9" s="121"/>
      <c r="NLC9" s="121"/>
      <c r="NLD9" s="121"/>
      <c r="NLE9" s="121"/>
      <c r="NLF9" s="121"/>
      <c r="NLG9" s="121"/>
      <c r="NLH9" s="121"/>
      <c r="NLI9" s="121"/>
      <c r="NLJ9" s="121"/>
      <c r="NLK9" s="121"/>
      <c r="NLL9" s="121"/>
      <c r="NLM9" s="121"/>
      <c r="NLN9" s="121"/>
      <c r="NLO9" s="121"/>
      <c r="NLP9" s="121"/>
      <c r="NLQ9" s="121"/>
      <c r="NLR9" s="121"/>
      <c r="NLS9" s="121"/>
      <c r="NLT9" s="121"/>
      <c r="NLU9" s="121"/>
      <c r="NLV9" s="121"/>
      <c r="NLW9" s="121"/>
      <c r="NLX9" s="121"/>
      <c r="NLY9" s="121"/>
      <c r="NLZ9" s="121"/>
      <c r="NMA9" s="121"/>
      <c r="NMB9" s="121"/>
      <c r="NMC9" s="121"/>
      <c r="NMD9" s="121"/>
      <c r="NME9" s="121"/>
      <c r="NMF9" s="121"/>
      <c r="NMG9" s="121"/>
      <c r="NMH9" s="121"/>
      <c r="NMI9" s="121"/>
      <c r="NMJ9" s="121"/>
      <c r="NMK9" s="121"/>
      <c r="NML9" s="121"/>
      <c r="NMM9" s="121"/>
      <c r="NMN9" s="121"/>
      <c r="NMO9" s="121"/>
      <c r="NMP9" s="121"/>
      <c r="NMQ9" s="121"/>
      <c r="NMR9" s="121"/>
      <c r="NMS9" s="121"/>
      <c r="NMT9" s="121"/>
      <c r="NMU9" s="121"/>
      <c r="NMV9" s="121"/>
      <c r="NMW9" s="121"/>
      <c r="NMX9" s="121"/>
      <c r="NMY9" s="121"/>
      <c r="NMZ9" s="121"/>
      <c r="NNA9" s="121"/>
      <c r="NNB9" s="121"/>
      <c r="NNC9" s="121"/>
      <c r="NND9" s="121"/>
      <c r="NNE9" s="121"/>
      <c r="NNF9" s="121"/>
      <c r="NNG9" s="121"/>
      <c r="NNH9" s="121"/>
      <c r="NNI9" s="121"/>
      <c r="NNJ9" s="121"/>
      <c r="NNK9" s="121"/>
      <c r="NNL9" s="121"/>
      <c r="NNM9" s="121"/>
      <c r="NNN9" s="121"/>
      <c r="NNO9" s="121"/>
      <c r="NNP9" s="121"/>
      <c r="NNQ9" s="121"/>
      <c r="NNR9" s="121"/>
      <c r="NNS9" s="121"/>
      <c r="NNT9" s="121"/>
      <c r="NNU9" s="121"/>
      <c r="NNV9" s="121"/>
      <c r="NNW9" s="121"/>
      <c r="NNX9" s="121"/>
      <c r="NNY9" s="121"/>
      <c r="NNZ9" s="121"/>
      <c r="NOA9" s="121"/>
      <c r="NOB9" s="121"/>
      <c r="NOC9" s="121"/>
      <c r="NOD9" s="121"/>
      <c r="NOE9" s="121"/>
      <c r="NOF9" s="121"/>
      <c r="NOG9" s="121"/>
      <c r="NOH9" s="121"/>
      <c r="NOI9" s="121"/>
      <c r="NOJ9" s="121"/>
      <c r="NOK9" s="121"/>
      <c r="NOL9" s="121"/>
      <c r="NOM9" s="121"/>
      <c r="NON9" s="121"/>
      <c r="NOO9" s="121"/>
      <c r="NOP9" s="121"/>
      <c r="NOQ9" s="121"/>
      <c r="NOR9" s="121"/>
      <c r="NOS9" s="121"/>
      <c r="NOT9" s="121"/>
      <c r="NOU9" s="121"/>
      <c r="NOV9" s="121"/>
      <c r="NOW9" s="121"/>
      <c r="NOX9" s="121"/>
      <c r="NOY9" s="121"/>
      <c r="NOZ9" s="121"/>
      <c r="NPA9" s="121"/>
      <c r="NPB9" s="121"/>
      <c r="NPC9" s="121"/>
      <c r="NPD9" s="121"/>
      <c r="NPE9" s="121"/>
      <c r="NPF9" s="121"/>
      <c r="NPG9" s="121"/>
      <c r="NPH9" s="121"/>
      <c r="NPI9" s="121"/>
      <c r="NPJ9" s="121"/>
      <c r="NPK9" s="121"/>
      <c r="NPL9" s="121"/>
      <c r="NPM9" s="121"/>
      <c r="NPN9" s="121"/>
      <c r="NPO9" s="121"/>
      <c r="NPP9" s="121"/>
      <c r="NPQ9" s="121"/>
      <c r="NPR9" s="121"/>
      <c r="NPS9" s="121"/>
      <c r="NPT9" s="121"/>
      <c r="NPU9" s="121"/>
      <c r="NPV9" s="121"/>
      <c r="NPW9" s="121"/>
      <c r="NPX9" s="121"/>
      <c r="NPY9" s="121"/>
      <c r="NPZ9" s="121"/>
      <c r="NQA9" s="121"/>
      <c r="NQB9" s="121"/>
      <c r="NQC9" s="121"/>
      <c r="NQD9" s="121"/>
      <c r="NQE9" s="121"/>
      <c r="NQF9" s="121"/>
      <c r="NQG9" s="121"/>
      <c r="NQH9" s="121"/>
      <c r="NQI9" s="121"/>
      <c r="NQJ9" s="121"/>
      <c r="NQK9" s="121"/>
      <c r="NQL9" s="121"/>
      <c r="NQM9" s="121"/>
      <c r="NQN9" s="121"/>
      <c r="NQO9" s="121"/>
      <c r="NQP9" s="121"/>
      <c r="NQQ9" s="121"/>
      <c r="NQR9" s="121"/>
      <c r="NQS9" s="121"/>
      <c r="NQT9" s="121"/>
      <c r="NQU9" s="121"/>
      <c r="NQV9" s="121"/>
      <c r="NQW9" s="121"/>
      <c r="NQX9" s="121"/>
      <c r="NQY9" s="121"/>
      <c r="NQZ9" s="121"/>
      <c r="NRA9" s="121"/>
      <c r="NRB9" s="121"/>
      <c r="NRC9" s="121"/>
      <c r="NRD9" s="121"/>
      <c r="NRE9" s="121"/>
      <c r="NRF9" s="121"/>
      <c r="NRG9" s="121"/>
      <c r="NRH9" s="121"/>
      <c r="NRI9" s="121"/>
      <c r="NRJ9" s="121"/>
      <c r="NRK9" s="121"/>
      <c r="NRL9" s="121"/>
      <c r="NRM9" s="121"/>
      <c r="NRN9" s="121"/>
      <c r="NRO9" s="121"/>
      <c r="NRP9" s="121"/>
      <c r="NRQ9" s="121"/>
      <c r="NRR9" s="121"/>
      <c r="NRS9" s="121"/>
      <c r="NRT9" s="121"/>
      <c r="NRU9" s="121"/>
      <c r="NRV9" s="121"/>
      <c r="NRW9" s="121"/>
      <c r="NRX9" s="121"/>
      <c r="NRY9" s="121"/>
      <c r="NRZ9" s="121"/>
      <c r="NSA9" s="121"/>
      <c r="NSB9" s="121"/>
      <c r="NSC9" s="121"/>
      <c r="NSD9" s="121"/>
      <c r="NSE9" s="121"/>
      <c r="NSF9" s="121"/>
      <c r="NSG9" s="121"/>
      <c r="NSH9" s="121"/>
      <c r="NSI9" s="121"/>
      <c r="NSJ9" s="121"/>
      <c r="NSK9" s="121"/>
      <c r="NSL9" s="121"/>
      <c r="NSM9" s="121"/>
      <c r="NSN9" s="121"/>
      <c r="NSO9" s="121"/>
      <c r="NSP9" s="121"/>
      <c r="NSQ9" s="121"/>
      <c r="NSR9" s="121"/>
      <c r="NSS9" s="121"/>
      <c r="NST9" s="121"/>
      <c r="NSU9" s="121"/>
      <c r="NSV9" s="121"/>
      <c r="NSW9" s="121"/>
      <c r="NSX9" s="121"/>
      <c r="NSY9" s="121"/>
      <c r="NSZ9" s="121"/>
      <c r="NTA9" s="121"/>
      <c r="NTB9" s="121"/>
      <c r="NTC9" s="121"/>
      <c r="NTD9" s="121"/>
      <c r="NTE9" s="121"/>
      <c r="NTF9" s="121"/>
      <c r="NTG9" s="121"/>
      <c r="NTH9" s="121"/>
      <c r="NTI9" s="121"/>
      <c r="NTJ9" s="121"/>
      <c r="NTK9" s="121"/>
      <c r="NTL9" s="121"/>
      <c r="NTM9" s="121"/>
      <c r="NTN9" s="121"/>
      <c r="NTO9" s="121"/>
      <c r="NTP9" s="121"/>
      <c r="NTQ9" s="121"/>
      <c r="NTR9" s="121"/>
      <c r="NTS9" s="121"/>
      <c r="NTT9" s="121"/>
      <c r="NTU9" s="121"/>
      <c r="NTV9" s="121"/>
      <c r="NTW9" s="121"/>
      <c r="NTX9" s="121"/>
      <c r="NTY9" s="121"/>
      <c r="NTZ9" s="121"/>
      <c r="NUA9" s="121"/>
      <c r="NUB9" s="121"/>
      <c r="NUC9" s="121"/>
      <c r="NUD9" s="121"/>
      <c r="NUE9" s="121"/>
      <c r="NUF9" s="121"/>
      <c r="NUG9" s="121"/>
      <c r="NUH9" s="121"/>
      <c r="NUI9" s="121"/>
      <c r="NUJ9" s="121"/>
      <c r="NUK9" s="121"/>
      <c r="NUL9" s="121"/>
      <c r="NUM9" s="121"/>
      <c r="NUN9" s="121"/>
      <c r="NUO9" s="121"/>
      <c r="NUP9" s="121"/>
      <c r="NUQ9" s="121"/>
      <c r="NUR9" s="121"/>
      <c r="NUS9" s="121"/>
      <c r="NUT9" s="121"/>
      <c r="NUU9" s="121"/>
      <c r="NUV9" s="121"/>
      <c r="NUW9" s="121"/>
      <c r="NUX9" s="121"/>
      <c r="NUY9" s="121"/>
      <c r="NUZ9" s="121"/>
      <c r="NVA9" s="121"/>
      <c r="NVB9" s="121"/>
      <c r="NVC9" s="121"/>
      <c r="NVD9" s="121"/>
      <c r="NVE9" s="121"/>
      <c r="NVF9" s="121"/>
      <c r="NVG9" s="121"/>
      <c r="NVH9" s="121"/>
      <c r="NVI9" s="121"/>
      <c r="NVJ9" s="121"/>
      <c r="NVK9" s="121"/>
      <c r="NVL9" s="121"/>
      <c r="NVM9" s="121"/>
      <c r="NVN9" s="121"/>
      <c r="NVO9" s="121"/>
      <c r="NVP9" s="121"/>
      <c r="NVQ9" s="121"/>
      <c r="NVR9" s="121"/>
      <c r="NVS9" s="121"/>
      <c r="NVT9" s="121"/>
      <c r="NVU9" s="121"/>
      <c r="NVV9" s="121"/>
      <c r="NVW9" s="121"/>
      <c r="NVX9" s="121"/>
      <c r="NVY9" s="121"/>
      <c r="NVZ9" s="121"/>
      <c r="NWA9" s="121"/>
      <c r="NWB9" s="121"/>
      <c r="NWC9" s="121"/>
      <c r="NWD9" s="121"/>
      <c r="NWE9" s="121"/>
      <c r="NWF9" s="121"/>
      <c r="NWG9" s="121"/>
      <c r="NWH9" s="121"/>
      <c r="NWI9" s="121"/>
      <c r="NWJ9" s="121"/>
      <c r="NWK9" s="121"/>
      <c r="NWL9" s="121"/>
      <c r="NWM9" s="121"/>
      <c r="NWN9" s="121"/>
      <c r="NWO9" s="121"/>
      <c r="NWP9" s="121"/>
      <c r="NWQ9" s="121"/>
      <c r="NWR9" s="121"/>
      <c r="NWS9" s="121"/>
      <c r="NWT9" s="121"/>
      <c r="NWU9" s="121"/>
      <c r="NWV9" s="121"/>
      <c r="NWW9" s="121"/>
      <c r="NWX9" s="121"/>
      <c r="NWY9" s="121"/>
      <c r="NWZ9" s="121"/>
      <c r="NXA9" s="121"/>
      <c r="NXB9" s="121"/>
      <c r="NXC9" s="121"/>
      <c r="NXD9" s="121"/>
      <c r="NXE9" s="121"/>
      <c r="NXF9" s="121"/>
      <c r="NXG9" s="121"/>
      <c r="NXH9" s="121"/>
      <c r="NXI9" s="121"/>
      <c r="NXJ9" s="121"/>
      <c r="NXK9" s="121"/>
      <c r="NXL9" s="121"/>
      <c r="NXM9" s="121"/>
      <c r="NXN9" s="121"/>
      <c r="NXO9" s="121"/>
      <c r="NXP9" s="121"/>
      <c r="NXQ9" s="121"/>
      <c r="NXR9" s="121"/>
      <c r="NXS9" s="121"/>
      <c r="NXT9" s="121"/>
      <c r="NXU9" s="121"/>
      <c r="NXV9" s="121"/>
      <c r="NXW9" s="121"/>
      <c r="NXX9" s="121"/>
      <c r="NXY9" s="121"/>
      <c r="NXZ9" s="121"/>
      <c r="NYA9" s="121"/>
      <c r="NYB9" s="121"/>
      <c r="NYC9" s="121"/>
      <c r="NYD9" s="121"/>
      <c r="NYE9" s="121"/>
      <c r="NYF9" s="121"/>
      <c r="NYG9" s="121"/>
      <c r="NYH9" s="121"/>
      <c r="NYI9" s="121"/>
      <c r="NYJ9" s="121"/>
      <c r="NYK9" s="121"/>
      <c r="NYL9" s="121"/>
      <c r="NYM9" s="121"/>
      <c r="NYN9" s="121"/>
      <c r="NYO9" s="121"/>
      <c r="NYP9" s="121"/>
      <c r="NYQ9" s="121"/>
      <c r="NYR9" s="121"/>
      <c r="NYS9" s="121"/>
      <c r="NYT9" s="121"/>
      <c r="NYU9" s="121"/>
      <c r="NYV9" s="121"/>
      <c r="NYW9" s="121"/>
      <c r="NYX9" s="121"/>
      <c r="NYY9" s="121"/>
      <c r="NYZ9" s="121"/>
      <c r="NZA9" s="121"/>
      <c r="NZB9" s="121"/>
      <c r="NZC9" s="121"/>
      <c r="NZD9" s="121"/>
      <c r="NZE9" s="121"/>
      <c r="NZF9" s="121"/>
      <c r="NZG9" s="121"/>
      <c r="NZH9" s="121"/>
      <c r="NZI9" s="121"/>
      <c r="NZJ9" s="121"/>
      <c r="NZK9" s="121"/>
      <c r="NZL9" s="121"/>
      <c r="NZM9" s="121"/>
      <c r="NZN9" s="121"/>
      <c r="NZO9" s="121"/>
      <c r="NZP9" s="121"/>
      <c r="NZQ9" s="121"/>
      <c r="NZR9" s="121"/>
      <c r="NZS9" s="121"/>
      <c r="NZT9" s="121"/>
      <c r="NZU9" s="121"/>
      <c r="NZV9" s="121"/>
      <c r="NZW9" s="121"/>
      <c r="NZX9" s="121"/>
      <c r="NZY9" s="121"/>
      <c r="NZZ9" s="121"/>
      <c r="OAA9" s="121"/>
      <c r="OAB9" s="121"/>
      <c r="OAC9" s="121"/>
      <c r="OAD9" s="121"/>
      <c r="OAE9" s="121"/>
      <c r="OAF9" s="121"/>
      <c r="OAG9" s="121"/>
      <c r="OAH9" s="121"/>
      <c r="OAI9" s="121"/>
      <c r="OAJ9" s="121"/>
      <c r="OAK9" s="121"/>
      <c r="OAL9" s="121"/>
      <c r="OAM9" s="121"/>
      <c r="OAN9" s="121"/>
      <c r="OAO9" s="121"/>
      <c r="OAP9" s="121"/>
      <c r="OAQ9" s="121"/>
      <c r="OAR9" s="121"/>
      <c r="OAS9" s="121"/>
      <c r="OAT9" s="121"/>
      <c r="OAU9" s="121"/>
      <c r="OAV9" s="121"/>
      <c r="OAW9" s="121"/>
      <c r="OAX9" s="121"/>
      <c r="OAY9" s="121"/>
      <c r="OAZ9" s="121"/>
      <c r="OBA9" s="121"/>
      <c r="OBB9" s="121"/>
      <c r="OBC9" s="121"/>
      <c r="OBD9" s="121"/>
      <c r="OBE9" s="121"/>
      <c r="OBF9" s="121"/>
      <c r="OBG9" s="121"/>
      <c r="OBH9" s="121"/>
      <c r="OBI9" s="121"/>
      <c r="OBJ9" s="121"/>
      <c r="OBK9" s="121"/>
      <c r="OBL9" s="121"/>
      <c r="OBM9" s="121"/>
      <c r="OBN9" s="121"/>
      <c r="OBO9" s="121"/>
      <c r="OBP9" s="121"/>
      <c r="OBQ9" s="121"/>
      <c r="OBR9" s="121"/>
      <c r="OBS9" s="121"/>
      <c r="OBT9" s="121"/>
      <c r="OBU9" s="121"/>
      <c r="OBV9" s="121"/>
      <c r="OBW9" s="121"/>
      <c r="OBX9" s="121"/>
      <c r="OBY9" s="121"/>
      <c r="OBZ9" s="121"/>
      <c r="OCA9" s="121"/>
      <c r="OCB9" s="121"/>
      <c r="OCC9" s="121"/>
      <c r="OCD9" s="121"/>
      <c r="OCE9" s="121"/>
      <c r="OCF9" s="121"/>
      <c r="OCG9" s="121"/>
      <c r="OCH9" s="121"/>
      <c r="OCI9" s="121"/>
      <c r="OCJ9" s="121"/>
      <c r="OCK9" s="121"/>
      <c r="OCL9" s="121"/>
      <c r="OCM9" s="121"/>
      <c r="OCN9" s="121"/>
      <c r="OCO9" s="121"/>
      <c r="OCP9" s="121"/>
      <c r="OCQ9" s="121"/>
      <c r="OCR9" s="121"/>
      <c r="OCS9" s="121"/>
      <c r="OCT9" s="121"/>
      <c r="OCU9" s="121"/>
      <c r="OCV9" s="121"/>
      <c r="OCW9" s="121"/>
      <c r="OCX9" s="121"/>
      <c r="OCY9" s="121"/>
      <c r="OCZ9" s="121"/>
      <c r="ODA9" s="121"/>
      <c r="ODB9" s="121"/>
      <c r="ODC9" s="121"/>
      <c r="ODD9" s="121"/>
      <c r="ODE9" s="121"/>
      <c r="ODF9" s="121"/>
      <c r="ODG9" s="121"/>
      <c r="ODH9" s="121"/>
      <c r="ODI9" s="121"/>
      <c r="ODJ9" s="121"/>
      <c r="ODK9" s="121"/>
      <c r="ODL9" s="121"/>
      <c r="ODM9" s="121"/>
      <c r="ODN9" s="121"/>
      <c r="ODO9" s="121"/>
      <c r="ODP9" s="121"/>
      <c r="ODQ9" s="121"/>
      <c r="ODR9" s="121"/>
      <c r="ODS9" s="121"/>
      <c r="ODT9" s="121"/>
      <c r="ODU9" s="121"/>
      <c r="ODV9" s="121"/>
      <c r="ODW9" s="121"/>
      <c r="ODX9" s="121"/>
      <c r="ODY9" s="121"/>
      <c r="ODZ9" s="121"/>
      <c r="OEA9" s="121"/>
      <c r="OEB9" s="121"/>
      <c r="OEC9" s="121"/>
      <c r="OED9" s="121"/>
      <c r="OEE9" s="121"/>
      <c r="OEF9" s="121"/>
      <c r="OEG9" s="121"/>
      <c r="OEH9" s="121"/>
      <c r="OEI9" s="121"/>
      <c r="OEJ9" s="121"/>
      <c r="OEK9" s="121"/>
      <c r="OEL9" s="121"/>
      <c r="OEM9" s="121"/>
      <c r="OEN9" s="121"/>
      <c r="OEO9" s="121"/>
      <c r="OEP9" s="121"/>
      <c r="OEQ9" s="121"/>
      <c r="OER9" s="121"/>
      <c r="OES9" s="121"/>
      <c r="OET9" s="121"/>
      <c r="OEU9" s="121"/>
      <c r="OEV9" s="121"/>
      <c r="OEW9" s="121"/>
      <c r="OEX9" s="121"/>
      <c r="OEY9" s="121"/>
      <c r="OEZ9" s="121"/>
      <c r="OFA9" s="121"/>
      <c r="OFB9" s="121"/>
      <c r="OFC9" s="121"/>
      <c r="OFD9" s="121"/>
      <c r="OFE9" s="121"/>
      <c r="OFF9" s="121"/>
      <c r="OFG9" s="121"/>
      <c r="OFH9" s="121"/>
      <c r="OFI9" s="121"/>
      <c r="OFJ9" s="121"/>
      <c r="OFK9" s="121"/>
      <c r="OFL9" s="121"/>
      <c r="OFM9" s="121"/>
      <c r="OFN9" s="121"/>
      <c r="OFO9" s="121"/>
      <c r="OFP9" s="121"/>
      <c r="OFQ9" s="121"/>
      <c r="OFR9" s="121"/>
      <c r="OFS9" s="121"/>
      <c r="OFT9" s="121"/>
      <c r="OFU9" s="121"/>
      <c r="OFV9" s="121"/>
      <c r="OFW9" s="121"/>
      <c r="OFX9" s="121"/>
      <c r="OFY9" s="121"/>
      <c r="OFZ9" s="121"/>
      <c r="OGA9" s="121"/>
      <c r="OGB9" s="121"/>
      <c r="OGC9" s="121"/>
      <c r="OGD9" s="121"/>
      <c r="OGE9" s="121"/>
      <c r="OGF9" s="121"/>
      <c r="OGG9" s="121"/>
      <c r="OGH9" s="121"/>
      <c r="OGI9" s="121"/>
      <c r="OGJ9" s="121"/>
      <c r="OGK9" s="121"/>
      <c r="OGL9" s="121"/>
      <c r="OGM9" s="121"/>
      <c r="OGN9" s="121"/>
      <c r="OGO9" s="121"/>
      <c r="OGP9" s="121"/>
      <c r="OGQ9" s="121"/>
      <c r="OGR9" s="121"/>
      <c r="OGS9" s="121"/>
      <c r="OGT9" s="121"/>
      <c r="OGU9" s="121"/>
      <c r="OGV9" s="121"/>
      <c r="OGW9" s="121"/>
      <c r="OGX9" s="121"/>
      <c r="OGY9" s="121"/>
      <c r="OGZ9" s="121"/>
      <c r="OHA9" s="121"/>
      <c r="OHB9" s="121"/>
      <c r="OHC9" s="121"/>
      <c r="OHD9" s="121"/>
      <c r="OHE9" s="121"/>
      <c r="OHF9" s="121"/>
      <c r="OHG9" s="121"/>
      <c r="OHH9" s="121"/>
      <c r="OHI9" s="121"/>
      <c r="OHJ9" s="121"/>
      <c r="OHK9" s="121"/>
      <c r="OHL9" s="121"/>
      <c r="OHM9" s="121"/>
      <c r="OHN9" s="121"/>
      <c r="OHO9" s="121"/>
      <c r="OHP9" s="121"/>
      <c r="OHQ9" s="121"/>
      <c r="OHR9" s="121"/>
      <c r="OHS9" s="121"/>
      <c r="OHT9" s="121"/>
      <c r="OHU9" s="121"/>
      <c r="OHV9" s="121"/>
      <c r="OHW9" s="121"/>
      <c r="OHX9" s="121"/>
      <c r="OHY9" s="121"/>
      <c r="OHZ9" s="121"/>
      <c r="OIA9" s="121"/>
      <c r="OIB9" s="121"/>
      <c r="OIC9" s="121"/>
      <c r="OID9" s="121"/>
      <c r="OIE9" s="121"/>
      <c r="OIF9" s="121"/>
      <c r="OIG9" s="121"/>
      <c r="OIH9" s="121"/>
      <c r="OII9" s="121"/>
      <c r="OIJ9" s="121"/>
      <c r="OIK9" s="121"/>
      <c r="OIL9" s="121"/>
      <c r="OIM9" s="121"/>
      <c r="OIN9" s="121"/>
      <c r="OIO9" s="121"/>
      <c r="OIP9" s="121"/>
      <c r="OIQ9" s="121"/>
      <c r="OIR9" s="121"/>
      <c r="OIS9" s="121"/>
      <c r="OIT9" s="121"/>
      <c r="OIU9" s="121"/>
      <c r="OIV9" s="121"/>
      <c r="OIW9" s="121"/>
      <c r="OIX9" s="121"/>
      <c r="OIY9" s="121"/>
      <c r="OIZ9" s="121"/>
      <c r="OJA9" s="121"/>
      <c r="OJB9" s="121"/>
      <c r="OJC9" s="121"/>
      <c r="OJD9" s="121"/>
      <c r="OJE9" s="121"/>
      <c r="OJF9" s="121"/>
      <c r="OJG9" s="121"/>
      <c r="OJH9" s="121"/>
      <c r="OJI9" s="121"/>
      <c r="OJJ9" s="121"/>
      <c r="OJK9" s="121"/>
      <c r="OJL9" s="121"/>
      <c r="OJM9" s="121"/>
      <c r="OJN9" s="121"/>
      <c r="OJO9" s="121"/>
      <c r="OJP9" s="121"/>
      <c r="OJQ9" s="121"/>
      <c r="OJR9" s="121"/>
      <c r="OJS9" s="121"/>
      <c r="OJT9" s="121"/>
      <c r="OJU9" s="121"/>
      <c r="OJV9" s="121"/>
      <c r="OJW9" s="121"/>
      <c r="OJX9" s="121"/>
      <c r="OJY9" s="121"/>
      <c r="OJZ9" s="121"/>
      <c r="OKA9" s="121"/>
      <c r="OKB9" s="121"/>
      <c r="OKC9" s="121"/>
      <c r="OKD9" s="121"/>
      <c r="OKE9" s="121"/>
      <c r="OKF9" s="121"/>
      <c r="OKG9" s="121"/>
      <c r="OKH9" s="121"/>
      <c r="OKI9" s="121"/>
      <c r="OKJ9" s="121"/>
      <c r="OKK9" s="121"/>
      <c r="OKL9" s="121"/>
      <c r="OKM9" s="121"/>
      <c r="OKN9" s="121"/>
      <c r="OKO9" s="121"/>
      <c r="OKP9" s="121"/>
      <c r="OKQ9" s="121"/>
      <c r="OKR9" s="121"/>
      <c r="OKS9" s="121"/>
      <c r="OKT9" s="121"/>
      <c r="OKU9" s="121"/>
      <c r="OKV9" s="121"/>
      <c r="OKW9" s="121"/>
      <c r="OKX9" s="121"/>
      <c r="OKY9" s="121"/>
      <c r="OKZ9" s="121"/>
      <c r="OLA9" s="121"/>
      <c r="OLB9" s="121"/>
      <c r="OLC9" s="121"/>
      <c r="OLD9" s="121"/>
      <c r="OLE9" s="121"/>
      <c r="OLF9" s="121"/>
      <c r="OLG9" s="121"/>
      <c r="OLH9" s="121"/>
      <c r="OLI9" s="121"/>
      <c r="OLJ9" s="121"/>
      <c r="OLK9" s="121"/>
      <c r="OLL9" s="121"/>
      <c r="OLM9" s="121"/>
      <c r="OLN9" s="121"/>
      <c r="OLO9" s="121"/>
      <c r="OLP9" s="121"/>
      <c r="OLQ9" s="121"/>
      <c r="OLR9" s="121"/>
      <c r="OLS9" s="121"/>
      <c r="OLT9" s="121"/>
      <c r="OLU9" s="121"/>
      <c r="OLV9" s="121"/>
      <c r="OLW9" s="121"/>
      <c r="OLX9" s="121"/>
      <c r="OLY9" s="121"/>
      <c r="OLZ9" s="121"/>
      <c r="OMA9" s="121"/>
      <c r="OMB9" s="121"/>
      <c r="OMC9" s="121"/>
      <c r="OMD9" s="121"/>
      <c r="OME9" s="121"/>
      <c r="OMF9" s="121"/>
      <c r="OMG9" s="121"/>
      <c r="OMH9" s="121"/>
      <c r="OMI9" s="121"/>
      <c r="OMJ9" s="121"/>
      <c r="OMK9" s="121"/>
      <c r="OML9" s="121"/>
      <c r="OMM9" s="121"/>
      <c r="OMN9" s="121"/>
      <c r="OMO9" s="121"/>
      <c r="OMP9" s="121"/>
      <c r="OMQ9" s="121"/>
      <c r="OMR9" s="121"/>
      <c r="OMS9" s="121"/>
      <c r="OMT9" s="121"/>
      <c r="OMU9" s="121"/>
      <c r="OMV9" s="121"/>
      <c r="OMW9" s="121"/>
      <c r="OMX9" s="121"/>
      <c r="OMY9" s="121"/>
      <c r="OMZ9" s="121"/>
      <c r="ONA9" s="121"/>
      <c r="ONB9" s="121"/>
      <c r="ONC9" s="121"/>
      <c r="OND9" s="121"/>
      <c r="ONE9" s="121"/>
      <c r="ONF9" s="121"/>
      <c r="ONG9" s="121"/>
      <c r="ONH9" s="121"/>
      <c r="ONI9" s="121"/>
      <c r="ONJ9" s="121"/>
      <c r="ONK9" s="121"/>
      <c r="ONL9" s="121"/>
      <c r="ONM9" s="121"/>
      <c r="ONN9" s="121"/>
      <c r="ONO9" s="121"/>
      <c r="ONP9" s="121"/>
      <c r="ONQ9" s="121"/>
      <c r="ONR9" s="121"/>
      <c r="ONS9" s="121"/>
      <c r="ONT9" s="121"/>
      <c r="ONU9" s="121"/>
      <c r="ONV9" s="121"/>
      <c r="ONW9" s="121"/>
      <c r="ONX9" s="121"/>
      <c r="ONY9" s="121"/>
      <c r="ONZ9" s="121"/>
      <c r="OOA9" s="121"/>
      <c r="OOB9" s="121"/>
      <c r="OOC9" s="121"/>
      <c r="OOD9" s="121"/>
      <c r="OOE9" s="121"/>
      <c r="OOF9" s="121"/>
      <c r="OOG9" s="121"/>
      <c r="OOH9" s="121"/>
      <c r="OOI9" s="121"/>
      <c r="OOJ9" s="121"/>
      <c r="OOK9" s="121"/>
      <c r="OOL9" s="121"/>
      <c r="OOM9" s="121"/>
      <c r="OON9" s="121"/>
      <c r="OOO9" s="121"/>
      <c r="OOP9" s="121"/>
      <c r="OOQ9" s="121"/>
      <c r="OOR9" s="121"/>
      <c r="OOS9" s="121"/>
      <c r="OOT9" s="121"/>
      <c r="OOU9" s="121"/>
      <c r="OOV9" s="121"/>
      <c r="OOW9" s="121"/>
      <c r="OOX9" s="121"/>
      <c r="OOY9" s="121"/>
      <c r="OOZ9" s="121"/>
      <c r="OPA9" s="121"/>
      <c r="OPB9" s="121"/>
      <c r="OPC9" s="121"/>
      <c r="OPD9" s="121"/>
      <c r="OPE9" s="121"/>
      <c r="OPF9" s="121"/>
      <c r="OPG9" s="121"/>
      <c r="OPH9" s="121"/>
      <c r="OPI9" s="121"/>
      <c r="OPJ9" s="121"/>
      <c r="OPK9" s="121"/>
      <c r="OPL9" s="121"/>
      <c r="OPM9" s="121"/>
      <c r="OPN9" s="121"/>
      <c r="OPO9" s="121"/>
      <c r="OPP9" s="121"/>
      <c r="OPQ9" s="121"/>
      <c r="OPR9" s="121"/>
      <c r="OPS9" s="121"/>
      <c r="OPT9" s="121"/>
      <c r="OPU9" s="121"/>
      <c r="OPV9" s="121"/>
      <c r="OPW9" s="121"/>
      <c r="OPX9" s="121"/>
      <c r="OPY9" s="121"/>
      <c r="OPZ9" s="121"/>
      <c r="OQA9" s="121"/>
      <c r="OQB9" s="121"/>
      <c r="OQC9" s="121"/>
      <c r="OQD9" s="121"/>
      <c r="OQE9" s="121"/>
      <c r="OQF9" s="121"/>
      <c r="OQG9" s="121"/>
      <c r="OQH9" s="121"/>
      <c r="OQI9" s="121"/>
      <c r="OQJ9" s="121"/>
      <c r="OQK9" s="121"/>
      <c r="OQL9" s="121"/>
      <c r="OQM9" s="121"/>
      <c r="OQN9" s="121"/>
      <c r="OQO9" s="121"/>
      <c r="OQP9" s="121"/>
      <c r="OQQ9" s="121"/>
      <c r="OQR9" s="121"/>
      <c r="OQS9" s="121"/>
      <c r="OQT9" s="121"/>
      <c r="OQU9" s="121"/>
      <c r="OQV9" s="121"/>
      <c r="OQW9" s="121"/>
      <c r="OQX9" s="121"/>
      <c r="OQY9" s="121"/>
      <c r="OQZ9" s="121"/>
      <c r="ORA9" s="121"/>
      <c r="ORB9" s="121"/>
      <c r="ORC9" s="121"/>
      <c r="ORD9" s="121"/>
      <c r="ORE9" s="121"/>
      <c r="ORF9" s="121"/>
      <c r="ORG9" s="121"/>
      <c r="ORH9" s="121"/>
      <c r="ORI9" s="121"/>
      <c r="ORJ9" s="121"/>
      <c r="ORK9" s="121"/>
      <c r="ORL9" s="121"/>
      <c r="ORM9" s="121"/>
      <c r="ORN9" s="121"/>
      <c r="ORO9" s="121"/>
      <c r="ORP9" s="121"/>
      <c r="ORQ9" s="121"/>
      <c r="ORR9" s="121"/>
      <c r="ORS9" s="121"/>
      <c r="ORT9" s="121"/>
      <c r="ORU9" s="121"/>
      <c r="ORV9" s="121"/>
      <c r="ORW9" s="121"/>
      <c r="ORX9" s="121"/>
      <c r="ORY9" s="121"/>
      <c r="ORZ9" s="121"/>
      <c r="OSA9" s="121"/>
      <c r="OSB9" s="121"/>
      <c r="OSC9" s="121"/>
      <c r="OSD9" s="121"/>
      <c r="OSE9" s="121"/>
      <c r="OSF9" s="121"/>
      <c r="OSG9" s="121"/>
      <c r="OSH9" s="121"/>
      <c r="OSI9" s="121"/>
      <c r="OSJ9" s="121"/>
      <c r="OSK9" s="121"/>
      <c r="OSL9" s="121"/>
      <c r="OSM9" s="121"/>
      <c r="OSN9" s="121"/>
      <c r="OSO9" s="121"/>
      <c r="OSP9" s="121"/>
      <c r="OSQ9" s="121"/>
      <c r="OSR9" s="121"/>
      <c r="OSS9" s="121"/>
      <c r="OST9" s="121"/>
      <c r="OSU9" s="121"/>
      <c r="OSV9" s="121"/>
      <c r="OSW9" s="121"/>
      <c r="OSX9" s="121"/>
      <c r="OSY9" s="121"/>
      <c r="OSZ9" s="121"/>
      <c r="OTA9" s="121"/>
      <c r="OTB9" s="121"/>
      <c r="OTC9" s="121"/>
      <c r="OTD9" s="121"/>
      <c r="OTE9" s="121"/>
      <c r="OTF9" s="121"/>
      <c r="OTG9" s="121"/>
      <c r="OTH9" s="121"/>
      <c r="OTI9" s="121"/>
      <c r="OTJ9" s="121"/>
      <c r="OTK9" s="121"/>
      <c r="OTL9" s="121"/>
      <c r="OTM9" s="121"/>
      <c r="OTN9" s="121"/>
      <c r="OTO9" s="121"/>
      <c r="OTP9" s="121"/>
      <c r="OTQ9" s="121"/>
      <c r="OTR9" s="121"/>
      <c r="OTS9" s="121"/>
      <c r="OTT9" s="121"/>
      <c r="OTU9" s="121"/>
      <c r="OTV9" s="121"/>
      <c r="OTW9" s="121"/>
      <c r="OTX9" s="121"/>
      <c r="OTY9" s="121"/>
      <c r="OTZ9" s="121"/>
      <c r="OUA9" s="121"/>
      <c r="OUB9" s="121"/>
      <c r="OUC9" s="121"/>
      <c r="OUD9" s="121"/>
      <c r="OUE9" s="121"/>
      <c r="OUF9" s="121"/>
      <c r="OUG9" s="121"/>
      <c r="OUH9" s="121"/>
      <c r="OUI9" s="121"/>
      <c r="OUJ9" s="121"/>
      <c r="OUK9" s="121"/>
      <c r="OUL9" s="121"/>
      <c r="OUM9" s="121"/>
      <c r="OUN9" s="121"/>
      <c r="OUO9" s="121"/>
      <c r="OUP9" s="121"/>
      <c r="OUQ9" s="121"/>
      <c r="OUR9" s="121"/>
      <c r="OUS9" s="121"/>
      <c r="OUT9" s="121"/>
      <c r="OUU9" s="121"/>
      <c r="OUV9" s="121"/>
      <c r="OUW9" s="121"/>
      <c r="OUX9" s="121"/>
      <c r="OUY9" s="121"/>
      <c r="OUZ9" s="121"/>
      <c r="OVA9" s="121"/>
      <c r="OVB9" s="121"/>
      <c r="OVC9" s="121"/>
      <c r="OVD9" s="121"/>
      <c r="OVE9" s="121"/>
      <c r="OVF9" s="121"/>
      <c r="OVG9" s="121"/>
      <c r="OVH9" s="121"/>
      <c r="OVI9" s="121"/>
      <c r="OVJ9" s="121"/>
      <c r="OVK9" s="121"/>
      <c r="OVL9" s="121"/>
      <c r="OVM9" s="121"/>
      <c r="OVN9" s="121"/>
      <c r="OVO9" s="121"/>
      <c r="OVP9" s="121"/>
      <c r="OVQ9" s="121"/>
      <c r="OVR9" s="121"/>
      <c r="OVS9" s="121"/>
      <c r="OVT9" s="121"/>
      <c r="OVU9" s="121"/>
      <c r="OVV9" s="121"/>
      <c r="OVW9" s="121"/>
      <c r="OVX9" s="121"/>
      <c r="OVY9" s="121"/>
      <c r="OVZ9" s="121"/>
      <c r="OWA9" s="121"/>
      <c r="OWB9" s="121"/>
      <c r="OWC9" s="121"/>
      <c r="OWD9" s="121"/>
      <c r="OWE9" s="121"/>
      <c r="OWF9" s="121"/>
      <c r="OWG9" s="121"/>
      <c r="OWH9" s="121"/>
      <c r="OWI9" s="121"/>
      <c r="OWJ9" s="121"/>
      <c r="OWK9" s="121"/>
      <c r="OWL9" s="121"/>
      <c r="OWM9" s="121"/>
      <c r="OWN9" s="121"/>
      <c r="OWO9" s="121"/>
      <c r="OWP9" s="121"/>
      <c r="OWQ9" s="121"/>
      <c r="OWR9" s="121"/>
      <c r="OWS9" s="121"/>
      <c r="OWT9" s="121"/>
      <c r="OWU9" s="121"/>
      <c r="OWV9" s="121"/>
      <c r="OWW9" s="121"/>
      <c r="OWX9" s="121"/>
      <c r="OWY9" s="121"/>
      <c r="OWZ9" s="121"/>
      <c r="OXA9" s="121"/>
      <c r="OXB9" s="121"/>
      <c r="OXC9" s="121"/>
      <c r="OXD9" s="121"/>
      <c r="OXE9" s="121"/>
      <c r="OXF9" s="121"/>
      <c r="OXG9" s="121"/>
      <c r="OXH9" s="121"/>
      <c r="OXI9" s="121"/>
      <c r="OXJ9" s="121"/>
      <c r="OXK9" s="121"/>
      <c r="OXL9" s="121"/>
      <c r="OXM9" s="121"/>
      <c r="OXN9" s="121"/>
      <c r="OXO9" s="121"/>
      <c r="OXP9" s="121"/>
      <c r="OXQ9" s="121"/>
      <c r="OXR9" s="121"/>
      <c r="OXS9" s="121"/>
      <c r="OXT9" s="121"/>
      <c r="OXU9" s="121"/>
      <c r="OXV9" s="121"/>
      <c r="OXW9" s="121"/>
      <c r="OXX9" s="121"/>
      <c r="OXY9" s="121"/>
      <c r="OXZ9" s="121"/>
      <c r="OYA9" s="121"/>
      <c r="OYB9" s="121"/>
      <c r="OYC9" s="121"/>
      <c r="OYD9" s="121"/>
      <c r="OYE9" s="121"/>
      <c r="OYF9" s="121"/>
      <c r="OYG9" s="121"/>
      <c r="OYH9" s="121"/>
      <c r="OYI9" s="121"/>
      <c r="OYJ9" s="121"/>
      <c r="OYK9" s="121"/>
      <c r="OYL9" s="121"/>
      <c r="OYM9" s="121"/>
      <c r="OYN9" s="121"/>
      <c r="OYO9" s="121"/>
      <c r="OYP9" s="121"/>
      <c r="OYQ9" s="121"/>
      <c r="OYR9" s="121"/>
      <c r="OYS9" s="121"/>
      <c r="OYT9" s="121"/>
      <c r="OYU9" s="121"/>
      <c r="OYV9" s="121"/>
      <c r="OYW9" s="121"/>
      <c r="OYX9" s="121"/>
      <c r="OYY9" s="121"/>
      <c r="OYZ9" s="121"/>
      <c r="OZA9" s="121"/>
      <c r="OZB9" s="121"/>
      <c r="OZC9" s="121"/>
      <c r="OZD9" s="121"/>
      <c r="OZE9" s="121"/>
      <c r="OZF9" s="121"/>
      <c r="OZG9" s="121"/>
      <c r="OZH9" s="121"/>
      <c r="OZI9" s="121"/>
      <c r="OZJ9" s="121"/>
      <c r="OZK9" s="121"/>
      <c r="OZL9" s="121"/>
      <c r="OZM9" s="121"/>
      <c r="OZN9" s="121"/>
      <c r="OZO9" s="121"/>
      <c r="OZP9" s="121"/>
      <c r="OZQ9" s="121"/>
      <c r="OZR9" s="121"/>
      <c r="OZS9" s="121"/>
      <c r="OZT9" s="121"/>
      <c r="OZU9" s="121"/>
      <c r="OZV9" s="121"/>
      <c r="OZW9" s="121"/>
      <c r="OZX9" s="121"/>
      <c r="OZY9" s="121"/>
      <c r="OZZ9" s="121"/>
      <c r="PAA9" s="121"/>
      <c r="PAB9" s="121"/>
      <c r="PAC9" s="121"/>
      <c r="PAD9" s="121"/>
      <c r="PAE9" s="121"/>
      <c r="PAF9" s="121"/>
      <c r="PAG9" s="121"/>
      <c r="PAH9" s="121"/>
      <c r="PAI9" s="121"/>
      <c r="PAJ9" s="121"/>
      <c r="PAK9" s="121"/>
      <c r="PAL9" s="121"/>
      <c r="PAM9" s="121"/>
      <c r="PAN9" s="121"/>
      <c r="PAO9" s="121"/>
      <c r="PAP9" s="121"/>
      <c r="PAQ9" s="121"/>
      <c r="PAR9" s="121"/>
      <c r="PAS9" s="121"/>
      <c r="PAT9" s="121"/>
      <c r="PAU9" s="121"/>
      <c r="PAV9" s="121"/>
      <c r="PAW9" s="121"/>
      <c r="PAX9" s="121"/>
      <c r="PAY9" s="121"/>
      <c r="PAZ9" s="121"/>
      <c r="PBA9" s="121"/>
      <c r="PBB9" s="121"/>
      <c r="PBC9" s="121"/>
      <c r="PBD9" s="121"/>
      <c r="PBE9" s="121"/>
      <c r="PBF9" s="121"/>
      <c r="PBG9" s="121"/>
      <c r="PBH9" s="121"/>
      <c r="PBI9" s="121"/>
      <c r="PBJ9" s="121"/>
      <c r="PBK9" s="121"/>
      <c r="PBL9" s="121"/>
      <c r="PBM9" s="121"/>
      <c r="PBN9" s="121"/>
      <c r="PBO9" s="121"/>
      <c r="PBP9" s="121"/>
      <c r="PBQ9" s="121"/>
      <c r="PBR9" s="121"/>
      <c r="PBS9" s="121"/>
      <c r="PBT9" s="121"/>
      <c r="PBU9" s="121"/>
      <c r="PBV9" s="121"/>
      <c r="PBW9" s="121"/>
      <c r="PBX9" s="121"/>
      <c r="PBY9" s="121"/>
      <c r="PBZ9" s="121"/>
      <c r="PCA9" s="121"/>
      <c r="PCB9" s="121"/>
      <c r="PCC9" s="121"/>
      <c r="PCD9" s="121"/>
      <c r="PCE9" s="121"/>
      <c r="PCF9" s="121"/>
      <c r="PCG9" s="121"/>
      <c r="PCH9" s="121"/>
      <c r="PCI9" s="121"/>
      <c r="PCJ9" s="121"/>
      <c r="PCK9" s="121"/>
      <c r="PCL9" s="121"/>
      <c r="PCM9" s="121"/>
      <c r="PCN9" s="121"/>
      <c r="PCO9" s="121"/>
      <c r="PCP9" s="121"/>
      <c r="PCQ9" s="121"/>
      <c r="PCR9" s="121"/>
      <c r="PCS9" s="121"/>
      <c r="PCT9" s="121"/>
      <c r="PCU9" s="121"/>
      <c r="PCV9" s="121"/>
      <c r="PCW9" s="121"/>
      <c r="PCX9" s="121"/>
      <c r="PCY9" s="121"/>
      <c r="PCZ9" s="121"/>
      <c r="PDA9" s="121"/>
      <c r="PDB9" s="121"/>
      <c r="PDC9" s="121"/>
      <c r="PDD9" s="121"/>
      <c r="PDE9" s="121"/>
      <c r="PDF9" s="121"/>
      <c r="PDG9" s="121"/>
      <c r="PDH9" s="121"/>
      <c r="PDI9" s="121"/>
      <c r="PDJ9" s="121"/>
      <c r="PDK9" s="121"/>
      <c r="PDL9" s="121"/>
      <c r="PDM9" s="121"/>
      <c r="PDN9" s="121"/>
      <c r="PDO9" s="121"/>
      <c r="PDP9" s="121"/>
      <c r="PDQ9" s="121"/>
      <c r="PDR9" s="121"/>
      <c r="PDS9" s="121"/>
      <c r="PDT9" s="121"/>
      <c r="PDU9" s="121"/>
      <c r="PDV9" s="121"/>
      <c r="PDW9" s="121"/>
      <c r="PDX9" s="121"/>
      <c r="PDY9" s="121"/>
      <c r="PDZ9" s="121"/>
      <c r="PEA9" s="121"/>
      <c r="PEB9" s="121"/>
      <c r="PEC9" s="121"/>
      <c r="PED9" s="121"/>
      <c r="PEE9" s="121"/>
      <c r="PEF9" s="121"/>
      <c r="PEG9" s="121"/>
      <c r="PEH9" s="121"/>
      <c r="PEI9" s="121"/>
      <c r="PEJ9" s="121"/>
      <c r="PEK9" s="121"/>
      <c r="PEL9" s="121"/>
      <c r="PEM9" s="121"/>
      <c r="PEN9" s="121"/>
      <c r="PEO9" s="121"/>
      <c r="PEP9" s="121"/>
      <c r="PEQ9" s="121"/>
      <c r="PER9" s="121"/>
      <c r="PES9" s="121"/>
      <c r="PET9" s="121"/>
      <c r="PEU9" s="121"/>
      <c r="PEV9" s="121"/>
      <c r="PEW9" s="121"/>
      <c r="PEX9" s="121"/>
      <c r="PEY9" s="121"/>
      <c r="PEZ9" s="121"/>
      <c r="PFA9" s="121"/>
      <c r="PFB9" s="121"/>
      <c r="PFC9" s="121"/>
      <c r="PFD9" s="121"/>
      <c r="PFE9" s="121"/>
      <c r="PFF9" s="121"/>
      <c r="PFG9" s="121"/>
      <c r="PFH9" s="121"/>
      <c r="PFI9" s="121"/>
      <c r="PFJ9" s="121"/>
      <c r="PFK9" s="121"/>
      <c r="PFL9" s="121"/>
      <c r="PFM9" s="121"/>
      <c r="PFN9" s="121"/>
      <c r="PFO9" s="121"/>
      <c r="PFP9" s="121"/>
      <c r="PFQ9" s="121"/>
      <c r="PFR9" s="121"/>
      <c r="PFS9" s="121"/>
      <c r="PFT9" s="121"/>
      <c r="PFU9" s="121"/>
      <c r="PFV9" s="121"/>
      <c r="PFW9" s="121"/>
      <c r="PFX9" s="121"/>
      <c r="PFY9" s="121"/>
      <c r="PFZ9" s="121"/>
      <c r="PGA9" s="121"/>
      <c r="PGB9" s="121"/>
      <c r="PGC9" s="121"/>
      <c r="PGD9" s="121"/>
      <c r="PGE9" s="121"/>
      <c r="PGF9" s="121"/>
      <c r="PGG9" s="121"/>
      <c r="PGH9" s="121"/>
      <c r="PGI9" s="121"/>
      <c r="PGJ9" s="121"/>
      <c r="PGK9" s="121"/>
      <c r="PGL9" s="121"/>
      <c r="PGM9" s="121"/>
      <c r="PGN9" s="121"/>
      <c r="PGO9" s="121"/>
      <c r="PGP9" s="121"/>
      <c r="PGQ9" s="121"/>
      <c r="PGR9" s="121"/>
      <c r="PGS9" s="121"/>
      <c r="PGT9" s="121"/>
      <c r="PGU9" s="121"/>
      <c r="PGV9" s="121"/>
      <c r="PGW9" s="121"/>
      <c r="PGX9" s="121"/>
      <c r="PGY9" s="121"/>
      <c r="PGZ9" s="121"/>
      <c r="PHA9" s="121"/>
      <c r="PHB9" s="121"/>
      <c r="PHC9" s="121"/>
      <c r="PHD9" s="121"/>
      <c r="PHE9" s="121"/>
      <c r="PHF9" s="121"/>
      <c r="PHG9" s="121"/>
      <c r="PHH9" s="121"/>
      <c r="PHI9" s="121"/>
      <c r="PHJ9" s="121"/>
      <c r="PHK9" s="121"/>
      <c r="PHL9" s="121"/>
      <c r="PHM9" s="121"/>
      <c r="PHN9" s="121"/>
      <c r="PHO9" s="121"/>
      <c r="PHP9" s="121"/>
      <c r="PHQ9" s="121"/>
      <c r="PHR9" s="121"/>
      <c r="PHS9" s="121"/>
      <c r="PHT9" s="121"/>
      <c r="PHU9" s="121"/>
      <c r="PHV9" s="121"/>
      <c r="PHW9" s="121"/>
      <c r="PHX9" s="121"/>
      <c r="PHY9" s="121"/>
      <c r="PHZ9" s="121"/>
      <c r="PIA9" s="121"/>
      <c r="PIB9" s="121"/>
      <c r="PIC9" s="121"/>
      <c r="PID9" s="121"/>
      <c r="PIE9" s="121"/>
      <c r="PIF9" s="121"/>
      <c r="PIG9" s="121"/>
      <c r="PIH9" s="121"/>
      <c r="PII9" s="121"/>
      <c r="PIJ9" s="121"/>
      <c r="PIK9" s="121"/>
      <c r="PIL9" s="121"/>
      <c r="PIM9" s="121"/>
      <c r="PIN9" s="121"/>
      <c r="PIO9" s="121"/>
      <c r="PIP9" s="121"/>
      <c r="PIQ9" s="121"/>
      <c r="PIR9" s="121"/>
      <c r="PIS9" s="121"/>
      <c r="PIT9" s="121"/>
      <c r="PIU9" s="121"/>
      <c r="PIV9" s="121"/>
      <c r="PIW9" s="121"/>
      <c r="PIX9" s="121"/>
      <c r="PIY9" s="121"/>
      <c r="PIZ9" s="121"/>
      <c r="PJA9" s="121"/>
      <c r="PJB9" s="121"/>
      <c r="PJC9" s="121"/>
      <c r="PJD9" s="121"/>
      <c r="PJE9" s="121"/>
      <c r="PJF9" s="121"/>
      <c r="PJG9" s="121"/>
      <c r="PJH9" s="121"/>
      <c r="PJI9" s="121"/>
      <c r="PJJ9" s="121"/>
      <c r="PJK9" s="121"/>
      <c r="PJL9" s="121"/>
      <c r="PJM9" s="121"/>
      <c r="PJN9" s="121"/>
      <c r="PJO9" s="121"/>
      <c r="PJP9" s="121"/>
      <c r="PJQ9" s="121"/>
      <c r="PJR9" s="121"/>
      <c r="PJS9" s="121"/>
      <c r="PJT9" s="121"/>
      <c r="PJU9" s="121"/>
      <c r="PJV9" s="121"/>
      <c r="PJW9" s="121"/>
      <c r="PJX9" s="121"/>
      <c r="PJY9" s="121"/>
      <c r="PJZ9" s="121"/>
      <c r="PKA9" s="121"/>
      <c r="PKB9" s="121"/>
      <c r="PKC9" s="121"/>
      <c r="PKD9" s="121"/>
      <c r="PKE9" s="121"/>
      <c r="PKF9" s="121"/>
      <c r="PKG9" s="121"/>
      <c r="PKH9" s="121"/>
      <c r="PKI9" s="121"/>
      <c r="PKJ9" s="121"/>
      <c r="PKK9" s="121"/>
      <c r="PKL9" s="121"/>
      <c r="PKM9" s="121"/>
      <c r="PKN9" s="121"/>
      <c r="PKO9" s="121"/>
      <c r="PKP9" s="121"/>
      <c r="PKQ9" s="121"/>
      <c r="PKR9" s="121"/>
      <c r="PKS9" s="121"/>
      <c r="PKT9" s="121"/>
      <c r="PKU9" s="121"/>
      <c r="PKV9" s="121"/>
      <c r="PKW9" s="121"/>
      <c r="PKX9" s="121"/>
      <c r="PKY9" s="121"/>
      <c r="PKZ9" s="121"/>
      <c r="PLA9" s="121"/>
      <c r="PLB9" s="121"/>
      <c r="PLC9" s="121"/>
      <c r="PLD9" s="121"/>
      <c r="PLE9" s="121"/>
      <c r="PLF9" s="121"/>
      <c r="PLG9" s="121"/>
      <c r="PLH9" s="121"/>
      <c r="PLI9" s="121"/>
      <c r="PLJ9" s="121"/>
      <c r="PLK9" s="121"/>
      <c r="PLL9" s="121"/>
      <c r="PLM9" s="121"/>
      <c r="PLN9" s="121"/>
      <c r="PLO9" s="121"/>
      <c r="PLP9" s="121"/>
      <c r="PLQ9" s="121"/>
      <c r="PLR9" s="121"/>
      <c r="PLS9" s="121"/>
      <c r="PLT9" s="121"/>
      <c r="PLU9" s="121"/>
      <c r="PLV9" s="121"/>
      <c r="PLW9" s="121"/>
      <c r="PLX9" s="121"/>
      <c r="PLY9" s="121"/>
      <c r="PLZ9" s="121"/>
      <c r="PMA9" s="121"/>
      <c r="PMB9" s="121"/>
      <c r="PMC9" s="121"/>
      <c r="PMD9" s="121"/>
      <c r="PME9" s="121"/>
      <c r="PMF9" s="121"/>
      <c r="PMG9" s="121"/>
      <c r="PMH9" s="121"/>
      <c r="PMI9" s="121"/>
      <c r="PMJ9" s="121"/>
      <c r="PMK9" s="121"/>
      <c r="PML9" s="121"/>
      <c r="PMM9" s="121"/>
      <c r="PMN9" s="121"/>
      <c r="PMO9" s="121"/>
      <c r="PMP9" s="121"/>
      <c r="PMQ9" s="121"/>
      <c r="PMR9" s="121"/>
      <c r="PMS9" s="121"/>
      <c r="PMT9" s="121"/>
      <c r="PMU9" s="121"/>
      <c r="PMV9" s="121"/>
      <c r="PMW9" s="121"/>
      <c r="PMX9" s="121"/>
      <c r="PMY9" s="121"/>
      <c r="PMZ9" s="121"/>
      <c r="PNA9" s="121"/>
      <c r="PNB9" s="121"/>
      <c r="PNC9" s="121"/>
      <c r="PND9" s="121"/>
      <c r="PNE9" s="121"/>
      <c r="PNF9" s="121"/>
      <c r="PNG9" s="121"/>
      <c r="PNH9" s="121"/>
      <c r="PNI9" s="121"/>
      <c r="PNJ9" s="121"/>
      <c r="PNK9" s="121"/>
      <c r="PNL9" s="121"/>
      <c r="PNM9" s="121"/>
      <c r="PNN9" s="121"/>
      <c r="PNO9" s="121"/>
      <c r="PNP9" s="121"/>
      <c r="PNQ9" s="121"/>
      <c r="PNR9" s="121"/>
      <c r="PNS9" s="121"/>
      <c r="PNT9" s="121"/>
      <c r="PNU9" s="121"/>
      <c r="PNV9" s="121"/>
      <c r="PNW9" s="121"/>
      <c r="PNX9" s="121"/>
      <c r="PNY9" s="121"/>
      <c r="PNZ9" s="121"/>
      <c r="POA9" s="121"/>
      <c r="POB9" s="121"/>
      <c r="POC9" s="121"/>
      <c r="POD9" s="121"/>
      <c r="POE9" s="121"/>
      <c r="POF9" s="121"/>
      <c r="POG9" s="121"/>
      <c r="POH9" s="121"/>
      <c r="POI9" s="121"/>
      <c r="POJ9" s="121"/>
      <c r="POK9" s="121"/>
      <c r="POL9" s="121"/>
      <c r="POM9" s="121"/>
      <c r="PON9" s="121"/>
      <c r="POO9" s="121"/>
      <c r="POP9" s="121"/>
      <c r="POQ9" s="121"/>
      <c r="POR9" s="121"/>
      <c r="POS9" s="121"/>
      <c r="POT9" s="121"/>
      <c r="POU9" s="121"/>
      <c r="POV9" s="121"/>
      <c r="POW9" s="121"/>
      <c r="POX9" s="121"/>
      <c r="POY9" s="121"/>
      <c r="POZ9" s="121"/>
      <c r="PPA9" s="121"/>
      <c r="PPB9" s="121"/>
      <c r="PPC9" s="121"/>
      <c r="PPD9" s="121"/>
      <c r="PPE9" s="121"/>
      <c r="PPF9" s="121"/>
      <c r="PPG9" s="121"/>
      <c r="PPH9" s="121"/>
      <c r="PPI9" s="121"/>
      <c r="PPJ9" s="121"/>
      <c r="PPK9" s="121"/>
      <c r="PPL9" s="121"/>
      <c r="PPM9" s="121"/>
      <c r="PPN9" s="121"/>
      <c r="PPO9" s="121"/>
      <c r="PPP9" s="121"/>
      <c r="PPQ9" s="121"/>
      <c r="PPR9" s="121"/>
      <c r="PPS9" s="121"/>
      <c r="PPT9" s="121"/>
      <c r="PPU9" s="121"/>
      <c r="PPV9" s="121"/>
      <c r="PPW9" s="121"/>
      <c r="PPX9" s="121"/>
      <c r="PPY9" s="121"/>
      <c r="PPZ9" s="121"/>
      <c r="PQA9" s="121"/>
      <c r="PQB9" s="121"/>
      <c r="PQC9" s="121"/>
      <c r="PQD9" s="121"/>
      <c r="PQE9" s="121"/>
      <c r="PQF9" s="121"/>
      <c r="PQG9" s="121"/>
      <c r="PQH9" s="121"/>
      <c r="PQI9" s="121"/>
      <c r="PQJ9" s="121"/>
      <c r="PQK9" s="121"/>
      <c r="PQL9" s="121"/>
      <c r="PQM9" s="121"/>
      <c r="PQN9" s="121"/>
      <c r="PQO9" s="121"/>
      <c r="PQP9" s="121"/>
      <c r="PQQ9" s="121"/>
      <c r="PQR9" s="121"/>
      <c r="PQS9" s="121"/>
      <c r="PQT9" s="121"/>
      <c r="PQU9" s="121"/>
      <c r="PQV9" s="121"/>
      <c r="PQW9" s="121"/>
      <c r="PQX9" s="121"/>
      <c r="PQY9" s="121"/>
      <c r="PQZ9" s="121"/>
      <c r="PRA9" s="121"/>
      <c r="PRB9" s="121"/>
      <c r="PRC9" s="121"/>
      <c r="PRD9" s="121"/>
      <c r="PRE9" s="121"/>
      <c r="PRF9" s="121"/>
      <c r="PRG9" s="121"/>
      <c r="PRH9" s="121"/>
      <c r="PRI9" s="121"/>
      <c r="PRJ9" s="121"/>
      <c r="PRK9" s="121"/>
      <c r="PRL9" s="121"/>
      <c r="PRM9" s="121"/>
      <c r="PRN9" s="121"/>
      <c r="PRO9" s="121"/>
      <c r="PRP9" s="121"/>
      <c r="PRQ9" s="121"/>
      <c r="PRR9" s="121"/>
      <c r="PRS9" s="121"/>
      <c r="PRT9" s="121"/>
      <c r="PRU9" s="121"/>
      <c r="PRV9" s="121"/>
      <c r="PRW9" s="121"/>
      <c r="PRX9" s="121"/>
      <c r="PRY9" s="121"/>
      <c r="PRZ9" s="121"/>
      <c r="PSA9" s="121"/>
      <c r="PSB9" s="121"/>
      <c r="PSC9" s="121"/>
      <c r="PSD9" s="121"/>
      <c r="PSE9" s="121"/>
      <c r="PSF9" s="121"/>
      <c r="PSG9" s="121"/>
      <c r="PSH9" s="121"/>
      <c r="PSI9" s="121"/>
      <c r="PSJ9" s="121"/>
      <c r="PSK9" s="121"/>
      <c r="PSL9" s="121"/>
      <c r="PSM9" s="121"/>
      <c r="PSN9" s="121"/>
      <c r="PSO9" s="121"/>
      <c r="PSP9" s="121"/>
      <c r="PSQ9" s="121"/>
      <c r="PSR9" s="121"/>
      <c r="PSS9" s="121"/>
      <c r="PST9" s="121"/>
      <c r="PSU9" s="121"/>
      <c r="PSV9" s="121"/>
      <c r="PSW9" s="121"/>
      <c r="PSX9" s="121"/>
      <c r="PSY9" s="121"/>
      <c r="PSZ9" s="121"/>
      <c r="PTA9" s="121"/>
      <c r="PTB9" s="121"/>
      <c r="PTC9" s="121"/>
      <c r="PTD9" s="121"/>
      <c r="PTE9" s="121"/>
      <c r="PTF9" s="121"/>
      <c r="PTG9" s="121"/>
      <c r="PTH9" s="121"/>
      <c r="PTI9" s="121"/>
      <c r="PTJ9" s="121"/>
      <c r="PTK9" s="121"/>
      <c r="PTL9" s="121"/>
      <c r="PTM9" s="121"/>
      <c r="PTN9" s="121"/>
      <c r="PTO9" s="121"/>
      <c r="PTP9" s="121"/>
      <c r="PTQ9" s="121"/>
      <c r="PTR9" s="121"/>
      <c r="PTS9" s="121"/>
      <c r="PTT9" s="121"/>
      <c r="PTU9" s="121"/>
      <c r="PTV9" s="121"/>
      <c r="PTW9" s="121"/>
      <c r="PTX9" s="121"/>
      <c r="PTY9" s="121"/>
      <c r="PTZ9" s="121"/>
      <c r="PUA9" s="121"/>
      <c r="PUB9" s="121"/>
      <c r="PUC9" s="121"/>
      <c r="PUD9" s="121"/>
      <c r="PUE9" s="121"/>
      <c r="PUF9" s="121"/>
      <c r="PUG9" s="121"/>
      <c r="PUH9" s="121"/>
      <c r="PUI9" s="121"/>
      <c r="PUJ9" s="121"/>
      <c r="PUK9" s="121"/>
      <c r="PUL9" s="121"/>
      <c r="PUM9" s="121"/>
      <c r="PUN9" s="121"/>
      <c r="PUO9" s="121"/>
      <c r="PUP9" s="121"/>
      <c r="PUQ9" s="121"/>
      <c r="PUR9" s="121"/>
      <c r="PUS9" s="121"/>
      <c r="PUT9" s="121"/>
      <c r="PUU9" s="121"/>
      <c r="PUV9" s="121"/>
      <c r="PUW9" s="121"/>
      <c r="PUX9" s="121"/>
      <c r="PUY9" s="121"/>
      <c r="PUZ9" s="121"/>
      <c r="PVA9" s="121"/>
      <c r="PVB9" s="121"/>
      <c r="PVC9" s="121"/>
      <c r="PVD9" s="121"/>
      <c r="PVE9" s="121"/>
      <c r="PVF9" s="121"/>
      <c r="PVG9" s="121"/>
      <c r="PVH9" s="121"/>
      <c r="PVI9" s="121"/>
      <c r="PVJ9" s="121"/>
      <c r="PVK9" s="121"/>
      <c r="PVL9" s="121"/>
      <c r="PVM9" s="121"/>
      <c r="PVN9" s="121"/>
      <c r="PVO9" s="121"/>
      <c r="PVP9" s="121"/>
      <c r="PVQ9" s="121"/>
      <c r="PVR9" s="121"/>
      <c r="PVS9" s="121"/>
      <c r="PVT9" s="121"/>
      <c r="PVU9" s="121"/>
      <c r="PVV9" s="121"/>
      <c r="PVW9" s="121"/>
      <c r="PVX9" s="121"/>
      <c r="PVY9" s="121"/>
      <c r="PVZ9" s="121"/>
      <c r="PWA9" s="121"/>
      <c r="PWB9" s="121"/>
      <c r="PWC9" s="121"/>
      <c r="PWD9" s="121"/>
      <c r="PWE9" s="121"/>
      <c r="PWF9" s="121"/>
      <c r="PWG9" s="121"/>
      <c r="PWH9" s="121"/>
      <c r="PWI9" s="121"/>
      <c r="PWJ9" s="121"/>
      <c r="PWK9" s="121"/>
      <c r="PWL9" s="121"/>
      <c r="PWM9" s="121"/>
      <c r="PWN9" s="121"/>
      <c r="PWO9" s="121"/>
      <c r="PWP9" s="121"/>
      <c r="PWQ9" s="121"/>
      <c r="PWR9" s="121"/>
      <c r="PWS9" s="121"/>
      <c r="PWT9" s="121"/>
      <c r="PWU9" s="121"/>
      <c r="PWV9" s="121"/>
      <c r="PWW9" s="121"/>
      <c r="PWX9" s="121"/>
      <c r="PWY9" s="121"/>
      <c r="PWZ9" s="121"/>
      <c r="PXA9" s="121"/>
      <c r="PXB9" s="121"/>
      <c r="PXC9" s="121"/>
      <c r="PXD9" s="121"/>
      <c r="PXE9" s="121"/>
      <c r="PXF9" s="121"/>
      <c r="PXG9" s="121"/>
      <c r="PXH9" s="121"/>
      <c r="PXI9" s="121"/>
      <c r="PXJ9" s="121"/>
      <c r="PXK9" s="121"/>
      <c r="PXL9" s="121"/>
      <c r="PXM9" s="121"/>
      <c r="PXN9" s="121"/>
      <c r="PXO9" s="121"/>
      <c r="PXP9" s="121"/>
      <c r="PXQ9" s="121"/>
      <c r="PXR9" s="121"/>
      <c r="PXS9" s="121"/>
      <c r="PXT9" s="121"/>
      <c r="PXU9" s="121"/>
      <c r="PXV9" s="121"/>
      <c r="PXW9" s="121"/>
      <c r="PXX9" s="121"/>
      <c r="PXY9" s="121"/>
      <c r="PXZ9" s="121"/>
      <c r="PYA9" s="121"/>
      <c r="PYB9" s="121"/>
      <c r="PYC9" s="121"/>
      <c r="PYD9" s="121"/>
      <c r="PYE9" s="121"/>
      <c r="PYF9" s="121"/>
      <c r="PYG9" s="121"/>
      <c r="PYH9" s="121"/>
      <c r="PYI9" s="121"/>
      <c r="PYJ9" s="121"/>
      <c r="PYK9" s="121"/>
      <c r="PYL9" s="121"/>
      <c r="PYM9" s="121"/>
      <c r="PYN9" s="121"/>
      <c r="PYO9" s="121"/>
      <c r="PYP9" s="121"/>
      <c r="PYQ9" s="121"/>
      <c r="PYR9" s="121"/>
      <c r="PYS9" s="121"/>
      <c r="PYT9" s="121"/>
      <c r="PYU9" s="121"/>
      <c r="PYV9" s="121"/>
      <c r="PYW9" s="121"/>
      <c r="PYX9" s="121"/>
      <c r="PYY9" s="121"/>
      <c r="PYZ9" s="121"/>
      <c r="PZA9" s="121"/>
      <c r="PZB9" s="121"/>
      <c r="PZC9" s="121"/>
      <c r="PZD9" s="121"/>
      <c r="PZE9" s="121"/>
      <c r="PZF9" s="121"/>
      <c r="PZG9" s="121"/>
      <c r="PZH9" s="121"/>
      <c r="PZI9" s="121"/>
      <c r="PZJ9" s="121"/>
      <c r="PZK9" s="121"/>
      <c r="PZL9" s="121"/>
      <c r="PZM9" s="121"/>
      <c r="PZN9" s="121"/>
      <c r="PZO9" s="121"/>
      <c r="PZP9" s="121"/>
      <c r="PZQ9" s="121"/>
      <c r="PZR9" s="121"/>
      <c r="PZS9" s="121"/>
      <c r="PZT9" s="121"/>
      <c r="PZU9" s="121"/>
      <c r="PZV9" s="121"/>
      <c r="PZW9" s="121"/>
      <c r="PZX9" s="121"/>
      <c r="PZY9" s="121"/>
      <c r="PZZ9" s="121"/>
      <c r="QAA9" s="121"/>
      <c r="QAB9" s="121"/>
      <c r="QAC9" s="121"/>
      <c r="QAD9" s="121"/>
      <c r="QAE9" s="121"/>
      <c r="QAF9" s="121"/>
      <c r="QAG9" s="121"/>
      <c r="QAH9" s="121"/>
      <c r="QAI9" s="121"/>
      <c r="QAJ9" s="121"/>
      <c r="QAK9" s="121"/>
      <c r="QAL9" s="121"/>
      <c r="QAM9" s="121"/>
      <c r="QAN9" s="121"/>
      <c r="QAO9" s="121"/>
      <c r="QAP9" s="121"/>
      <c r="QAQ9" s="121"/>
      <c r="QAR9" s="121"/>
      <c r="QAS9" s="121"/>
      <c r="QAT9" s="121"/>
      <c r="QAU9" s="121"/>
      <c r="QAV9" s="121"/>
      <c r="QAW9" s="121"/>
      <c r="QAX9" s="121"/>
      <c r="QAY9" s="121"/>
      <c r="QAZ9" s="121"/>
      <c r="QBA9" s="121"/>
      <c r="QBB9" s="121"/>
      <c r="QBC9" s="121"/>
      <c r="QBD9" s="121"/>
      <c r="QBE9" s="121"/>
      <c r="QBF9" s="121"/>
      <c r="QBG9" s="121"/>
      <c r="QBH9" s="121"/>
      <c r="QBI9" s="121"/>
      <c r="QBJ9" s="121"/>
      <c r="QBK9" s="121"/>
      <c r="QBL9" s="121"/>
      <c r="QBM9" s="121"/>
      <c r="QBN9" s="121"/>
      <c r="QBO9" s="121"/>
      <c r="QBP9" s="121"/>
      <c r="QBQ9" s="121"/>
      <c r="QBR9" s="121"/>
      <c r="QBS9" s="121"/>
      <c r="QBT9" s="121"/>
      <c r="QBU9" s="121"/>
      <c r="QBV9" s="121"/>
      <c r="QBW9" s="121"/>
      <c r="QBX9" s="121"/>
      <c r="QBY9" s="121"/>
      <c r="QBZ9" s="121"/>
      <c r="QCA9" s="121"/>
      <c r="QCB9" s="121"/>
      <c r="QCC9" s="121"/>
      <c r="QCD9" s="121"/>
      <c r="QCE9" s="121"/>
      <c r="QCF9" s="121"/>
      <c r="QCG9" s="121"/>
      <c r="QCH9" s="121"/>
      <c r="QCI9" s="121"/>
      <c r="QCJ9" s="121"/>
      <c r="QCK9" s="121"/>
      <c r="QCL9" s="121"/>
      <c r="QCM9" s="121"/>
      <c r="QCN9" s="121"/>
      <c r="QCO9" s="121"/>
      <c r="QCP9" s="121"/>
      <c r="QCQ9" s="121"/>
      <c r="QCR9" s="121"/>
      <c r="QCS9" s="121"/>
      <c r="QCT9" s="121"/>
      <c r="QCU9" s="121"/>
      <c r="QCV9" s="121"/>
      <c r="QCW9" s="121"/>
      <c r="QCX9" s="121"/>
      <c r="QCY9" s="121"/>
      <c r="QCZ9" s="121"/>
      <c r="QDA9" s="121"/>
      <c r="QDB9" s="121"/>
      <c r="QDC9" s="121"/>
      <c r="QDD9" s="121"/>
      <c r="QDE9" s="121"/>
      <c r="QDF9" s="121"/>
      <c r="QDG9" s="121"/>
      <c r="QDH9" s="121"/>
      <c r="QDI9" s="121"/>
      <c r="QDJ9" s="121"/>
      <c r="QDK9" s="121"/>
      <c r="QDL9" s="121"/>
      <c r="QDM9" s="121"/>
      <c r="QDN9" s="121"/>
      <c r="QDO9" s="121"/>
      <c r="QDP9" s="121"/>
      <c r="QDQ9" s="121"/>
      <c r="QDR9" s="121"/>
      <c r="QDS9" s="121"/>
      <c r="QDT9" s="121"/>
      <c r="QDU9" s="121"/>
      <c r="QDV9" s="121"/>
      <c r="QDW9" s="121"/>
      <c r="QDX9" s="121"/>
      <c r="QDY9" s="121"/>
      <c r="QDZ9" s="121"/>
      <c r="QEA9" s="121"/>
      <c r="QEB9" s="121"/>
      <c r="QEC9" s="121"/>
      <c r="QED9" s="121"/>
      <c r="QEE9" s="121"/>
      <c r="QEF9" s="121"/>
      <c r="QEG9" s="121"/>
      <c r="QEH9" s="121"/>
      <c r="QEI9" s="121"/>
      <c r="QEJ9" s="121"/>
      <c r="QEK9" s="121"/>
      <c r="QEL9" s="121"/>
      <c r="QEM9" s="121"/>
      <c r="QEN9" s="121"/>
      <c r="QEO9" s="121"/>
      <c r="QEP9" s="121"/>
      <c r="QEQ9" s="121"/>
      <c r="QER9" s="121"/>
      <c r="QES9" s="121"/>
      <c r="QET9" s="121"/>
      <c r="QEU9" s="121"/>
      <c r="QEV9" s="121"/>
      <c r="QEW9" s="121"/>
      <c r="QEX9" s="121"/>
      <c r="QEY9" s="121"/>
      <c r="QEZ9" s="121"/>
      <c r="QFA9" s="121"/>
      <c r="QFB9" s="121"/>
      <c r="QFC9" s="121"/>
      <c r="QFD9" s="121"/>
      <c r="QFE9" s="121"/>
      <c r="QFF9" s="121"/>
      <c r="QFG9" s="121"/>
      <c r="QFH9" s="121"/>
      <c r="QFI9" s="121"/>
      <c r="QFJ9" s="121"/>
      <c r="QFK9" s="121"/>
      <c r="QFL9" s="121"/>
      <c r="QFM9" s="121"/>
      <c r="QFN9" s="121"/>
      <c r="QFO9" s="121"/>
      <c r="QFP9" s="121"/>
      <c r="QFQ9" s="121"/>
      <c r="QFR9" s="121"/>
      <c r="QFS9" s="121"/>
      <c r="QFT9" s="121"/>
      <c r="QFU9" s="121"/>
      <c r="QFV9" s="121"/>
      <c r="QFW9" s="121"/>
      <c r="QFX9" s="121"/>
      <c r="QFY9" s="121"/>
      <c r="QFZ9" s="121"/>
      <c r="QGA9" s="121"/>
      <c r="QGB9" s="121"/>
      <c r="QGC9" s="121"/>
      <c r="QGD9" s="121"/>
      <c r="QGE9" s="121"/>
      <c r="QGF9" s="121"/>
      <c r="QGG9" s="121"/>
      <c r="QGH9" s="121"/>
      <c r="QGI9" s="121"/>
      <c r="QGJ9" s="121"/>
      <c r="QGK9" s="121"/>
      <c r="QGL9" s="121"/>
      <c r="QGM9" s="121"/>
      <c r="QGN9" s="121"/>
      <c r="QGO9" s="121"/>
      <c r="QGP9" s="121"/>
      <c r="QGQ9" s="121"/>
      <c r="QGR9" s="121"/>
      <c r="QGS9" s="121"/>
      <c r="QGT9" s="121"/>
      <c r="QGU9" s="121"/>
      <c r="QGV9" s="121"/>
      <c r="QGW9" s="121"/>
      <c r="QGX9" s="121"/>
      <c r="QGY9" s="121"/>
      <c r="QGZ9" s="121"/>
      <c r="QHA9" s="121"/>
      <c r="QHB9" s="121"/>
      <c r="QHC9" s="121"/>
      <c r="QHD9" s="121"/>
      <c r="QHE9" s="121"/>
      <c r="QHF9" s="121"/>
      <c r="QHG9" s="121"/>
      <c r="QHH9" s="121"/>
      <c r="QHI9" s="121"/>
      <c r="QHJ9" s="121"/>
      <c r="QHK9" s="121"/>
      <c r="QHL9" s="121"/>
      <c r="QHM9" s="121"/>
      <c r="QHN9" s="121"/>
      <c r="QHO9" s="121"/>
      <c r="QHP9" s="121"/>
      <c r="QHQ9" s="121"/>
      <c r="QHR9" s="121"/>
      <c r="QHS9" s="121"/>
      <c r="QHT9" s="121"/>
      <c r="QHU9" s="121"/>
      <c r="QHV9" s="121"/>
      <c r="QHW9" s="121"/>
      <c r="QHX9" s="121"/>
      <c r="QHY9" s="121"/>
      <c r="QHZ9" s="121"/>
      <c r="QIA9" s="121"/>
      <c r="QIB9" s="121"/>
      <c r="QIC9" s="121"/>
      <c r="QID9" s="121"/>
      <c r="QIE9" s="121"/>
      <c r="QIF9" s="121"/>
      <c r="QIG9" s="121"/>
      <c r="QIH9" s="121"/>
      <c r="QII9" s="121"/>
      <c r="QIJ9" s="121"/>
      <c r="QIK9" s="121"/>
      <c r="QIL9" s="121"/>
      <c r="QIM9" s="121"/>
      <c r="QIN9" s="121"/>
      <c r="QIO9" s="121"/>
      <c r="QIP9" s="121"/>
      <c r="QIQ9" s="121"/>
      <c r="QIR9" s="121"/>
      <c r="QIS9" s="121"/>
      <c r="QIT9" s="121"/>
      <c r="QIU9" s="121"/>
      <c r="QIV9" s="121"/>
      <c r="QIW9" s="121"/>
      <c r="QIX9" s="121"/>
      <c r="QIY9" s="121"/>
      <c r="QIZ9" s="121"/>
      <c r="QJA9" s="121"/>
      <c r="QJB9" s="121"/>
      <c r="QJC9" s="121"/>
      <c r="QJD9" s="121"/>
      <c r="QJE9" s="121"/>
      <c r="QJF9" s="121"/>
      <c r="QJG9" s="121"/>
      <c r="QJH9" s="121"/>
      <c r="QJI9" s="121"/>
      <c r="QJJ9" s="121"/>
      <c r="QJK9" s="121"/>
      <c r="QJL9" s="121"/>
      <c r="QJM9" s="121"/>
      <c r="QJN9" s="121"/>
      <c r="QJO9" s="121"/>
      <c r="QJP9" s="121"/>
      <c r="QJQ9" s="121"/>
      <c r="QJR9" s="121"/>
      <c r="QJS9" s="121"/>
      <c r="QJT9" s="121"/>
      <c r="QJU9" s="121"/>
      <c r="QJV9" s="121"/>
      <c r="QJW9" s="121"/>
      <c r="QJX9" s="121"/>
      <c r="QJY9" s="121"/>
      <c r="QJZ9" s="121"/>
      <c r="QKA9" s="121"/>
      <c r="QKB9" s="121"/>
      <c r="QKC9" s="121"/>
      <c r="QKD9" s="121"/>
      <c r="QKE9" s="121"/>
      <c r="QKF9" s="121"/>
      <c r="QKG9" s="121"/>
      <c r="QKH9" s="121"/>
      <c r="QKI9" s="121"/>
      <c r="QKJ9" s="121"/>
      <c r="QKK9" s="121"/>
      <c r="QKL9" s="121"/>
      <c r="QKM9" s="121"/>
      <c r="QKN9" s="121"/>
      <c r="QKO9" s="121"/>
      <c r="QKP9" s="121"/>
      <c r="QKQ9" s="121"/>
      <c r="QKR9" s="121"/>
      <c r="QKS9" s="121"/>
      <c r="QKT9" s="121"/>
      <c r="QKU9" s="121"/>
      <c r="QKV9" s="121"/>
      <c r="QKW9" s="121"/>
      <c r="QKX9" s="121"/>
      <c r="QKY9" s="121"/>
      <c r="QKZ9" s="121"/>
      <c r="QLA9" s="121"/>
      <c r="QLB9" s="121"/>
      <c r="QLC9" s="121"/>
      <c r="QLD9" s="121"/>
      <c r="QLE9" s="121"/>
      <c r="QLF9" s="121"/>
      <c r="QLG9" s="121"/>
      <c r="QLH9" s="121"/>
      <c r="QLI9" s="121"/>
      <c r="QLJ9" s="121"/>
      <c r="QLK9" s="121"/>
      <c r="QLL9" s="121"/>
      <c r="QLM9" s="121"/>
      <c r="QLN9" s="121"/>
      <c r="QLO9" s="121"/>
      <c r="QLP9" s="121"/>
      <c r="QLQ9" s="121"/>
      <c r="QLR9" s="121"/>
      <c r="QLS9" s="121"/>
      <c r="QLT9" s="121"/>
      <c r="QLU9" s="121"/>
      <c r="QLV9" s="121"/>
      <c r="QLW9" s="121"/>
      <c r="QLX9" s="121"/>
      <c r="QLY9" s="121"/>
      <c r="QLZ9" s="121"/>
      <c r="QMA9" s="121"/>
      <c r="QMB9" s="121"/>
      <c r="QMC9" s="121"/>
      <c r="QMD9" s="121"/>
      <c r="QME9" s="121"/>
      <c r="QMF9" s="121"/>
      <c r="QMG9" s="121"/>
      <c r="QMH9" s="121"/>
      <c r="QMI9" s="121"/>
      <c r="QMJ9" s="121"/>
      <c r="QMK9" s="121"/>
      <c r="QML9" s="121"/>
      <c r="QMM9" s="121"/>
      <c r="QMN9" s="121"/>
      <c r="QMO9" s="121"/>
      <c r="QMP9" s="121"/>
      <c r="QMQ9" s="121"/>
      <c r="QMR9" s="121"/>
      <c r="QMS9" s="121"/>
      <c r="QMT9" s="121"/>
      <c r="QMU9" s="121"/>
      <c r="QMV9" s="121"/>
      <c r="QMW9" s="121"/>
      <c r="QMX9" s="121"/>
      <c r="QMY9" s="121"/>
      <c r="QMZ9" s="121"/>
      <c r="QNA9" s="121"/>
      <c r="QNB9" s="121"/>
      <c r="QNC9" s="121"/>
      <c r="QND9" s="121"/>
      <c r="QNE9" s="121"/>
      <c r="QNF9" s="121"/>
      <c r="QNG9" s="121"/>
      <c r="QNH9" s="121"/>
      <c r="QNI9" s="121"/>
      <c r="QNJ9" s="121"/>
      <c r="QNK9" s="121"/>
      <c r="QNL9" s="121"/>
      <c r="QNM9" s="121"/>
      <c r="QNN9" s="121"/>
      <c r="QNO9" s="121"/>
      <c r="QNP9" s="121"/>
      <c r="QNQ9" s="121"/>
      <c r="QNR9" s="121"/>
      <c r="QNS9" s="121"/>
      <c r="QNT9" s="121"/>
      <c r="QNU9" s="121"/>
      <c r="QNV9" s="121"/>
      <c r="QNW9" s="121"/>
      <c r="QNX9" s="121"/>
      <c r="QNY9" s="121"/>
      <c r="QNZ9" s="121"/>
      <c r="QOA9" s="121"/>
      <c r="QOB9" s="121"/>
      <c r="QOC9" s="121"/>
      <c r="QOD9" s="121"/>
      <c r="QOE9" s="121"/>
      <c r="QOF9" s="121"/>
      <c r="QOG9" s="121"/>
      <c r="QOH9" s="121"/>
      <c r="QOI9" s="121"/>
      <c r="QOJ9" s="121"/>
      <c r="QOK9" s="121"/>
      <c r="QOL9" s="121"/>
      <c r="QOM9" s="121"/>
      <c r="QON9" s="121"/>
      <c r="QOO9" s="121"/>
      <c r="QOP9" s="121"/>
      <c r="QOQ9" s="121"/>
      <c r="QOR9" s="121"/>
      <c r="QOS9" s="121"/>
      <c r="QOT9" s="121"/>
      <c r="QOU9" s="121"/>
      <c r="QOV9" s="121"/>
      <c r="QOW9" s="121"/>
      <c r="QOX9" s="121"/>
      <c r="QOY9" s="121"/>
      <c r="QOZ9" s="121"/>
      <c r="QPA9" s="121"/>
      <c r="QPB9" s="121"/>
      <c r="QPC9" s="121"/>
      <c r="QPD9" s="121"/>
      <c r="QPE9" s="121"/>
      <c r="QPF9" s="121"/>
      <c r="QPG9" s="121"/>
      <c r="QPH9" s="121"/>
      <c r="QPI9" s="121"/>
      <c r="QPJ9" s="121"/>
      <c r="QPK9" s="121"/>
      <c r="QPL9" s="121"/>
      <c r="QPM9" s="121"/>
      <c r="QPN9" s="121"/>
      <c r="QPO9" s="121"/>
      <c r="QPP9" s="121"/>
      <c r="QPQ9" s="121"/>
      <c r="QPR9" s="121"/>
      <c r="QPS9" s="121"/>
      <c r="QPT9" s="121"/>
      <c r="QPU9" s="121"/>
      <c r="QPV9" s="121"/>
      <c r="QPW9" s="121"/>
      <c r="QPX9" s="121"/>
      <c r="QPY9" s="121"/>
      <c r="QPZ9" s="121"/>
      <c r="QQA9" s="121"/>
      <c r="QQB9" s="121"/>
      <c r="QQC9" s="121"/>
      <c r="QQD9" s="121"/>
      <c r="QQE9" s="121"/>
      <c r="QQF9" s="121"/>
      <c r="QQG9" s="121"/>
      <c r="QQH9" s="121"/>
      <c r="QQI9" s="121"/>
      <c r="QQJ9" s="121"/>
      <c r="QQK9" s="121"/>
      <c r="QQL9" s="121"/>
      <c r="QQM9" s="121"/>
      <c r="QQN9" s="121"/>
      <c r="QQO9" s="121"/>
      <c r="QQP9" s="121"/>
      <c r="QQQ9" s="121"/>
      <c r="QQR9" s="121"/>
      <c r="QQS9" s="121"/>
      <c r="QQT9" s="121"/>
      <c r="QQU9" s="121"/>
      <c r="QQV9" s="121"/>
      <c r="QQW9" s="121"/>
      <c r="QQX9" s="121"/>
      <c r="QQY9" s="121"/>
      <c r="QQZ9" s="121"/>
      <c r="QRA9" s="121"/>
      <c r="QRB9" s="121"/>
      <c r="QRC9" s="121"/>
      <c r="QRD9" s="121"/>
      <c r="QRE9" s="121"/>
      <c r="QRF9" s="121"/>
      <c r="QRG9" s="121"/>
      <c r="QRH9" s="121"/>
      <c r="QRI9" s="121"/>
      <c r="QRJ9" s="121"/>
      <c r="QRK9" s="121"/>
      <c r="QRL9" s="121"/>
      <c r="QRM9" s="121"/>
      <c r="QRN9" s="121"/>
      <c r="QRO9" s="121"/>
      <c r="QRP9" s="121"/>
      <c r="QRQ9" s="121"/>
      <c r="QRR9" s="121"/>
      <c r="QRS9" s="121"/>
      <c r="QRT9" s="121"/>
      <c r="QRU9" s="121"/>
      <c r="QRV9" s="121"/>
      <c r="QRW9" s="121"/>
      <c r="QRX9" s="121"/>
      <c r="QRY9" s="121"/>
      <c r="QRZ9" s="121"/>
      <c r="QSA9" s="121"/>
      <c r="QSB9" s="121"/>
      <c r="QSC9" s="121"/>
      <c r="QSD9" s="121"/>
      <c r="QSE9" s="121"/>
      <c r="QSF9" s="121"/>
      <c r="QSG9" s="121"/>
      <c r="QSH9" s="121"/>
      <c r="QSI9" s="121"/>
      <c r="QSJ9" s="121"/>
      <c r="QSK9" s="121"/>
      <c r="QSL9" s="121"/>
      <c r="QSM9" s="121"/>
      <c r="QSN9" s="121"/>
      <c r="QSO9" s="121"/>
      <c r="QSP9" s="121"/>
      <c r="QSQ9" s="121"/>
      <c r="QSR9" s="121"/>
      <c r="QSS9" s="121"/>
      <c r="QST9" s="121"/>
      <c r="QSU9" s="121"/>
      <c r="QSV9" s="121"/>
      <c r="QSW9" s="121"/>
      <c r="QSX9" s="121"/>
      <c r="QSY9" s="121"/>
      <c r="QSZ9" s="121"/>
      <c r="QTA9" s="121"/>
      <c r="QTB9" s="121"/>
      <c r="QTC9" s="121"/>
      <c r="QTD9" s="121"/>
      <c r="QTE9" s="121"/>
      <c r="QTF9" s="121"/>
      <c r="QTG9" s="121"/>
      <c r="QTH9" s="121"/>
      <c r="QTI9" s="121"/>
      <c r="QTJ9" s="121"/>
      <c r="QTK9" s="121"/>
      <c r="QTL9" s="121"/>
      <c r="QTM9" s="121"/>
      <c r="QTN9" s="121"/>
      <c r="QTO9" s="121"/>
      <c r="QTP9" s="121"/>
      <c r="QTQ9" s="121"/>
      <c r="QTR9" s="121"/>
      <c r="QTS9" s="121"/>
      <c r="QTT9" s="121"/>
      <c r="QTU9" s="121"/>
      <c r="QTV9" s="121"/>
      <c r="QTW9" s="121"/>
      <c r="QTX9" s="121"/>
      <c r="QTY9" s="121"/>
      <c r="QTZ9" s="121"/>
      <c r="QUA9" s="121"/>
      <c r="QUB9" s="121"/>
      <c r="QUC9" s="121"/>
      <c r="QUD9" s="121"/>
      <c r="QUE9" s="121"/>
      <c r="QUF9" s="121"/>
      <c r="QUG9" s="121"/>
      <c r="QUH9" s="121"/>
      <c r="QUI9" s="121"/>
      <c r="QUJ9" s="121"/>
      <c r="QUK9" s="121"/>
      <c r="QUL9" s="121"/>
      <c r="QUM9" s="121"/>
      <c r="QUN9" s="121"/>
      <c r="QUO9" s="121"/>
      <c r="QUP9" s="121"/>
      <c r="QUQ9" s="121"/>
      <c r="QUR9" s="121"/>
      <c r="QUS9" s="121"/>
      <c r="QUT9" s="121"/>
      <c r="QUU9" s="121"/>
      <c r="QUV9" s="121"/>
      <c r="QUW9" s="121"/>
      <c r="QUX9" s="121"/>
      <c r="QUY9" s="121"/>
      <c r="QUZ9" s="121"/>
      <c r="QVA9" s="121"/>
      <c r="QVB9" s="121"/>
      <c r="QVC9" s="121"/>
      <c r="QVD9" s="121"/>
      <c r="QVE9" s="121"/>
      <c r="QVF9" s="121"/>
      <c r="QVG9" s="121"/>
      <c r="QVH9" s="121"/>
      <c r="QVI9" s="121"/>
      <c r="QVJ9" s="121"/>
      <c r="QVK9" s="121"/>
      <c r="QVL9" s="121"/>
      <c r="QVM9" s="121"/>
      <c r="QVN9" s="121"/>
      <c r="QVO9" s="121"/>
      <c r="QVP9" s="121"/>
      <c r="QVQ9" s="121"/>
      <c r="QVR9" s="121"/>
      <c r="QVS9" s="121"/>
      <c r="QVT9" s="121"/>
      <c r="QVU9" s="121"/>
      <c r="QVV9" s="121"/>
      <c r="QVW9" s="121"/>
      <c r="QVX9" s="121"/>
      <c r="QVY9" s="121"/>
      <c r="QVZ9" s="121"/>
      <c r="QWA9" s="121"/>
      <c r="QWB9" s="121"/>
      <c r="QWC9" s="121"/>
      <c r="QWD9" s="121"/>
      <c r="QWE9" s="121"/>
      <c r="QWF9" s="121"/>
      <c r="QWG9" s="121"/>
      <c r="QWH9" s="121"/>
      <c r="QWI9" s="121"/>
      <c r="QWJ9" s="121"/>
      <c r="QWK9" s="121"/>
      <c r="QWL9" s="121"/>
      <c r="QWM9" s="121"/>
      <c r="QWN9" s="121"/>
      <c r="QWO9" s="121"/>
      <c r="QWP9" s="121"/>
      <c r="QWQ9" s="121"/>
      <c r="QWR9" s="121"/>
      <c r="QWS9" s="121"/>
      <c r="QWT9" s="121"/>
      <c r="QWU9" s="121"/>
      <c r="QWV9" s="121"/>
      <c r="QWW9" s="121"/>
      <c r="QWX9" s="121"/>
      <c r="QWY9" s="121"/>
      <c r="QWZ9" s="121"/>
      <c r="QXA9" s="121"/>
      <c r="QXB9" s="121"/>
      <c r="QXC9" s="121"/>
      <c r="QXD9" s="121"/>
      <c r="QXE9" s="121"/>
      <c r="QXF9" s="121"/>
      <c r="QXG9" s="121"/>
      <c r="QXH9" s="121"/>
      <c r="QXI9" s="121"/>
      <c r="QXJ9" s="121"/>
      <c r="QXK9" s="121"/>
      <c r="QXL9" s="121"/>
      <c r="QXM9" s="121"/>
      <c r="QXN9" s="121"/>
      <c r="QXO9" s="121"/>
      <c r="QXP9" s="121"/>
      <c r="QXQ9" s="121"/>
      <c r="QXR9" s="121"/>
      <c r="QXS9" s="121"/>
      <c r="QXT9" s="121"/>
      <c r="QXU9" s="121"/>
      <c r="QXV9" s="121"/>
      <c r="QXW9" s="121"/>
      <c r="QXX9" s="121"/>
      <c r="QXY9" s="121"/>
      <c r="QXZ9" s="121"/>
      <c r="QYA9" s="121"/>
      <c r="QYB9" s="121"/>
      <c r="QYC9" s="121"/>
      <c r="QYD9" s="121"/>
      <c r="QYE9" s="121"/>
      <c r="QYF9" s="121"/>
      <c r="QYG9" s="121"/>
      <c r="QYH9" s="121"/>
      <c r="QYI9" s="121"/>
      <c r="QYJ9" s="121"/>
      <c r="QYK9" s="121"/>
      <c r="QYL9" s="121"/>
      <c r="QYM9" s="121"/>
      <c r="QYN9" s="121"/>
      <c r="QYO9" s="121"/>
      <c r="QYP9" s="121"/>
      <c r="QYQ9" s="121"/>
      <c r="QYR9" s="121"/>
      <c r="QYS9" s="121"/>
      <c r="QYT9" s="121"/>
      <c r="QYU9" s="121"/>
      <c r="QYV9" s="121"/>
      <c r="QYW9" s="121"/>
      <c r="QYX9" s="121"/>
      <c r="QYY9" s="121"/>
      <c r="QYZ9" s="121"/>
      <c r="QZA9" s="121"/>
      <c r="QZB9" s="121"/>
      <c r="QZC9" s="121"/>
      <c r="QZD9" s="121"/>
      <c r="QZE9" s="121"/>
      <c r="QZF9" s="121"/>
      <c r="QZG9" s="121"/>
      <c r="QZH9" s="121"/>
      <c r="QZI9" s="121"/>
      <c r="QZJ9" s="121"/>
      <c r="QZK9" s="121"/>
      <c r="QZL9" s="121"/>
      <c r="QZM9" s="121"/>
      <c r="QZN9" s="121"/>
      <c r="QZO9" s="121"/>
      <c r="QZP9" s="121"/>
      <c r="QZQ9" s="121"/>
      <c r="QZR9" s="121"/>
      <c r="QZS9" s="121"/>
      <c r="QZT9" s="121"/>
      <c r="QZU9" s="121"/>
      <c r="QZV9" s="121"/>
      <c r="QZW9" s="121"/>
      <c r="QZX9" s="121"/>
      <c r="QZY9" s="121"/>
      <c r="QZZ9" s="121"/>
      <c r="RAA9" s="121"/>
      <c r="RAB9" s="121"/>
      <c r="RAC9" s="121"/>
      <c r="RAD9" s="121"/>
      <c r="RAE9" s="121"/>
      <c r="RAF9" s="121"/>
      <c r="RAG9" s="121"/>
      <c r="RAH9" s="121"/>
      <c r="RAI9" s="121"/>
      <c r="RAJ9" s="121"/>
      <c r="RAK9" s="121"/>
      <c r="RAL9" s="121"/>
      <c r="RAM9" s="121"/>
      <c r="RAN9" s="121"/>
      <c r="RAO9" s="121"/>
      <c r="RAP9" s="121"/>
      <c r="RAQ9" s="121"/>
      <c r="RAR9" s="121"/>
      <c r="RAS9" s="121"/>
      <c r="RAT9" s="121"/>
      <c r="RAU9" s="121"/>
      <c r="RAV9" s="121"/>
      <c r="RAW9" s="121"/>
      <c r="RAX9" s="121"/>
      <c r="RAY9" s="121"/>
      <c r="RAZ9" s="121"/>
      <c r="RBA9" s="121"/>
      <c r="RBB9" s="121"/>
      <c r="RBC9" s="121"/>
      <c r="RBD9" s="121"/>
      <c r="RBE9" s="121"/>
      <c r="RBF9" s="121"/>
      <c r="RBG9" s="121"/>
      <c r="RBH9" s="121"/>
      <c r="RBI9" s="121"/>
      <c r="RBJ9" s="121"/>
      <c r="RBK9" s="121"/>
      <c r="RBL9" s="121"/>
      <c r="RBM9" s="121"/>
      <c r="RBN9" s="121"/>
      <c r="RBO9" s="121"/>
      <c r="RBP9" s="121"/>
      <c r="RBQ9" s="121"/>
      <c r="RBR9" s="121"/>
      <c r="RBS9" s="121"/>
      <c r="RBT9" s="121"/>
      <c r="RBU9" s="121"/>
      <c r="RBV9" s="121"/>
      <c r="RBW9" s="121"/>
      <c r="RBX9" s="121"/>
      <c r="RBY9" s="121"/>
      <c r="RBZ9" s="121"/>
      <c r="RCA9" s="121"/>
      <c r="RCB9" s="121"/>
      <c r="RCC9" s="121"/>
      <c r="RCD9" s="121"/>
      <c r="RCE9" s="121"/>
      <c r="RCF9" s="121"/>
      <c r="RCG9" s="121"/>
      <c r="RCH9" s="121"/>
      <c r="RCI9" s="121"/>
      <c r="RCJ9" s="121"/>
      <c r="RCK9" s="121"/>
      <c r="RCL9" s="121"/>
      <c r="RCM9" s="121"/>
      <c r="RCN9" s="121"/>
      <c r="RCO9" s="121"/>
      <c r="RCP9" s="121"/>
      <c r="RCQ9" s="121"/>
      <c r="RCR9" s="121"/>
      <c r="RCS9" s="121"/>
      <c r="RCT9" s="121"/>
      <c r="RCU9" s="121"/>
      <c r="RCV9" s="121"/>
      <c r="RCW9" s="121"/>
      <c r="RCX9" s="121"/>
      <c r="RCY9" s="121"/>
      <c r="RCZ9" s="121"/>
      <c r="RDA9" s="121"/>
      <c r="RDB9" s="121"/>
      <c r="RDC9" s="121"/>
      <c r="RDD9" s="121"/>
      <c r="RDE9" s="121"/>
      <c r="RDF9" s="121"/>
      <c r="RDG9" s="121"/>
      <c r="RDH9" s="121"/>
      <c r="RDI9" s="121"/>
      <c r="RDJ9" s="121"/>
      <c r="RDK9" s="121"/>
      <c r="RDL9" s="121"/>
      <c r="RDM9" s="121"/>
      <c r="RDN9" s="121"/>
      <c r="RDO9" s="121"/>
      <c r="RDP9" s="121"/>
      <c r="RDQ9" s="121"/>
      <c r="RDR9" s="121"/>
      <c r="RDS9" s="121"/>
      <c r="RDT9" s="121"/>
      <c r="RDU9" s="121"/>
      <c r="RDV9" s="121"/>
      <c r="RDW9" s="121"/>
      <c r="RDX9" s="121"/>
      <c r="RDY9" s="121"/>
      <c r="RDZ9" s="121"/>
      <c r="REA9" s="121"/>
      <c r="REB9" s="121"/>
      <c r="REC9" s="121"/>
      <c r="RED9" s="121"/>
      <c r="REE9" s="121"/>
      <c r="REF9" s="121"/>
      <c r="REG9" s="121"/>
      <c r="REH9" s="121"/>
      <c r="REI9" s="121"/>
      <c r="REJ9" s="121"/>
      <c r="REK9" s="121"/>
      <c r="REL9" s="121"/>
      <c r="REM9" s="121"/>
      <c r="REN9" s="121"/>
      <c r="REO9" s="121"/>
      <c r="REP9" s="121"/>
      <c r="REQ9" s="121"/>
      <c r="RER9" s="121"/>
      <c r="RES9" s="121"/>
      <c r="RET9" s="121"/>
      <c r="REU9" s="121"/>
      <c r="REV9" s="121"/>
      <c r="REW9" s="121"/>
      <c r="REX9" s="121"/>
      <c r="REY9" s="121"/>
      <c r="REZ9" s="121"/>
      <c r="RFA9" s="121"/>
      <c r="RFB9" s="121"/>
      <c r="RFC9" s="121"/>
      <c r="RFD9" s="121"/>
      <c r="RFE9" s="121"/>
      <c r="RFF9" s="121"/>
      <c r="RFG9" s="121"/>
      <c r="RFH9" s="121"/>
      <c r="RFI9" s="121"/>
      <c r="RFJ9" s="121"/>
      <c r="RFK9" s="121"/>
      <c r="RFL9" s="121"/>
      <c r="RFM9" s="121"/>
      <c r="RFN9" s="121"/>
      <c r="RFO9" s="121"/>
      <c r="RFP9" s="121"/>
      <c r="RFQ9" s="121"/>
      <c r="RFR9" s="121"/>
      <c r="RFS9" s="121"/>
      <c r="RFT9" s="121"/>
      <c r="RFU9" s="121"/>
      <c r="RFV9" s="121"/>
      <c r="RFW9" s="121"/>
      <c r="RFX9" s="121"/>
      <c r="RFY9" s="121"/>
      <c r="RFZ9" s="121"/>
      <c r="RGA9" s="121"/>
      <c r="RGB9" s="121"/>
      <c r="RGC9" s="121"/>
      <c r="RGD9" s="121"/>
      <c r="RGE9" s="121"/>
      <c r="RGF9" s="121"/>
      <c r="RGG9" s="121"/>
      <c r="RGH9" s="121"/>
      <c r="RGI9" s="121"/>
      <c r="RGJ9" s="121"/>
      <c r="RGK9" s="121"/>
      <c r="RGL9" s="121"/>
      <c r="RGM9" s="121"/>
      <c r="RGN9" s="121"/>
      <c r="RGO9" s="121"/>
      <c r="RGP9" s="121"/>
      <c r="RGQ9" s="121"/>
      <c r="RGR9" s="121"/>
      <c r="RGS9" s="121"/>
      <c r="RGT9" s="121"/>
      <c r="RGU9" s="121"/>
      <c r="RGV9" s="121"/>
      <c r="RGW9" s="121"/>
      <c r="RGX9" s="121"/>
      <c r="RGY9" s="121"/>
      <c r="RGZ9" s="121"/>
      <c r="RHA9" s="121"/>
      <c r="RHB9" s="121"/>
      <c r="RHC9" s="121"/>
      <c r="RHD9" s="121"/>
      <c r="RHE9" s="121"/>
      <c r="RHF9" s="121"/>
      <c r="RHG9" s="121"/>
      <c r="RHH9" s="121"/>
      <c r="RHI9" s="121"/>
      <c r="RHJ9" s="121"/>
      <c r="RHK9" s="121"/>
      <c r="RHL9" s="121"/>
      <c r="RHM9" s="121"/>
      <c r="RHN9" s="121"/>
      <c r="RHO9" s="121"/>
      <c r="RHP9" s="121"/>
      <c r="RHQ9" s="121"/>
      <c r="RHR9" s="121"/>
      <c r="RHS9" s="121"/>
      <c r="RHT9" s="121"/>
      <c r="RHU9" s="121"/>
      <c r="RHV9" s="121"/>
      <c r="RHW9" s="121"/>
      <c r="RHX9" s="121"/>
      <c r="RHY9" s="121"/>
      <c r="RHZ9" s="121"/>
      <c r="RIA9" s="121"/>
      <c r="RIB9" s="121"/>
      <c r="RIC9" s="121"/>
      <c r="RID9" s="121"/>
      <c r="RIE9" s="121"/>
      <c r="RIF9" s="121"/>
      <c r="RIG9" s="121"/>
      <c r="RIH9" s="121"/>
      <c r="RII9" s="121"/>
      <c r="RIJ9" s="121"/>
      <c r="RIK9" s="121"/>
      <c r="RIL9" s="121"/>
      <c r="RIM9" s="121"/>
      <c r="RIN9" s="121"/>
      <c r="RIO9" s="121"/>
      <c r="RIP9" s="121"/>
      <c r="RIQ9" s="121"/>
      <c r="RIR9" s="121"/>
      <c r="RIS9" s="121"/>
      <c r="RIT9" s="121"/>
      <c r="RIU9" s="121"/>
      <c r="RIV9" s="121"/>
      <c r="RIW9" s="121"/>
      <c r="RIX9" s="121"/>
      <c r="RIY9" s="121"/>
      <c r="RIZ9" s="121"/>
      <c r="RJA9" s="121"/>
      <c r="RJB9" s="121"/>
      <c r="RJC9" s="121"/>
      <c r="RJD9" s="121"/>
      <c r="RJE9" s="121"/>
      <c r="RJF9" s="121"/>
      <c r="RJG9" s="121"/>
      <c r="RJH9" s="121"/>
      <c r="RJI9" s="121"/>
      <c r="RJJ9" s="121"/>
      <c r="RJK9" s="121"/>
      <c r="RJL9" s="121"/>
      <c r="RJM9" s="121"/>
      <c r="RJN9" s="121"/>
      <c r="RJO9" s="121"/>
      <c r="RJP9" s="121"/>
      <c r="RJQ9" s="121"/>
      <c r="RJR9" s="121"/>
      <c r="RJS9" s="121"/>
      <c r="RJT9" s="121"/>
      <c r="RJU9" s="121"/>
      <c r="RJV9" s="121"/>
      <c r="RJW9" s="121"/>
      <c r="RJX9" s="121"/>
      <c r="RJY9" s="121"/>
      <c r="RJZ9" s="121"/>
      <c r="RKA9" s="121"/>
      <c r="RKB9" s="121"/>
      <c r="RKC9" s="121"/>
      <c r="RKD9" s="121"/>
      <c r="RKE9" s="121"/>
      <c r="RKF9" s="121"/>
      <c r="RKG9" s="121"/>
      <c r="RKH9" s="121"/>
      <c r="RKI9" s="121"/>
      <c r="RKJ9" s="121"/>
      <c r="RKK9" s="121"/>
      <c r="RKL9" s="121"/>
      <c r="RKM9" s="121"/>
      <c r="RKN9" s="121"/>
      <c r="RKO9" s="121"/>
      <c r="RKP9" s="121"/>
      <c r="RKQ9" s="121"/>
      <c r="RKR9" s="121"/>
      <c r="RKS9" s="121"/>
      <c r="RKT9" s="121"/>
      <c r="RKU9" s="121"/>
      <c r="RKV9" s="121"/>
      <c r="RKW9" s="121"/>
      <c r="RKX9" s="121"/>
      <c r="RKY9" s="121"/>
      <c r="RKZ9" s="121"/>
      <c r="RLA9" s="121"/>
      <c r="RLB9" s="121"/>
      <c r="RLC9" s="121"/>
      <c r="RLD9" s="121"/>
      <c r="RLE9" s="121"/>
      <c r="RLF9" s="121"/>
      <c r="RLG9" s="121"/>
      <c r="RLH9" s="121"/>
      <c r="RLI9" s="121"/>
      <c r="RLJ9" s="121"/>
      <c r="RLK9" s="121"/>
      <c r="RLL9" s="121"/>
      <c r="RLM9" s="121"/>
      <c r="RLN9" s="121"/>
      <c r="RLO9" s="121"/>
      <c r="RLP9" s="121"/>
      <c r="RLQ9" s="121"/>
      <c r="RLR9" s="121"/>
      <c r="RLS9" s="121"/>
      <c r="RLT9" s="121"/>
      <c r="RLU9" s="121"/>
      <c r="RLV9" s="121"/>
      <c r="RLW9" s="121"/>
      <c r="RLX9" s="121"/>
      <c r="RLY9" s="121"/>
      <c r="RLZ9" s="121"/>
      <c r="RMA9" s="121"/>
      <c r="RMB9" s="121"/>
      <c r="RMC9" s="121"/>
      <c r="RMD9" s="121"/>
      <c r="RME9" s="121"/>
      <c r="RMF9" s="121"/>
      <c r="RMG9" s="121"/>
      <c r="RMH9" s="121"/>
      <c r="RMI9" s="121"/>
      <c r="RMJ9" s="121"/>
      <c r="RMK9" s="121"/>
      <c r="RML9" s="121"/>
      <c r="RMM9" s="121"/>
      <c r="RMN9" s="121"/>
      <c r="RMO9" s="121"/>
      <c r="RMP9" s="121"/>
      <c r="RMQ9" s="121"/>
      <c r="RMR9" s="121"/>
      <c r="RMS9" s="121"/>
      <c r="RMT9" s="121"/>
      <c r="RMU9" s="121"/>
      <c r="RMV9" s="121"/>
      <c r="RMW9" s="121"/>
      <c r="RMX9" s="121"/>
      <c r="RMY9" s="121"/>
      <c r="RMZ9" s="121"/>
      <c r="RNA9" s="121"/>
      <c r="RNB9" s="121"/>
      <c r="RNC9" s="121"/>
      <c r="RND9" s="121"/>
      <c r="RNE9" s="121"/>
      <c r="RNF9" s="121"/>
      <c r="RNG9" s="121"/>
      <c r="RNH9" s="121"/>
      <c r="RNI9" s="121"/>
      <c r="RNJ9" s="121"/>
      <c r="RNK9" s="121"/>
      <c r="RNL9" s="121"/>
      <c r="RNM9" s="121"/>
      <c r="RNN9" s="121"/>
      <c r="RNO9" s="121"/>
      <c r="RNP9" s="121"/>
      <c r="RNQ9" s="121"/>
      <c r="RNR9" s="121"/>
      <c r="RNS9" s="121"/>
      <c r="RNT9" s="121"/>
      <c r="RNU9" s="121"/>
      <c r="RNV9" s="121"/>
      <c r="RNW9" s="121"/>
      <c r="RNX9" s="121"/>
      <c r="RNY9" s="121"/>
      <c r="RNZ9" s="121"/>
      <c r="ROA9" s="121"/>
      <c r="ROB9" s="121"/>
      <c r="ROC9" s="121"/>
      <c r="ROD9" s="121"/>
      <c r="ROE9" s="121"/>
      <c r="ROF9" s="121"/>
      <c r="ROG9" s="121"/>
      <c r="ROH9" s="121"/>
      <c r="ROI9" s="121"/>
      <c r="ROJ9" s="121"/>
      <c r="ROK9" s="121"/>
      <c r="ROL9" s="121"/>
      <c r="ROM9" s="121"/>
      <c r="RON9" s="121"/>
      <c r="ROO9" s="121"/>
      <c r="ROP9" s="121"/>
      <c r="ROQ9" s="121"/>
      <c r="ROR9" s="121"/>
      <c r="ROS9" s="121"/>
      <c r="ROT9" s="121"/>
      <c r="ROU9" s="121"/>
      <c r="ROV9" s="121"/>
      <c r="ROW9" s="121"/>
      <c r="ROX9" s="121"/>
      <c r="ROY9" s="121"/>
      <c r="ROZ9" s="121"/>
      <c r="RPA9" s="121"/>
      <c r="RPB9" s="121"/>
      <c r="RPC9" s="121"/>
      <c r="RPD9" s="121"/>
      <c r="RPE9" s="121"/>
      <c r="RPF9" s="121"/>
      <c r="RPG9" s="121"/>
      <c r="RPH9" s="121"/>
      <c r="RPI9" s="121"/>
      <c r="RPJ9" s="121"/>
      <c r="RPK9" s="121"/>
      <c r="RPL9" s="121"/>
      <c r="RPM9" s="121"/>
      <c r="RPN9" s="121"/>
      <c r="RPO9" s="121"/>
      <c r="RPP9" s="121"/>
      <c r="RPQ9" s="121"/>
      <c r="RPR9" s="121"/>
      <c r="RPS9" s="121"/>
      <c r="RPT9" s="121"/>
      <c r="RPU9" s="121"/>
      <c r="RPV9" s="121"/>
      <c r="RPW9" s="121"/>
      <c r="RPX9" s="121"/>
      <c r="RPY9" s="121"/>
      <c r="RPZ9" s="121"/>
      <c r="RQA9" s="121"/>
      <c r="RQB9" s="121"/>
      <c r="RQC9" s="121"/>
      <c r="RQD9" s="121"/>
      <c r="RQE9" s="121"/>
      <c r="RQF9" s="121"/>
      <c r="RQG9" s="121"/>
      <c r="RQH9" s="121"/>
      <c r="RQI9" s="121"/>
      <c r="RQJ9" s="121"/>
      <c r="RQK9" s="121"/>
      <c r="RQL9" s="121"/>
      <c r="RQM9" s="121"/>
      <c r="RQN9" s="121"/>
      <c r="RQO9" s="121"/>
      <c r="RQP9" s="121"/>
      <c r="RQQ9" s="121"/>
      <c r="RQR9" s="121"/>
      <c r="RQS9" s="121"/>
      <c r="RQT9" s="121"/>
      <c r="RQU9" s="121"/>
      <c r="RQV9" s="121"/>
      <c r="RQW9" s="121"/>
      <c r="RQX9" s="121"/>
      <c r="RQY9" s="121"/>
      <c r="RQZ9" s="121"/>
      <c r="RRA9" s="121"/>
      <c r="RRB9" s="121"/>
      <c r="RRC9" s="121"/>
      <c r="RRD9" s="121"/>
      <c r="RRE9" s="121"/>
      <c r="RRF9" s="121"/>
      <c r="RRG9" s="121"/>
      <c r="RRH9" s="121"/>
      <c r="RRI9" s="121"/>
      <c r="RRJ9" s="121"/>
      <c r="RRK9" s="121"/>
      <c r="RRL9" s="121"/>
      <c r="RRM9" s="121"/>
      <c r="RRN9" s="121"/>
      <c r="RRO9" s="121"/>
      <c r="RRP9" s="121"/>
      <c r="RRQ9" s="121"/>
      <c r="RRR9" s="121"/>
      <c r="RRS9" s="121"/>
      <c r="RRT9" s="121"/>
      <c r="RRU9" s="121"/>
      <c r="RRV9" s="121"/>
      <c r="RRW9" s="121"/>
      <c r="RRX9" s="121"/>
      <c r="RRY9" s="121"/>
      <c r="RRZ9" s="121"/>
      <c r="RSA9" s="121"/>
      <c r="RSB9" s="121"/>
      <c r="RSC9" s="121"/>
      <c r="RSD9" s="121"/>
      <c r="RSE9" s="121"/>
      <c r="RSF9" s="121"/>
      <c r="RSG9" s="121"/>
      <c r="RSH9" s="121"/>
      <c r="RSI9" s="121"/>
      <c r="RSJ9" s="121"/>
      <c r="RSK9" s="121"/>
      <c r="RSL9" s="121"/>
      <c r="RSM9" s="121"/>
      <c r="RSN9" s="121"/>
      <c r="RSO9" s="121"/>
      <c r="RSP9" s="121"/>
      <c r="RSQ9" s="121"/>
      <c r="RSR9" s="121"/>
      <c r="RSS9" s="121"/>
      <c r="RST9" s="121"/>
      <c r="RSU9" s="121"/>
      <c r="RSV9" s="121"/>
      <c r="RSW9" s="121"/>
      <c r="RSX9" s="121"/>
      <c r="RSY9" s="121"/>
      <c r="RSZ9" s="121"/>
      <c r="RTA9" s="121"/>
      <c r="RTB9" s="121"/>
      <c r="RTC9" s="121"/>
      <c r="RTD9" s="121"/>
      <c r="RTE9" s="121"/>
      <c r="RTF9" s="121"/>
      <c r="RTG9" s="121"/>
      <c r="RTH9" s="121"/>
      <c r="RTI9" s="121"/>
      <c r="RTJ9" s="121"/>
      <c r="RTK9" s="121"/>
      <c r="RTL9" s="121"/>
      <c r="RTM9" s="121"/>
      <c r="RTN9" s="121"/>
      <c r="RTO9" s="121"/>
      <c r="RTP9" s="121"/>
      <c r="RTQ9" s="121"/>
      <c r="RTR9" s="121"/>
      <c r="RTS9" s="121"/>
      <c r="RTT9" s="121"/>
      <c r="RTU9" s="121"/>
      <c r="RTV9" s="121"/>
      <c r="RTW9" s="121"/>
      <c r="RTX9" s="121"/>
      <c r="RTY9" s="121"/>
      <c r="RTZ9" s="121"/>
      <c r="RUA9" s="121"/>
      <c r="RUB9" s="121"/>
      <c r="RUC9" s="121"/>
      <c r="RUD9" s="121"/>
      <c r="RUE9" s="121"/>
      <c r="RUF9" s="121"/>
      <c r="RUG9" s="121"/>
      <c r="RUH9" s="121"/>
      <c r="RUI9" s="121"/>
      <c r="RUJ9" s="121"/>
      <c r="RUK9" s="121"/>
      <c r="RUL9" s="121"/>
      <c r="RUM9" s="121"/>
      <c r="RUN9" s="121"/>
      <c r="RUO9" s="121"/>
      <c r="RUP9" s="121"/>
      <c r="RUQ9" s="121"/>
      <c r="RUR9" s="121"/>
      <c r="RUS9" s="121"/>
      <c r="RUT9" s="121"/>
      <c r="RUU9" s="121"/>
      <c r="RUV9" s="121"/>
      <c r="RUW9" s="121"/>
      <c r="RUX9" s="121"/>
      <c r="RUY9" s="121"/>
      <c r="RUZ9" s="121"/>
      <c r="RVA9" s="121"/>
      <c r="RVB9" s="121"/>
      <c r="RVC9" s="121"/>
      <c r="RVD9" s="121"/>
      <c r="RVE9" s="121"/>
      <c r="RVF9" s="121"/>
      <c r="RVG9" s="121"/>
      <c r="RVH9" s="121"/>
      <c r="RVI9" s="121"/>
      <c r="RVJ9" s="121"/>
      <c r="RVK9" s="121"/>
      <c r="RVL9" s="121"/>
      <c r="RVM9" s="121"/>
      <c r="RVN9" s="121"/>
      <c r="RVO9" s="121"/>
      <c r="RVP9" s="121"/>
      <c r="RVQ9" s="121"/>
      <c r="RVR9" s="121"/>
      <c r="RVS9" s="121"/>
      <c r="RVT9" s="121"/>
      <c r="RVU9" s="121"/>
      <c r="RVV9" s="121"/>
      <c r="RVW9" s="121"/>
      <c r="RVX9" s="121"/>
      <c r="RVY9" s="121"/>
      <c r="RVZ9" s="121"/>
      <c r="RWA9" s="121"/>
      <c r="RWB9" s="121"/>
      <c r="RWC9" s="121"/>
      <c r="RWD9" s="121"/>
      <c r="RWE9" s="121"/>
      <c r="RWF9" s="121"/>
      <c r="RWG9" s="121"/>
      <c r="RWH9" s="121"/>
      <c r="RWI9" s="121"/>
      <c r="RWJ9" s="121"/>
      <c r="RWK9" s="121"/>
      <c r="RWL9" s="121"/>
      <c r="RWM9" s="121"/>
      <c r="RWN9" s="121"/>
      <c r="RWO9" s="121"/>
      <c r="RWP9" s="121"/>
      <c r="RWQ9" s="121"/>
      <c r="RWR9" s="121"/>
      <c r="RWS9" s="121"/>
      <c r="RWT9" s="121"/>
      <c r="RWU9" s="121"/>
      <c r="RWV9" s="121"/>
      <c r="RWW9" s="121"/>
      <c r="RWX9" s="121"/>
      <c r="RWY9" s="121"/>
      <c r="RWZ9" s="121"/>
      <c r="RXA9" s="121"/>
      <c r="RXB9" s="121"/>
      <c r="RXC9" s="121"/>
      <c r="RXD9" s="121"/>
      <c r="RXE9" s="121"/>
      <c r="RXF9" s="121"/>
      <c r="RXG9" s="121"/>
      <c r="RXH9" s="121"/>
      <c r="RXI9" s="121"/>
      <c r="RXJ9" s="121"/>
      <c r="RXK9" s="121"/>
      <c r="RXL9" s="121"/>
      <c r="RXM9" s="121"/>
      <c r="RXN9" s="121"/>
      <c r="RXO9" s="121"/>
      <c r="RXP9" s="121"/>
      <c r="RXQ9" s="121"/>
      <c r="RXR9" s="121"/>
      <c r="RXS9" s="121"/>
      <c r="RXT9" s="121"/>
      <c r="RXU9" s="121"/>
      <c r="RXV9" s="121"/>
      <c r="RXW9" s="121"/>
      <c r="RXX9" s="121"/>
      <c r="RXY9" s="121"/>
      <c r="RXZ9" s="121"/>
      <c r="RYA9" s="121"/>
      <c r="RYB9" s="121"/>
      <c r="RYC9" s="121"/>
      <c r="RYD9" s="121"/>
      <c r="RYE9" s="121"/>
      <c r="RYF9" s="121"/>
      <c r="RYG9" s="121"/>
      <c r="RYH9" s="121"/>
      <c r="RYI9" s="121"/>
      <c r="RYJ9" s="121"/>
      <c r="RYK9" s="121"/>
      <c r="RYL9" s="121"/>
      <c r="RYM9" s="121"/>
      <c r="RYN9" s="121"/>
      <c r="RYO9" s="121"/>
      <c r="RYP9" s="121"/>
      <c r="RYQ9" s="121"/>
      <c r="RYR9" s="121"/>
      <c r="RYS9" s="121"/>
      <c r="RYT9" s="121"/>
      <c r="RYU9" s="121"/>
      <c r="RYV9" s="121"/>
      <c r="RYW9" s="121"/>
      <c r="RYX9" s="121"/>
      <c r="RYY9" s="121"/>
      <c r="RYZ9" s="121"/>
      <c r="RZA9" s="121"/>
      <c r="RZB9" s="121"/>
      <c r="RZC9" s="121"/>
      <c r="RZD9" s="121"/>
      <c r="RZE9" s="121"/>
      <c r="RZF9" s="121"/>
      <c r="RZG9" s="121"/>
      <c r="RZH9" s="121"/>
      <c r="RZI9" s="121"/>
      <c r="RZJ9" s="121"/>
      <c r="RZK9" s="121"/>
      <c r="RZL9" s="121"/>
      <c r="RZM9" s="121"/>
      <c r="RZN9" s="121"/>
      <c r="RZO9" s="121"/>
      <c r="RZP9" s="121"/>
      <c r="RZQ9" s="121"/>
      <c r="RZR9" s="121"/>
      <c r="RZS9" s="121"/>
      <c r="RZT9" s="121"/>
      <c r="RZU9" s="121"/>
      <c r="RZV9" s="121"/>
      <c r="RZW9" s="121"/>
      <c r="RZX9" s="121"/>
      <c r="RZY9" s="121"/>
      <c r="RZZ9" s="121"/>
      <c r="SAA9" s="121"/>
      <c r="SAB9" s="121"/>
      <c r="SAC9" s="121"/>
      <c r="SAD9" s="121"/>
      <c r="SAE9" s="121"/>
      <c r="SAF9" s="121"/>
      <c r="SAG9" s="121"/>
      <c r="SAH9" s="121"/>
      <c r="SAI9" s="121"/>
      <c r="SAJ9" s="121"/>
      <c r="SAK9" s="121"/>
      <c r="SAL9" s="121"/>
      <c r="SAM9" s="121"/>
      <c r="SAN9" s="121"/>
      <c r="SAO9" s="121"/>
      <c r="SAP9" s="121"/>
      <c r="SAQ9" s="121"/>
      <c r="SAR9" s="121"/>
      <c r="SAS9" s="121"/>
      <c r="SAT9" s="121"/>
      <c r="SAU9" s="121"/>
      <c r="SAV9" s="121"/>
      <c r="SAW9" s="121"/>
      <c r="SAX9" s="121"/>
      <c r="SAY9" s="121"/>
      <c r="SAZ9" s="121"/>
      <c r="SBA9" s="121"/>
      <c r="SBB9" s="121"/>
      <c r="SBC9" s="121"/>
      <c r="SBD9" s="121"/>
      <c r="SBE9" s="121"/>
      <c r="SBF9" s="121"/>
      <c r="SBG9" s="121"/>
      <c r="SBH9" s="121"/>
      <c r="SBI9" s="121"/>
      <c r="SBJ9" s="121"/>
      <c r="SBK9" s="121"/>
      <c r="SBL9" s="121"/>
      <c r="SBM9" s="121"/>
      <c r="SBN9" s="121"/>
      <c r="SBO9" s="121"/>
      <c r="SBP9" s="121"/>
      <c r="SBQ9" s="121"/>
      <c r="SBR9" s="121"/>
      <c r="SBS9" s="121"/>
      <c r="SBT9" s="121"/>
      <c r="SBU9" s="121"/>
      <c r="SBV9" s="121"/>
      <c r="SBW9" s="121"/>
      <c r="SBX9" s="121"/>
      <c r="SBY9" s="121"/>
      <c r="SBZ9" s="121"/>
      <c r="SCA9" s="121"/>
      <c r="SCB9" s="121"/>
      <c r="SCC9" s="121"/>
      <c r="SCD9" s="121"/>
      <c r="SCE9" s="121"/>
      <c r="SCF9" s="121"/>
      <c r="SCG9" s="121"/>
      <c r="SCH9" s="121"/>
      <c r="SCI9" s="121"/>
      <c r="SCJ9" s="121"/>
      <c r="SCK9" s="121"/>
      <c r="SCL9" s="121"/>
      <c r="SCM9" s="121"/>
      <c r="SCN9" s="121"/>
      <c r="SCO9" s="121"/>
      <c r="SCP9" s="121"/>
      <c r="SCQ9" s="121"/>
      <c r="SCR9" s="121"/>
      <c r="SCS9" s="121"/>
      <c r="SCT9" s="121"/>
      <c r="SCU9" s="121"/>
      <c r="SCV9" s="121"/>
      <c r="SCW9" s="121"/>
      <c r="SCX9" s="121"/>
      <c r="SCY9" s="121"/>
      <c r="SCZ9" s="121"/>
      <c r="SDA9" s="121"/>
      <c r="SDB9" s="121"/>
      <c r="SDC9" s="121"/>
      <c r="SDD9" s="121"/>
      <c r="SDE9" s="121"/>
      <c r="SDF9" s="121"/>
      <c r="SDG9" s="121"/>
      <c r="SDH9" s="121"/>
      <c r="SDI9" s="121"/>
      <c r="SDJ9" s="121"/>
      <c r="SDK9" s="121"/>
      <c r="SDL9" s="121"/>
      <c r="SDM9" s="121"/>
      <c r="SDN9" s="121"/>
      <c r="SDO9" s="121"/>
      <c r="SDP9" s="121"/>
      <c r="SDQ9" s="121"/>
      <c r="SDR9" s="121"/>
      <c r="SDS9" s="121"/>
      <c r="SDT9" s="121"/>
      <c r="SDU9" s="121"/>
      <c r="SDV9" s="121"/>
      <c r="SDW9" s="121"/>
      <c r="SDX9" s="121"/>
      <c r="SDY9" s="121"/>
      <c r="SDZ9" s="121"/>
      <c r="SEA9" s="121"/>
      <c r="SEB9" s="121"/>
      <c r="SEC9" s="121"/>
      <c r="SED9" s="121"/>
      <c r="SEE9" s="121"/>
      <c r="SEF9" s="121"/>
      <c r="SEG9" s="121"/>
      <c r="SEH9" s="121"/>
      <c r="SEI9" s="121"/>
      <c r="SEJ9" s="121"/>
      <c r="SEK9" s="121"/>
      <c r="SEL9" s="121"/>
      <c r="SEM9" s="121"/>
      <c r="SEN9" s="121"/>
      <c r="SEO9" s="121"/>
      <c r="SEP9" s="121"/>
      <c r="SEQ9" s="121"/>
      <c r="SER9" s="121"/>
      <c r="SES9" s="121"/>
      <c r="SET9" s="121"/>
      <c r="SEU9" s="121"/>
      <c r="SEV9" s="121"/>
      <c r="SEW9" s="121"/>
      <c r="SEX9" s="121"/>
      <c r="SEY9" s="121"/>
      <c r="SEZ9" s="121"/>
      <c r="SFA9" s="121"/>
      <c r="SFB9" s="121"/>
      <c r="SFC9" s="121"/>
      <c r="SFD9" s="121"/>
      <c r="SFE9" s="121"/>
      <c r="SFF9" s="121"/>
      <c r="SFG9" s="121"/>
      <c r="SFH9" s="121"/>
      <c r="SFI9" s="121"/>
      <c r="SFJ9" s="121"/>
      <c r="SFK9" s="121"/>
      <c r="SFL9" s="121"/>
      <c r="SFM9" s="121"/>
      <c r="SFN9" s="121"/>
      <c r="SFO9" s="121"/>
      <c r="SFP9" s="121"/>
      <c r="SFQ9" s="121"/>
      <c r="SFR9" s="121"/>
      <c r="SFS9" s="121"/>
      <c r="SFT9" s="121"/>
      <c r="SFU9" s="121"/>
      <c r="SFV9" s="121"/>
      <c r="SFW9" s="121"/>
      <c r="SFX9" s="121"/>
      <c r="SFY9" s="121"/>
      <c r="SFZ9" s="121"/>
      <c r="SGA9" s="121"/>
      <c r="SGB9" s="121"/>
      <c r="SGC9" s="121"/>
      <c r="SGD9" s="121"/>
      <c r="SGE9" s="121"/>
      <c r="SGF9" s="121"/>
      <c r="SGG9" s="121"/>
      <c r="SGH9" s="121"/>
      <c r="SGI9" s="121"/>
      <c r="SGJ9" s="121"/>
      <c r="SGK9" s="121"/>
      <c r="SGL9" s="121"/>
      <c r="SGM9" s="121"/>
      <c r="SGN9" s="121"/>
      <c r="SGO9" s="121"/>
      <c r="SGP9" s="121"/>
      <c r="SGQ9" s="121"/>
      <c r="SGR9" s="121"/>
      <c r="SGS9" s="121"/>
      <c r="SGT9" s="121"/>
      <c r="SGU9" s="121"/>
      <c r="SGV9" s="121"/>
      <c r="SGW9" s="121"/>
      <c r="SGX9" s="121"/>
      <c r="SGY9" s="121"/>
      <c r="SGZ9" s="121"/>
      <c r="SHA9" s="121"/>
      <c r="SHB9" s="121"/>
      <c r="SHC9" s="121"/>
      <c r="SHD9" s="121"/>
      <c r="SHE9" s="121"/>
      <c r="SHF9" s="121"/>
      <c r="SHG9" s="121"/>
      <c r="SHH9" s="121"/>
      <c r="SHI9" s="121"/>
      <c r="SHJ9" s="121"/>
      <c r="SHK9" s="121"/>
      <c r="SHL9" s="121"/>
      <c r="SHM9" s="121"/>
      <c r="SHN9" s="121"/>
      <c r="SHO9" s="121"/>
      <c r="SHP9" s="121"/>
      <c r="SHQ9" s="121"/>
      <c r="SHR9" s="121"/>
      <c r="SHS9" s="121"/>
      <c r="SHT9" s="121"/>
      <c r="SHU9" s="121"/>
      <c r="SHV9" s="121"/>
      <c r="SHW9" s="121"/>
      <c r="SHX9" s="121"/>
      <c r="SHY9" s="121"/>
      <c r="SHZ9" s="121"/>
      <c r="SIA9" s="121"/>
      <c r="SIB9" s="121"/>
      <c r="SIC9" s="121"/>
      <c r="SID9" s="121"/>
      <c r="SIE9" s="121"/>
      <c r="SIF9" s="121"/>
      <c r="SIG9" s="121"/>
      <c r="SIH9" s="121"/>
      <c r="SII9" s="121"/>
      <c r="SIJ9" s="121"/>
      <c r="SIK9" s="121"/>
      <c r="SIL9" s="121"/>
      <c r="SIM9" s="121"/>
      <c r="SIN9" s="121"/>
      <c r="SIO9" s="121"/>
      <c r="SIP9" s="121"/>
      <c r="SIQ9" s="121"/>
      <c r="SIR9" s="121"/>
      <c r="SIS9" s="121"/>
      <c r="SIT9" s="121"/>
      <c r="SIU9" s="121"/>
      <c r="SIV9" s="121"/>
      <c r="SIW9" s="121"/>
      <c r="SIX9" s="121"/>
      <c r="SIY9" s="121"/>
      <c r="SIZ9" s="121"/>
      <c r="SJA9" s="121"/>
      <c r="SJB9" s="121"/>
      <c r="SJC9" s="121"/>
      <c r="SJD9" s="121"/>
      <c r="SJE9" s="121"/>
      <c r="SJF9" s="121"/>
      <c r="SJG9" s="121"/>
      <c r="SJH9" s="121"/>
      <c r="SJI9" s="121"/>
      <c r="SJJ9" s="121"/>
      <c r="SJK9" s="121"/>
      <c r="SJL9" s="121"/>
      <c r="SJM9" s="121"/>
      <c r="SJN9" s="121"/>
      <c r="SJO9" s="121"/>
      <c r="SJP9" s="121"/>
      <c r="SJQ9" s="121"/>
      <c r="SJR9" s="121"/>
      <c r="SJS9" s="121"/>
      <c r="SJT9" s="121"/>
      <c r="SJU9" s="121"/>
      <c r="SJV9" s="121"/>
      <c r="SJW9" s="121"/>
      <c r="SJX9" s="121"/>
      <c r="SJY9" s="121"/>
      <c r="SJZ9" s="121"/>
      <c r="SKA9" s="121"/>
      <c r="SKB9" s="121"/>
      <c r="SKC9" s="121"/>
      <c r="SKD9" s="121"/>
      <c r="SKE9" s="121"/>
      <c r="SKF9" s="121"/>
      <c r="SKG9" s="121"/>
      <c r="SKH9" s="121"/>
      <c r="SKI9" s="121"/>
      <c r="SKJ9" s="121"/>
      <c r="SKK9" s="121"/>
      <c r="SKL9" s="121"/>
      <c r="SKM9" s="121"/>
      <c r="SKN9" s="121"/>
      <c r="SKO9" s="121"/>
      <c r="SKP9" s="121"/>
      <c r="SKQ9" s="121"/>
      <c r="SKR9" s="121"/>
      <c r="SKS9" s="121"/>
      <c r="SKT9" s="121"/>
      <c r="SKU9" s="121"/>
      <c r="SKV9" s="121"/>
      <c r="SKW9" s="121"/>
      <c r="SKX9" s="121"/>
      <c r="SKY9" s="121"/>
      <c r="SKZ9" s="121"/>
      <c r="SLA9" s="121"/>
      <c r="SLB9" s="121"/>
      <c r="SLC9" s="121"/>
      <c r="SLD9" s="121"/>
      <c r="SLE9" s="121"/>
      <c r="SLF9" s="121"/>
      <c r="SLG9" s="121"/>
      <c r="SLH9" s="121"/>
      <c r="SLI9" s="121"/>
      <c r="SLJ9" s="121"/>
      <c r="SLK9" s="121"/>
      <c r="SLL9" s="121"/>
      <c r="SLM9" s="121"/>
      <c r="SLN9" s="121"/>
      <c r="SLO9" s="121"/>
      <c r="SLP9" s="121"/>
      <c r="SLQ9" s="121"/>
      <c r="SLR9" s="121"/>
      <c r="SLS9" s="121"/>
      <c r="SLT9" s="121"/>
      <c r="SLU9" s="121"/>
      <c r="SLV9" s="121"/>
      <c r="SLW9" s="121"/>
      <c r="SLX9" s="121"/>
      <c r="SLY9" s="121"/>
      <c r="SLZ9" s="121"/>
      <c r="SMA9" s="121"/>
      <c r="SMB9" s="121"/>
      <c r="SMC9" s="121"/>
      <c r="SMD9" s="121"/>
      <c r="SME9" s="121"/>
      <c r="SMF9" s="121"/>
      <c r="SMG9" s="121"/>
      <c r="SMH9" s="121"/>
      <c r="SMI9" s="121"/>
      <c r="SMJ9" s="121"/>
      <c r="SMK9" s="121"/>
      <c r="SML9" s="121"/>
      <c r="SMM9" s="121"/>
      <c r="SMN9" s="121"/>
      <c r="SMO9" s="121"/>
      <c r="SMP9" s="121"/>
      <c r="SMQ9" s="121"/>
      <c r="SMR9" s="121"/>
      <c r="SMS9" s="121"/>
      <c r="SMT9" s="121"/>
      <c r="SMU9" s="121"/>
      <c r="SMV9" s="121"/>
      <c r="SMW9" s="121"/>
      <c r="SMX9" s="121"/>
      <c r="SMY9" s="121"/>
      <c r="SMZ9" s="121"/>
      <c r="SNA9" s="121"/>
      <c r="SNB9" s="121"/>
      <c r="SNC9" s="121"/>
      <c r="SND9" s="121"/>
      <c r="SNE9" s="121"/>
      <c r="SNF9" s="121"/>
      <c r="SNG9" s="121"/>
      <c r="SNH9" s="121"/>
      <c r="SNI9" s="121"/>
      <c r="SNJ9" s="121"/>
      <c r="SNK9" s="121"/>
      <c r="SNL9" s="121"/>
      <c r="SNM9" s="121"/>
      <c r="SNN9" s="121"/>
      <c r="SNO9" s="121"/>
      <c r="SNP9" s="121"/>
      <c r="SNQ9" s="121"/>
      <c r="SNR9" s="121"/>
      <c r="SNS9" s="121"/>
      <c r="SNT9" s="121"/>
      <c r="SNU9" s="121"/>
      <c r="SNV9" s="121"/>
      <c r="SNW9" s="121"/>
      <c r="SNX9" s="121"/>
      <c r="SNY9" s="121"/>
      <c r="SNZ9" s="121"/>
      <c r="SOA9" s="121"/>
      <c r="SOB9" s="121"/>
      <c r="SOC9" s="121"/>
      <c r="SOD9" s="121"/>
      <c r="SOE9" s="121"/>
      <c r="SOF9" s="121"/>
      <c r="SOG9" s="121"/>
      <c r="SOH9" s="121"/>
      <c r="SOI9" s="121"/>
      <c r="SOJ9" s="121"/>
      <c r="SOK9" s="121"/>
      <c r="SOL9" s="121"/>
      <c r="SOM9" s="121"/>
      <c r="SON9" s="121"/>
      <c r="SOO9" s="121"/>
      <c r="SOP9" s="121"/>
      <c r="SOQ9" s="121"/>
      <c r="SOR9" s="121"/>
      <c r="SOS9" s="121"/>
      <c r="SOT9" s="121"/>
      <c r="SOU9" s="121"/>
      <c r="SOV9" s="121"/>
      <c r="SOW9" s="121"/>
      <c r="SOX9" s="121"/>
      <c r="SOY9" s="121"/>
      <c r="SOZ9" s="121"/>
      <c r="SPA9" s="121"/>
      <c r="SPB9" s="121"/>
      <c r="SPC9" s="121"/>
      <c r="SPD9" s="121"/>
      <c r="SPE9" s="121"/>
      <c r="SPF9" s="121"/>
      <c r="SPG9" s="121"/>
      <c r="SPH9" s="121"/>
      <c r="SPI9" s="121"/>
      <c r="SPJ9" s="121"/>
      <c r="SPK9" s="121"/>
      <c r="SPL9" s="121"/>
      <c r="SPM9" s="121"/>
      <c r="SPN9" s="121"/>
      <c r="SPO9" s="121"/>
      <c r="SPP9" s="121"/>
      <c r="SPQ9" s="121"/>
      <c r="SPR9" s="121"/>
      <c r="SPS9" s="121"/>
      <c r="SPT9" s="121"/>
      <c r="SPU9" s="121"/>
      <c r="SPV9" s="121"/>
      <c r="SPW9" s="121"/>
      <c r="SPX9" s="121"/>
      <c r="SPY9" s="121"/>
      <c r="SPZ9" s="121"/>
      <c r="SQA9" s="121"/>
      <c r="SQB9" s="121"/>
      <c r="SQC9" s="121"/>
      <c r="SQD9" s="121"/>
      <c r="SQE9" s="121"/>
      <c r="SQF9" s="121"/>
      <c r="SQG9" s="121"/>
      <c r="SQH9" s="121"/>
      <c r="SQI9" s="121"/>
      <c r="SQJ9" s="121"/>
      <c r="SQK9" s="121"/>
      <c r="SQL9" s="121"/>
      <c r="SQM9" s="121"/>
      <c r="SQN9" s="121"/>
      <c r="SQO9" s="121"/>
      <c r="SQP9" s="121"/>
      <c r="SQQ9" s="121"/>
      <c r="SQR9" s="121"/>
      <c r="SQS9" s="121"/>
      <c r="SQT9" s="121"/>
      <c r="SQU9" s="121"/>
      <c r="SQV9" s="121"/>
      <c r="SQW9" s="121"/>
      <c r="SQX9" s="121"/>
      <c r="SQY9" s="121"/>
      <c r="SQZ9" s="121"/>
      <c r="SRA9" s="121"/>
      <c r="SRB9" s="121"/>
      <c r="SRC9" s="121"/>
      <c r="SRD9" s="121"/>
      <c r="SRE9" s="121"/>
      <c r="SRF9" s="121"/>
      <c r="SRG9" s="121"/>
      <c r="SRH9" s="121"/>
      <c r="SRI9" s="121"/>
      <c r="SRJ9" s="121"/>
      <c r="SRK9" s="121"/>
      <c r="SRL9" s="121"/>
      <c r="SRM9" s="121"/>
      <c r="SRN9" s="121"/>
      <c r="SRO9" s="121"/>
      <c r="SRP9" s="121"/>
      <c r="SRQ9" s="121"/>
      <c r="SRR9" s="121"/>
      <c r="SRS9" s="121"/>
      <c r="SRT9" s="121"/>
      <c r="SRU9" s="121"/>
      <c r="SRV9" s="121"/>
      <c r="SRW9" s="121"/>
      <c r="SRX9" s="121"/>
      <c r="SRY9" s="121"/>
      <c r="SRZ9" s="121"/>
      <c r="SSA9" s="121"/>
      <c r="SSB9" s="121"/>
      <c r="SSC9" s="121"/>
      <c r="SSD9" s="121"/>
      <c r="SSE9" s="121"/>
      <c r="SSF9" s="121"/>
      <c r="SSG9" s="121"/>
      <c r="SSH9" s="121"/>
      <c r="SSI9" s="121"/>
      <c r="SSJ9" s="121"/>
      <c r="SSK9" s="121"/>
      <c r="SSL9" s="121"/>
      <c r="SSM9" s="121"/>
      <c r="SSN9" s="121"/>
      <c r="SSO9" s="121"/>
      <c r="SSP9" s="121"/>
      <c r="SSQ9" s="121"/>
      <c r="SSR9" s="121"/>
      <c r="SSS9" s="121"/>
      <c r="SST9" s="121"/>
      <c r="SSU9" s="121"/>
      <c r="SSV9" s="121"/>
      <c r="SSW9" s="121"/>
      <c r="SSX9" s="121"/>
      <c r="SSY9" s="121"/>
      <c r="SSZ9" s="121"/>
      <c r="STA9" s="121"/>
      <c r="STB9" s="121"/>
      <c r="STC9" s="121"/>
      <c r="STD9" s="121"/>
      <c r="STE9" s="121"/>
      <c r="STF9" s="121"/>
      <c r="STG9" s="121"/>
      <c r="STH9" s="121"/>
      <c r="STI9" s="121"/>
      <c r="STJ9" s="121"/>
      <c r="STK9" s="121"/>
      <c r="STL9" s="121"/>
      <c r="STM9" s="121"/>
      <c r="STN9" s="121"/>
      <c r="STO9" s="121"/>
      <c r="STP9" s="121"/>
      <c r="STQ9" s="121"/>
      <c r="STR9" s="121"/>
      <c r="STS9" s="121"/>
      <c r="STT9" s="121"/>
      <c r="STU9" s="121"/>
      <c r="STV9" s="121"/>
      <c r="STW9" s="121"/>
      <c r="STX9" s="121"/>
      <c r="STY9" s="121"/>
      <c r="STZ9" s="121"/>
      <c r="SUA9" s="121"/>
      <c r="SUB9" s="121"/>
      <c r="SUC9" s="121"/>
      <c r="SUD9" s="121"/>
      <c r="SUE9" s="121"/>
      <c r="SUF9" s="121"/>
      <c r="SUG9" s="121"/>
      <c r="SUH9" s="121"/>
      <c r="SUI9" s="121"/>
      <c r="SUJ9" s="121"/>
      <c r="SUK9" s="121"/>
      <c r="SUL9" s="121"/>
      <c r="SUM9" s="121"/>
      <c r="SUN9" s="121"/>
      <c r="SUO9" s="121"/>
      <c r="SUP9" s="121"/>
      <c r="SUQ9" s="121"/>
      <c r="SUR9" s="121"/>
      <c r="SUS9" s="121"/>
      <c r="SUT9" s="121"/>
      <c r="SUU9" s="121"/>
      <c r="SUV9" s="121"/>
      <c r="SUW9" s="121"/>
      <c r="SUX9" s="121"/>
      <c r="SUY9" s="121"/>
      <c r="SUZ9" s="121"/>
      <c r="SVA9" s="121"/>
      <c r="SVB9" s="121"/>
      <c r="SVC9" s="121"/>
      <c r="SVD9" s="121"/>
      <c r="SVE9" s="121"/>
      <c r="SVF9" s="121"/>
      <c r="SVG9" s="121"/>
      <c r="SVH9" s="121"/>
      <c r="SVI9" s="121"/>
      <c r="SVJ9" s="121"/>
      <c r="SVK9" s="121"/>
      <c r="SVL9" s="121"/>
      <c r="SVM9" s="121"/>
      <c r="SVN9" s="121"/>
      <c r="SVO9" s="121"/>
      <c r="SVP9" s="121"/>
      <c r="SVQ9" s="121"/>
      <c r="SVR9" s="121"/>
      <c r="SVS9" s="121"/>
      <c r="SVT9" s="121"/>
      <c r="SVU9" s="121"/>
      <c r="SVV9" s="121"/>
      <c r="SVW9" s="121"/>
      <c r="SVX9" s="121"/>
      <c r="SVY9" s="121"/>
      <c r="SVZ9" s="121"/>
      <c r="SWA9" s="121"/>
      <c r="SWB9" s="121"/>
      <c r="SWC9" s="121"/>
      <c r="SWD9" s="121"/>
      <c r="SWE9" s="121"/>
      <c r="SWF9" s="121"/>
      <c r="SWG9" s="121"/>
      <c r="SWH9" s="121"/>
      <c r="SWI9" s="121"/>
      <c r="SWJ9" s="121"/>
      <c r="SWK9" s="121"/>
      <c r="SWL9" s="121"/>
      <c r="SWM9" s="121"/>
      <c r="SWN9" s="121"/>
      <c r="SWO9" s="121"/>
      <c r="SWP9" s="121"/>
      <c r="SWQ9" s="121"/>
      <c r="SWR9" s="121"/>
      <c r="SWS9" s="121"/>
      <c r="SWT9" s="121"/>
      <c r="SWU9" s="121"/>
      <c r="SWV9" s="121"/>
      <c r="SWW9" s="121"/>
      <c r="SWX9" s="121"/>
      <c r="SWY9" s="121"/>
      <c r="SWZ9" s="121"/>
      <c r="SXA9" s="121"/>
      <c r="SXB9" s="121"/>
      <c r="SXC9" s="121"/>
      <c r="SXD9" s="121"/>
      <c r="SXE9" s="121"/>
      <c r="SXF9" s="121"/>
      <c r="SXG9" s="121"/>
      <c r="SXH9" s="121"/>
      <c r="SXI9" s="121"/>
      <c r="SXJ9" s="121"/>
      <c r="SXK9" s="121"/>
      <c r="SXL9" s="121"/>
      <c r="SXM9" s="121"/>
      <c r="SXN9" s="121"/>
      <c r="SXO9" s="121"/>
      <c r="SXP9" s="121"/>
      <c r="SXQ9" s="121"/>
      <c r="SXR9" s="121"/>
      <c r="SXS9" s="121"/>
      <c r="SXT9" s="121"/>
      <c r="SXU9" s="121"/>
      <c r="SXV9" s="121"/>
      <c r="SXW9" s="121"/>
      <c r="SXX9" s="121"/>
      <c r="SXY9" s="121"/>
      <c r="SXZ9" s="121"/>
      <c r="SYA9" s="121"/>
      <c r="SYB9" s="121"/>
      <c r="SYC9" s="121"/>
      <c r="SYD9" s="121"/>
      <c r="SYE9" s="121"/>
      <c r="SYF9" s="121"/>
      <c r="SYG9" s="121"/>
      <c r="SYH9" s="121"/>
      <c r="SYI9" s="121"/>
      <c r="SYJ9" s="121"/>
      <c r="SYK9" s="121"/>
      <c r="SYL9" s="121"/>
      <c r="SYM9" s="121"/>
      <c r="SYN9" s="121"/>
      <c r="SYO9" s="121"/>
      <c r="SYP9" s="121"/>
      <c r="SYQ9" s="121"/>
      <c r="SYR9" s="121"/>
      <c r="SYS9" s="121"/>
      <c r="SYT9" s="121"/>
      <c r="SYU9" s="121"/>
      <c r="SYV9" s="121"/>
      <c r="SYW9" s="121"/>
      <c r="SYX9" s="121"/>
      <c r="SYY9" s="121"/>
      <c r="SYZ9" s="121"/>
      <c r="SZA9" s="121"/>
      <c r="SZB9" s="121"/>
      <c r="SZC9" s="121"/>
      <c r="SZD9" s="121"/>
      <c r="SZE9" s="121"/>
      <c r="SZF9" s="121"/>
      <c r="SZG9" s="121"/>
      <c r="SZH9" s="121"/>
      <c r="SZI9" s="121"/>
      <c r="SZJ9" s="121"/>
      <c r="SZK9" s="121"/>
      <c r="SZL9" s="121"/>
      <c r="SZM9" s="121"/>
      <c r="SZN9" s="121"/>
      <c r="SZO9" s="121"/>
      <c r="SZP9" s="121"/>
      <c r="SZQ9" s="121"/>
      <c r="SZR9" s="121"/>
      <c r="SZS9" s="121"/>
      <c r="SZT9" s="121"/>
      <c r="SZU9" s="121"/>
      <c r="SZV9" s="121"/>
      <c r="SZW9" s="121"/>
      <c r="SZX9" s="121"/>
      <c r="SZY9" s="121"/>
      <c r="SZZ9" s="121"/>
      <c r="TAA9" s="121"/>
      <c r="TAB9" s="121"/>
      <c r="TAC9" s="121"/>
      <c r="TAD9" s="121"/>
      <c r="TAE9" s="121"/>
      <c r="TAF9" s="121"/>
      <c r="TAG9" s="121"/>
      <c r="TAH9" s="121"/>
      <c r="TAI9" s="121"/>
      <c r="TAJ9" s="121"/>
      <c r="TAK9" s="121"/>
      <c r="TAL9" s="121"/>
      <c r="TAM9" s="121"/>
      <c r="TAN9" s="121"/>
      <c r="TAO9" s="121"/>
      <c r="TAP9" s="121"/>
      <c r="TAQ9" s="121"/>
      <c r="TAR9" s="121"/>
      <c r="TAS9" s="121"/>
      <c r="TAT9" s="121"/>
      <c r="TAU9" s="121"/>
      <c r="TAV9" s="121"/>
      <c r="TAW9" s="121"/>
      <c r="TAX9" s="121"/>
      <c r="TAY9" s="121"/>
      <c r="TAZ9" s="121"/>
      <c r="TBA9" s="121"/>
      <c r="TBB9" s="121"/>
      <c r="TBC9" s="121"/>
      <c r="TBD9" s="121"/>
      <c r="TBE9" s="121"/>
      <c r="TBF9" s="121"/>
      <c r="TBG9" s="121"/>
      <c r="TBH9" s="121"/>
      <c r="TBI9" s="121"/>
      <c r="TBJ9" s="121"/>
      <c r="TBK9" s="121"/>
      <c r="TBL9" s="121"/>
      <c r="TBM9" s="121"/>
      <c r="TBN9" s="121"/>
      <c r="TBO9" s="121"/>
      <c r="TBP9" s="121"/>
      <c r="TBQ9" s="121"/>
      <c r="TBR9" s="121"/>
      <c r="TBS9" s="121"/>
      <c r="TBT9" s="121"/>
      <c r="TBU9" s="121"/>
      <c r="TBV9" s="121"/>
      <c r="TBW9" s="121"/>
      <c r="TBX9" s="121"/>
      <c r="TBY9" s="121"/>
      <c r="TBZ9" s="121"/>
      <c r="TCA9" s="121"/>
      <c r="TCB9" s="121"/>
      <c r="TCC9" s="121"/>
      <c r="TCD9" s="121"/>
      <c r="TCE9" s="121"/>
      <c r="TCF9" s="121"/>
      <c r="TCG9" s="121"/>
      <c r="TCH9" s="121"/>
      <c r="TCI9" s="121"/>
      <c r="TCJ9" s="121"/>
      <c r="TCK9" s="121"/>
      <c r="TCL9" s="121"/>
      <c r="TCM9" s="121"/>
      <c r="TCN9" s="121"/>
      <c r="TCO9" s="121"/>
      <c r="TCP9" s="121"/>
      <c r="TCQ9" s="121"/>
      <c r="TCR9" s="121"/>
      <c r="TCS9" s="121"/>
      <c r="TCT9" s="121"/>
      <c r="TCU9" s="121"/>
      <c r="TCV9" s="121"/>
      <c r="TCW9" s="121"/>
      <c r="TCX9" s="121"/>
      <c r="TCY9" s="121"/>
      <c r="TCZ9" s="121"/>
      <c r="TDA9" s="121"/>
      <c r="TDB9" s="121"/>
      <c r="TDC9" s="121"/>
      <c r="TDD9" s="121"/>
      <c r="TDE9" s="121"/>
      <c r="TDF9" s="121"/>
      <c r="TDG9" s="121"/>
      <c r="TDH9" s="121"/>
      <c r="TDI9" s="121"/>
      <c r="TDJ9" s="121"/>
      <c r="TDK9" s="121"/>
      <c r="TDL9" s="121"/>
      <c r="TDM9" s="121"/>
      <c r="TDN9" s="121"/>
      <c r="TDO9" s="121"/>
      <c r="TDP9" s="121"/>
      <c r="TDQ9" s="121"/>
      <c r="TDR9" s="121"/>
      <c r="TDS9" s="121"/>
      <c r="TDT9" s="121"/>
      <c r="TDU9" s="121"/>
      <c r="TDV9" s="121"/>
      <c r="TDW9" s="121"/>
      <c r="TDX9" s="121"/>
      <c r="TDY9" s="121"/>
      <c r="TDZ9" s="121"/>
      <c r="TEA9" s="121"/>
      <c r="TEB9" s="121"/>
      <c r="TEC9" s="121"/>
      <c r="TED9" s="121"/>
      <c r="TEE9" s="121"/>
      <c r="TEF9" s="121"/>
      <c r="TEG9" s="121"/>
      <c r="TEH9" s="121"/>
      <c r="TEI9" s="121"/>
      <c r="TEJ9" s="121"/>
      <c r="TEK9" s="121"/>
      <c r="TEL9" s="121"/>
      <c r="TEM9" s="121"/>
      <c r="TEN9" s="121"/>
      <c r="TEO9" s="121"/>
      <c r="TEP9" s="121"/>
      <c r="TEQ9" s="121"/>
      <c r="TER9" s="121"/>
      <c r="TES9" s="121"/>
      <c r="TET9" s="121"/>
      <c r="TEU9" s="121"/>
      <c r="TEV9" s="121"/>
      <c r="TEW9" s="121"/>
      <c r="TEX9" s="121"/>
      <c r="TEY9" s="121"/>
      <c r="TEZ9" s="121"/>
      <c r="TFA9" s="121"/>
      <c r="TFB9" s="121"/>
      <c r="TFC9" s="121"/>
      <c r="TFD9" s="121"/>
      <c r="TFE9" s="121"/>
      <c r="TFF9" s="121"/>
      <c r="TFG9" s="121"/>
      <c r="TFH9" s="121"/>
      <c r="TFI9" s="121"/>
      <c r="TFJ9" s="121"/>
      <c r="TFK9" s="121"/>
      <c r="TFL9" s="121"/>
      <c r="TFM9" s="121"/>
      <c r="TFN9" s="121"/>
      <c r="TFO9" s="121"/>
      <c r="TFP9" s="121"/>
      <c r="TFQ9" s="121"/>
      <c r="TFR9" s="121"/>
      <c r="TFS9" s="121"/>
      <c r="TFT9" s="121"/>
      <c r="TFU9" s="121"/>
      <c r="TFV9" s="121"/>
      <c r="TFW9" s="121"/>
      <c r="TFX9" s="121"/>
      <c r="TFY9" s="121"/>
      <c r="TFZ9" s="121"/>
      <c r="TGA9" s="121"/>
      <c r="TGB9" s="121"/>
      <c r="TGC9" s="121"/>
      <c r="TGD9" s="121"/>
      <c r="TGE9" s="121"/>
      <c r="TGF9" s="121"/>
      <c r="TGG9" s="121"/>
      <c r="TGH9" s="121"/>
      <c r="TGI9" s="121"/>
      <c r="TGJ9" s="121"/>
      <c r="TGK9" s="121"/>
      <c r="TGL9" s="121"/>
      <c r="TGM9" s="121"/>
      <c r="TGN9" s="121"/>
      <c r="TGO9" s="121"/>
      <c r="TGP9" s="121"/>
      <c r="TGQ9" s="121"/>
      <c r="TGR9" s="121"/>
      <c r="TGS9" s="121"/>
      <c r="TGT9" s="121"/>
      <c r="TGU9" s="121"/>
      <c r="TGV9" s="121"/>
      <c r="TGW9" s="121"/>
      <c r="TGX9" s="121"/>
      <c r="TGY9" s="121"/>
      <c r="TGZ9" s="121"/>
      <c r="THA9" s="121"/>
      <c r="THB9" s="121"/>
      <c r="THC9" s="121"/>
      <c r="THD9" s="121"/>
      <c r="THE9" s="121"/>
      <c r="THF9" s="121"/>
      <c r="THG9" s="121"/>
      <c r="THH9" s="121"/>
      <c r="THI9" s="121"/>
      <c r="THJ9" s="121"/>
      <c r="THK9" s="121"/>
      <c r="THL9" s="121"/>
      <c r="THM9" s="121"/>
      <c r="THN9" s="121"/>
      <c r="THO9" s="121"/>
      <c r="THP9" s="121"/>
      <c r="THQ9" s="121"/>
      <c r="THR9" s="121"/>
      <c r="THS9" s="121"/>
      <c r="THT9" s="121"/>
      <c r="THU9" s="121"/>
      <c r="THV9" s="121"/>
      <c r="THW9" s="121"/>
      <c r="THX9" s="121"/>
      <c r="THY9" s="121"/>
      <c r="THZ9" s="121"/>
      <c r="TIA9" s="121"/>
      <c r="TIB9" s="121"/>
      <c r="TIC9" s="121"/>
      <c r="TID9" s="121"/>
      <c r="TIE9" s="121"/>
      <c r="TIF9" s="121"/>
      <c r="TIG9" s="121"/>
      <c r="TIH9" s="121"/>
      <c r="TII9" s="121"/>
      <c r="TIJ9" s="121"/>
      <c r="TIK9" s="121"/>
      <c r="TIL9" s="121"/>
      <c r="TIM9" s="121"/>
      <c r="TIN9" s="121"/>
      <c r="TIO9" s="121"/>
      <c r="TIP9" s="121"/>
      <c r="TIQ9" s="121"/>
      <c r="TIR9" s="121"/>
      <c r="TIS9" s="121"/>
      <c r="TIT9" s="121"/>
      <c r="TIU9" s="121"/>
      <c r="TIV9" s="121"/>
      <c r="TIW9" s="121"/>
      <c r="TIX9" s="121"/>
      <c r="TIY9" s="121"/>
      <c r="TIZ9" s="121"/>
      <c r="TJA9" s="121"/>
      <c r="TJB9" s="121"/>
      <c r="TJC9" s="121"/>
      <c r="TJD9" s="121"/>
      <c r="TJE9" s="121"/>
      <c r="TJF9" s="121"/>
      <c r="TJG9" s="121"/>
      <c r="TJH9" s="121"/>
      <c r="TJI9" s="121"/>
      <c r="TJJ9" s="121"/>
      <c r="TJK9" s="121"/>
      <c r="TJL9" s="121"/>
      <c r="TJM9" s="121"/>
      <c r="TJN9" s="121"/>
      <c r="TJO9" s="121"/>
      <c r="TJP9" s="121"/>
      <c r="TJQ9" s="121"/>
      <c r="TJR9" s="121"/>
      <c r="TJS9" s="121"/>
      <c r="TJT9" s="121"/>
      <c r="TJU9" s="121"/>
      <c r="TJV9" s="121"/>
      <c r="TJW9" s="121"/>
      <c r="TJX9" s="121"/>
      <c r="TJY9" s="121"/>
      <c r="TJZ9" s="121"/>
      <c r="TKA9" s="121"/>
      <c r="TKB9" s="121"/>
      <c r="TKC9" s="121"/>
      <c r="TKD9" s="121"/>
      <c r="TKE9" s="121"/>
      <c r="TKF9" s="121"/>
      <c r="TKG9" s="121"/>
      <c r="TKH9" s="121"/>
      <c r="TKI9" s="121"/>
      <c r="TKJ9" s="121"/>
      <c r="TKK9" s="121"/>
      <c r="TKL9" s="121"/>
      <c r="TKM9" s="121"/>
      <c r="TKN9" s="121"/>
      <c r="TKO9" s="121"/>
      <c r="TKP9" s="121"/>
      <c r="TKQ9" s="121"/>
      <c r="TKR9" s="121"/>
      <c r="TKS9" s="121"/>
      <c r="TKT9" s="121"/>
      <c r="TKU9" s="121"/>
      <c r="TKV9" s="121"/>
      <c r="TKW9" s="121"/>
      <c r="TKX9" s="121"/>
      <c r="TKY9" s="121"/>
      <c r="TKZ9" s="121"/>
      <c r="TLA9" s="121"/>
      <c r="TLB9" s="121"/>
      <c r="TLC9" s="121"/>
      <c r="TLD9" s="121"/>
      <c r="TLE9" s="121"/>
      <c r="TLF9" s="121"/>
      <c r="TLG9" s="121"/>
      <c r="TLH9" s="121"/>
      <c r="TLI9" s="121"/>
      <c r="TLJ9" s="121"/>
      <c r="TLK9" s="121"/>
      <c r="TLL9" s="121"/>
      <c r="TLM9" s="121"/>
      <c r="TLN9" s="121"/>
      <c r="TLO9" s="121"/>
      <c r="TLP9" s="121"/>
      <c r="TLQ9" s="121"/>
      <c r="TLR9" s="121"/>
      <c r="TLS9" s="121"/>
      <c r="TLT9" s="121"/>
      <c r="TLU9" s="121"/>
      <c r="TLV9" s="121"/>
      <c r="TLW9" s="121"/>
      <c r="TLX9" s="121"/>
      <c r="TLY9" s="121"/>
      <c r="TLZ9" s="121"/>
      <c r="TMA9" s="121"/>
      <c r="TMB9" s="121"/>
      <c r="TMC9" s="121"/>
      <c r="TMD9" s="121"/>
      <c r="TME9" s="121"/>
      <c r="TMF9" s="121"/>
      <c r="TMG9" s="121"/>
      <c r="TMH9" s="121"/>
      <c r="TMI9" s="121"/>
      <c r="TMJ9" s="121"/>
      <c r="TMK9" s="121"/>
      <c r="TML9" s="121"/>
      <c r="TMM9" s="121"/>
      <c r="TMN9" s="121"/>
      <c r="TMO9" s="121"/>
      <c r="TMP9" s="121"/>
      <c r="TMQ9" s="121"/>
      <c r="TMR9" s="121"/>
      <c r="TMS9" s="121"/>
      <c r="TMT9" s="121"/>
      <c r="TMU9" s="121"/>
      <c r="TMV9" s="121"/>
      <c r="TMW9" s="121"/>
      <c r="TMX9" s="121"/>
      <c r="TMY9" s="121"/>
      <c r="TMZ9" s="121"/>
      <c r="TNA9" s="121"/>
      <c r="TNB9" s="121"/>
      <c r="TNC9" s="121"/>
      <c r="TND9" s="121"/>
      <c r="TNE9" s="121"/>
      <c r="TNF9" s="121"/>
      <c r="TNG9" s="121"/>
      <c r="TNH9" s="121"/>
      <c r="TNI9" s="121"/>
      <c r="TNJ9" s="121"/>
      <c r="TNK9" s="121"/>
      <c r="TNL9" s="121"/>
      <c r="TNM9" s="121"/>
      <c r="TNN9" s="121"/>
      <c r="TNO9" s="121"/>
      <c r="TNP9" s="121"/>
      <c r="TNQ9" s="121"/>
      <c r="TNR9" s="121"/>
      <c r="TNS9" s="121"/>
      <c r="TNT9" s="121"/>
      <c r="TNU9" s="121"/>
      <c r="TNV9" s="121"/>
      <c r="TNW9" s="121"/>
      <c r="TNX9" s="121"/>
      <c r="TNY9" s="121"/>
      <c r="TNZ9" s="121"/>
      <c r="TOA9" s="121"/>
      <c r="TOB9" s="121"/>
      <c r="TOC9" s="121"/>
      <c r="TOD9" s="121"/>
      <c r="TOE9" s="121"/>
      <c r="TOF9" s="121"/>
      <c r="TOG9" s="121"/>
      <c r="TOH9" s="121"/>
      <c r="TOI9" s="121"/>
      <c r="TOJ9" s="121"/>
      <c r="TOK9" s="121"/>
      <c r="TOL9" s="121"/>
      <c r="TOM9" s="121"/>
      <c r="TON9" s="121"/>
      <c r="TOO9" s="121"/>
      <c r="TOP9" s="121"/>
      <c r="TOQ9" s="121"/>
      <c r="TOR9" s="121"/>
      <c r="TOS9" s="121"/>
      <c r="TOT9" s="121"/>
      <c r="TOU9" s="121"/>
      <c r="TOV9" s="121"/>
      <c r="TOW9" s="121"/>
      <c r="TOX9" s="121"/>
      <c r="TOY9" s="121"/>
      <c r="TOZ9" s="121"/>
      <c r="TPA9" s="121"/>
      <c r="TPB9" s="121"/>
      <c r="TPC9" s="121"/>
      <c r="TPD9" s="121"/>
      <c r="TPE9" s="121"/>
      <c r="TPF9" s="121"/>
      <c r="TPG9" s="121"/>
      <c r="TPH9" s="121"/>
      <c r="TPI9" s="121"/>
      <c r="TPJ9" s="121"/>
      <c r="TPK9" s="121"/>
      <c r="TPL9" s="121"/>
      <c r="TPM9" s="121"/>
      <c r="TPN9" s="121"/>
      <c r="TPO9" s="121"/>
      <c r="TPP9" s="121"/>
      <c r="TPQ9" s="121"/>
      <c r="TPR9" s="121"/>
      <c r="TPS9" s="121"/>
      <c r="TPT9" s="121"/>
      <c r="TPU9" s="121"/>
      <c r="TPV9" s="121"/>
      <c r="TPW9" s="121"/>
      <c r="TPX9" s="121"/>
      <c r="TPY9" s="121"/>
      <c r="TPZ9" s="121"/>
      <c r="TQA9" s="121"/>
      <c r="TQB9" s="121"/>
      <c r="TQC9" s="121"/>
      <c r="TQD9" s="121"/>
      <c r="TQE9" s="121"/>
      <c r="TQF9" s="121"/>
      <c r="TQG9" s="121"/>
      <c r="TQH9" s="121"/>
      <c r="TQI9" s="121"/>
      <c r="TQJ9" s="121"/>
      <c r="TQK9" s="121"/>
      <c r="TQL9" s="121"/>
      <c r="TQM9" s="121"/>
      <c r="TQN9" s="121"/>
      <c r="TQO9" s="121"/>
      <c r="TQP9" s="121"/>
      <c r="TQQ9" s="121"/>
      <c r="TQR9" s="121"/>
      <c r="TQS9" s="121"/>
      <c r="TQT9" s="121"/>
      <c r="TQU9" s="121"/>
      <c r="TQV9" s="121"/>
      <c r="TQW9" s="121"/>
      <c r="TQX9" s="121"/>
      <c r="TQY9" s="121"/>
      <c r="TQZ9" s="121"/>
      <c r="TRA9" s="121"/>
      <c r="TRB9" s="121"/>
      <c r="TRC9" s="121"/>
      <c r="TRD9" s="121"/>
      <c r="TRE9" s="121"/>
      <c r="TRF9" s="121"/>
      <c r="TRG9" s="121"/>
      <c r="TRH9" s="121"/>
      <c r="TRI9" s="121"/>
      <c r="TRJ9" s="121"/>
      <c r="TRK9" s="121"/>
      <c r="TRL9" s="121"/>
      <c r="TRM9" s="121"/>
      <c r="TRN9" s="121"/>
      <c r="TRO9" s="121"/>
      <c r="TRP9" s="121"/>
      <c r="TRQ9" s="121"/>
      <c r="TRR9" s="121"/>
      <c r="TRS9" s="121"/>
      <c r="TRT9" s="121"/>
      <c r="TRU9" s="121"/>
      <c r="TRV9" s="121"/>
      <c r="TRW9" s="121"/>
      <c r="TRX9" s="121"/>
      <c r="TRY9" s="121"/>
      <c r="TRZ9" s="121"/>
      <c r="TSA9" s="121"/>
      <c r="TSB9" s="121"/>
      <c r="TSC9" s="121"/>
      <c r="TSD9" s="121"/>
      <c r="TSE9" s="121"/>
      <c r="TSF9" s="121"/>
      <c r="TSG9" s="121"/>
      <c r="TSH9" s="121"/>
      <c r="TSI9" s="121"/>
      <c r="TSJ9" s="121"/>
      <c r="TSK9" s="121"/>
      <c r="TSL9" s="121"/>
      <c r="TSM9" s="121"/>
      <c r="TSN9" s="121"/>
      <c r="TSO9" s="121"/>
      <c r="TSP9" s="121"/>
      <c r="TSQ9" s="121"/>
      <c r="TSR9" s="121"/>
      <c r="TSS9" s="121"/>
      <c r="TST9" s="121"/>
      <c r="TSU9" s="121"/>
      <c r="TSV9" s="121"/>
      <c r="TSW9" s="121"/>
      <c r="TSX9" s="121"/>
      <c r="TSY9" s="121"/>
      <c r="TSZ9" s="121"/>
      <c r="TTA9" s="121"/>
      <c r="TTB9" s="121"/>
      <c r="TTC9" s="121"/>
      <c r="TTD9" s="121"/>
      <c r="TTE9" s="121"/>
      <c r="TTF9" s="121"/>
      <c r="TTG9" s="121"/>
      <c r="TTH9" s="121"/>
      <c r="TTI9" s="121"/>
      <c r="TTJ9" s="121"/>
      <c r="TTK9" s="121"/>
      <c r="TTL9" s="121"/>
      <c r="TTM9" s="121"/>
      <c r="TTN9" s="121"/>
      <c r="TTO9" s="121"/>
      <c r="TTP9" s="121"/>
      <c r="TTQ9" s="121"/>
      <c r="TTR9" s="121"/>
      <c r="TTS9" s="121"/>
      <c r="TTT9" s="121"/>
      <c r="TTU9" s="121"/>
      <c r="TTV9" s="121"/>
      <c r="TTW9" s="121"/>
      <c r="TTX9" s="121"/>
      <c r="TTY9" s="121"/>
      <c r="TTZ9" s="121"/>
      <c r="TUA9" s="121"/>
      <c r="TUB9" s="121"/>
      <c r="TUC9" s="121"/>
      <c r="TUD9" s="121"/>
      <c r="TUE9" s="121"/>
      <c r="TUF9" s="121"/>
      <c r="TUG9" s="121"/>
      <c r="TUH9" s="121"/>
      <c r="TUI9" s="121"/>
      <c r="TUJ9" s="121"/>
      <c r="TUK9" s="121"/>
      <c r="TUL9" s="121"/>
      <c r="TUM9" s="121"/>
      <c r="TUN9" s="121"/>
      <c r="TUO9" s="121"/>
      <c r="TUP9" s="121"/>
      <c r="TUQ9" s="121"/>
      <c r="TUR9" s="121"/>
      <c r="TUS9" s="121"/>
      <c r="TUT9" s="121"/>
      <c r="TUU9" s="121"/>
      <c r="TUV9" s="121"/>
      <c r="TUW9" s="121"/>
      <c r="TUX9" s="121"/>
      <c r="TUY9" s="121"/>
      <c r="TUZ9" s="121"/>
      <c r="TVA9" s="121"/>
      <c r="TVB9" s="121"/>
      <c r="TVC9" s="121"/>
      <c r="TVD9" s="121"/>
      <c r="TVE9" s="121"/>
      <c r="TVF9" s="121"/>
      <c r="TVG9" s="121"/>
      <c r="TVH9" s="121"/>
      <c r="TVI9" s="121"/>
      <c r="TVJ9" s="121"/>
      <c r="TVK9" s="121"/>
      <c r="TVL9" s="121"/>
      <c r="TVM9" s="121"/>
      <c r="TVN9" s="121"/>
      <c r="TVO9" s="121"/>
      <c r="TVP9" s="121"/>
      <c r="TVQ9" s="121"/>
      <c r="TVR9" s="121"/>
      <c r="TVS9" s="121"/>
      <c r="TVT9" s="121"/>
      <c r="TVU9" s="121"/>
      <c r="TVV9" s="121"/>
      <c r="TVW9" s="121"/>
      <c r="TVX9" s="121"/>
      <c r="TVY9" s="121"/>
      <c r="TVZ9" s="121"/>
      <c r="TWA9" s="121"/>
      <c r="TWB9" s="121"/>
      <c r="TWC9" s="121"/>
      <c r="TWD9" s="121"/>
      <c r="TWE9" s="121"/>
      <c r="TWF9" s="121"/>
      <c r="TWG9" s="121"/>
      <c r="TWH9" s="121"/>
      <c r="TWI9" s="121"/>
      <c r="TWJ9" s="121"/>
      <c r="TWK9" s="121"/>
      <c r="TWL9" s="121"/>
      <c r="TWM9" s="121"/>
      <c r="TWN9" s="121"/>
      <c r="TWO9" s="121"/>
      <c r="TWP9" s="121"/>
      <c r="TWQ9" s="121"/>
      <c r="TWR9" s="121"/>
      <c r="TWS9" s="121"/>
      <c r="TWT9" s="121"/>
      <c r="TWU9" s="121"/>
      <c r="TWV9" s="121"/>
      <c r="TWW9" s="121"/>
      <c r="TWX9" s="121"/>
      <c r="TWY9" s="121"/>
      <c r="TWZ9" s="121"/>
      <c r="TXA9" s="121"/>
      <c r="TXB9" s="121"/>
      <c r="TXC9" s="121"/>
      <c r="TXD9" s="121"/>
      <c r="TXE9" s="121"/>
      <c r="TXF9" s="121"/>
      <c r="TXG9" s="121"/>
      <c r="TXH9" s="121"/>
      <c r="TXI9" s="121"/>
      <c r="TXJ9" s="121"/>
      <c r="TXK9" s="121"/>
      <c r="TXL9" s="121"/>
      <c r="TXM9" s="121"/>
      <c r="TXN9" s="121"/>
      <c r="TXO9" s="121"/>
      <c r="TXP9" s="121"/>
      <c r="TXQ9" s="121"/>
      <c r="TXR9" s="121"/>
      <c r="TXS9" s="121"/>
      <c r="TXT9" s="121"/>
      <c r="TXU9" s="121"/>
      <c r="TXV9" s="121"/>
      <c r="TXW9" s="121"/>
      <c r="TXX9" s="121"/>
      <c r="TXY9" s="121"/>
      <c r="TXZ9" s="121"/>
      <c r="TYA9" s="121"/>
      <c r="TYB9" s="121"/>
      <c r="TYC9" s="121"/>
      <c r="TYD9" s="121"/>
      <c r="TYE9" s="121"/>
      <c r="TYF9" s="121"/>
      <c r="TYG9" s="121"/>
      <c r="TYH9" s="121"/>
      <c r="TYI9" s="121"/>
      <c r="TYJ9" s="121"/>
      <c r="TYK9" s="121"/>
      <c r="TYL9" s="121"/>
      <c r="TYM9" s="121"/>
      <c r="TYN9" s="121"/>
      <c r="TYO9" s="121"/>
      <c r="TYP9" s="121"/>
      <c r="TYQ9" s="121"/>
      <c r="TYR9" s="121"/>
      <c r="TYS9" s="121"/>
      <c r="TYT9" s="121"/>
      <c r="TYU9" s="121"/>
      <c r="TYV9" s="121"/>
      <c r="TYW9" s="121"/>
      <c r="TYX9" s="121"/>
      <c r="TYY9" s="121"/>
      <c r="TYZ9" s="121"/>
      <c r="TZA9" s="121"/>
      <c r="TZB9" s="121"/>
      <c r="TZC9" s="121"/>
      <c r="TZD9" s="121"/>
      <c r="TZE9" s="121"/>
      <c r="TZF9" s="121"/>
      <c r="TZG9" s="121"/>
      <c r="TZH9" s="121"/>
      <c r="TZI9" s="121"/>
      <c r="TZJ9" s="121"/>
      <c r="TZK9" s="121"/>
      <c r="TZL9" s="121"/>
      <c r="TZM9" s="121"/>
      <c r="TZN9" s="121"/>
      <c r="TZO9" s="121"/>
      <c r="TZP9" s="121"/>
      <c r="TZQ9" s="121"/>
      <c r="TZR9" s="121"/>
      <c r="TZS9" s="121"/>
      <c r="TZT9" s="121"/>
      <c r="TZU9" s="121"/>
      <c r="TZV9" s="121"/>
      <c r="TZW9" s="121"/>
      <c r="TZX9" s="121"/>
      <c r="TZY9" s="121"/>
      <c r="TZZ9" s="121"/>
      <c r="UAA9" s="121"/>
      <c r="UAB9" s="121"/>
      <c r="UAC9" s="121"/>
      <c r="UAD9" s="121"/>
      <c r="UAE9" s="121"/>
      <c r="UAF9" s="121"/>
      <c r="UAG9" s="121"/>
      <c r="UAH9" s="121"/>
      <c r="UAI9" s="121"/>
      <c r="UAJ9" s="121"/>
      <c r="UAK9" s="121"/>
      <c r="UAL9" s="121"/>
      <c r="UAM9" s="121"/>
      <c r="UAN9" s="121"/>
      <c r="UAO9" s="121"/>
      <c r="UAP9" s="121"/>
      <c r="UAQ9" s="121"/>
      <c r="UAR9" s="121"/>
      <c r="UAS9" s="121"/>
      <c r="UAT9" s="121"/>
      <c r="UAU9" s="121"/>
      <c r="UAV9" s="121"/>
      <c r="UAW9" s="121"/>
      <c r="UAX9" s="121"/>
      <c r="UAY9" s="121"/>
      <c r="UAZ9" s="121"/>
      <c r="UBA9" s="121"/>
      <c r="UBB9" s="121"/>
      <c r="UBC9" s="121"/>
      <c r="UBD9" s="121"/>
      <c r="UBE9" s="121"/>
      <c r="UBF9" s="121"/>
      <c r="UBG9" s="121"/>
      <c r="UBH9" s="121"/>
      <c r="UBI9" s="121"/>
      <c r="UBJ9" s="121"/>
      <c r="UBK9" s="121"/>
      <c r="UBL9" s="121"/>
      <c r="UBM9" s="121"/>
      <c r="UBN9" s="121"/>
      <c r="UBO9" s="121"/>
      <c r="UBP9" s="121"/>
      <c r="UBQ9" s="121"/>
      <c r="UBR9" s="121"/>
      <c r="UBS9" s="121"/>
      <c r="UBT9" s="121"/>
      <c r="UBU9" s="121"/>
      <c r="UBV9" s="121"/>
      <c r="UBW9" s="121"/>
      <c r="UBX9" s="121"/>
      <c r="UBY9" s="121"/>
      <c r="UBZ9" s="121"/>
      <c r="UCA9" s="121"/>
      <c r="UCB9" s="121"/>
      <c r="UCC9" s="121"/>
      <c r="UCD9" s="121"/>
      <c r="UCE9" s="121"/>
      <c r="UCF9" s="121"/>
      <c r="UCG9" s="121"/>
      <c r="UCH9" s="121"/>
      <c r="UCI9" s="121"/>
      <c r="UCJ9" s="121"/>
      <c r="UCK9" s="121"/>
      <c r="UCL9" s="121"/>
      <c r="UCM9" s="121"/>
      <c r="UCN9" s="121"/>
      <c r="UCO9" s="121"/>
      <c r="UCP9" s="121"/>
      <c r="UCQ9" s="121"/>
      <c r="UCR9" s="121"/>
      <c r="UCS9" s="121"/>
      <c r="UCT9" s="121"/>
      <c r="UCU9" s="121"/>
      <c r="UCV9" s="121"/>
      <c r="UCW9" s="121"/>
      <c r="UCX9" s="121"/>
      <c r="UCY9" s="121"/>
      <c r="UCZ9" s="121"/>
      <c r="UDA9" s="121"/>
      <c r="UDB9" s="121"/>
      <c r="UDC9" s="121"/>
      <c r="UDD9" s="121"/>
      <c r="UDE9" s="121"/>
      <c r="UDF9" s="121"/>
      <c r="UDG9" s="121"/>
      <c r="UDH9" s="121"/>
      <c r="UDI9" s="121"/>
      <c r="UDJ9" s="121"/>
      <c r="UDK9" s="121"/>
      <c r="UDL9" s="121"/>
      <c r="UDM9" s="121"/>
      <c r="UDN9" s="121"/>
      <c r="UDO9" s="121"/>
      <c r="UDP9" s="121"/>
      <c r="UDQ9" s="121"/>
      <c r="UDR9" s="121"/>
      <c r="UDS9" s="121"/>
      <c r="UDT9" s="121"/>
      <c r="UDU9" s="121"/>
      <c r="UDV9" s="121"/>
      <c r="UDW9" s="121"/>
      <c r="UDX9" s="121"/>
      <c r="UDY9" s="121"/>
      <c r="UDZ9" s="121"/>
      <c r="UEA9" s="121"/>
      <c r="UEB9" s="121"/>
      <c r="UEC9" s="121"/>
      <c r="UED9" s="121"/>
      <c r="UEE9" s="121"/>
      <c r="UEF9" s="121"/>
      <c r="UEG9" s="121"/>
      <c r="UEH9" s="121"/>
      <c r="UEI9" s="121"/>
      <c r="UEJ9" s="121"/>
      <c r="UEK9" s="121"/>
      <c r="UEL9" s="121"/>
      <c r="UEM9" s="121"/>
      <c r="UEN9" s="121"/>
      <c r="UEO9" s="121"/>
      <c r="UEP9" s="121"/>
      <c r="UEQ9" s="121"/>
      <c r="UER9" s="121"/>
      <c r="UES9" s="121"/>
      <c r="UET9" s="121"/>
      <c r="UEU9" s="121"/>
      <c r="UEV9" s="121"/>
      <c r="UEW9" s="121"/>
      <c r="UEX9" s="121"/>
      <c r="UEY9" s="121"/>
      <c r="UEZ9" s="121"/>
      <c r="UFA9" s="121"/>
      <c r="UFB9" s="121"/>
      <c r="UFC9" s="121"/>
      <c r="UFD9" s="121"/>
      <c r="UFE9" s="121"/>
      <c r="UFF9" s="121"/>
      <c r="UFG9" s="121"/>
      <c r="UFH9" s="121"/>
      <c r="UFI9" s="121"/>
      <c r="UFJ9" s="121"/>
      <c r="UFK9" s="121"/>
      <c r="UFL9" s="121"/>
      <c r="UFM9" s="121"/>
      <c r="UFN9" s="121"/>
      <c r="UFO9" s="121"/>
      <c r="UFP9" s="121"/>
      <c r="UFQ9" s="121"/>
      <c r="UFR9" s="121"/>
      <c r="UFS9" s="121"/>
      <c r="UFT9" s="121"/>
      <c r="UFU9" s="121"/>
      <c r="UFV9" s="121"/>
      <c r="UFW9" s="121"/>
      <c r="UFX9" s="121"/>
      <c r="UFY9" s="121"/>
      <c r="UFZ9" s="121"/>
      <c r="UGA9" s="121"/>
      <c r="UGB9" s="121"/>
      <c r="UGC9" s="121"/>
      <c r="UGD9" s="121"/>
      <c r="UGE9" s="121"/>
      <c r="UGF9" s="121"/>
      <c r="UGG9" s="121"/>
      <c r="UGH9" s="121"/>
      <c r="UGI9" s="121"/>
      <c r="UGJ9" s="121"/>
      <c r="UGK9" s="121"/>
      <c r="UGL9" s="121"/>
      <c r="UGM9" s="121"/>
      <c r="UGN9" s="121"/>
      <c r="UGO9" s="121"/>
      <c r="UGP9" s="121"/>
      <c r="UGQ9" s="121"/>
      <c r="UGR9" s="121"/>
      <c r="UGS9" s="121"/>
      <c r="UGT9" s="121"/>
      <c r="UGU9" s="121"/>
      <c r="UGV9" s="121"/>
      <c r="UGW9" s="121"/>
      <c r="UGX9" s="121"/>
      <c r="UGY9" s="121"/>
      <c r="UGZ9" s="121"/>
      <c r="UHA9" s="121"/>
      <c r="UHB9" s="121"/>
      <c r="UHC9" s="121"/>
      <c r="UHD9" s="121"/>
      <c r="UHE9" s="121"/>
      <c r="UHF9" s="121"/>
      <c r="UHG9" s="121"/>
      <c r="UHH9" s="121"/>
      <c r="UHI9" s="121"/>
      <c r="UHJ9" s="121"/>
      <c r="UHK9" s="121"/>
      <c r="UHL9" s="121"/>
      <c r="UHM9" s="121"/>
      <c r="UHN9" s="121"/>
      <c r="UHO9" s="121"/>
      <c r="UHP9" s="121"/>
      <c r="UHQ9" s="121"/>
      <c r="UHR9" s="121"/>
      <c r="UHS9" s="121"/>
      <c r="UHT9" s="121"/>
      <c r="UHU9" s="121"/>
      <c r="UHV9" s="121"/>
      <c r="UHW9" s="121"/>
      <c r="UHX9" s="121"/>
      <c r="UHY9" s="121"/>
      <c r="UHZ9" s="121"/>
      <c r="UIA9" s="121"/>
      <c r="UIB9" s="121"/>
      <c r="UIC9" s="121"/>
      <c r="UID9" s="121"/>
      <c r="UIE9" s="121"/>
      <c r="UIF9" s="121"/>
      <c r="UIG9" s="121"/>
      <c r="UIH9" s="121"/>
      <c r="UII9" s="121"/>
      <c r="UIJ9" s="121"/>
      <c r="UIK9" s="121"/>
      <c r="UIL9" s="121"/>
      <c r="UIM9" s="121"/>
      <c r="UIN9" s="121"/>
      <c r="UIO9" s="121"/>
      <c r="UIP9" s="121"/>
      <c r="UIQ9" s="121"/>
      <c r="UIR9" s="121"/>
      <c r="UIS9" s="121"/>
      <c r="UIT9" s="121"/>
      <c r="UIU9" s="121"/>
      <c r="UIV9" s="121"/>
      <c r="UIW9" s="121"/>
      <c r="UIX9" s="121"/>
      <c r="UIY9" s="121"/>
      <c r="UIZ9" s="121"/>
      <c r="UJA9" s="121"/>
      <c r="UJB9" s="121"/>
      <c r="UJC9" s="121"/>
      <c r="UJD9" s="121"/>
      <c r="UJE9" s="121"/>
      <c r="UJF9" s="121"/>
      <c r="UJG9" s="121"/>
      <c r="UJH9" s="121"/>
      <c r="UJI9" s="121"/>
      <c r="UJJ9" s="121"/>
      <c r="UJK9" s="121"/>
      <c r="UJL9" s="121"/>
      <c r="UJM9" s="121"/>
      <c r="UJN9" s="121"/>
      <c r="UJO9" s="121"/>
      <c r="UJP9" s="121"/>
      <c r="UJQ9" s="121"/>
      <c r="UJR9" s="121"/>
      <c r="UJS9" s="121"/>
      <c r="UJT9" s="121"/>
      <c r="UJU9" s="121"/>
      <c r="UJV9" s="121"/>
      <c r="UJW9" s="121"/>
      <c r="UJX9" s="121"/>
      <c r="UJY9" s="121"/>
      <c r="UJZ9" s="121"/>
      <c r="UKA9" s="121"/>
      <c r="UKB9" s="121"/>
      <c r="UKC9" s="121"/>
      <c r="UKD9" s="121"/>
      <c r="UKE9" s="121"/>
      <c r="UKF9" s="121"/>
      <c r="UKG9" s="121"/>
      <c r="UKH9" s="121"/>
      <c r="UKI9" s="121"/>
      <c r="UKJ9" s="121"/>
      <c r="UKK9" s="121"/>
      <c r="UKL9" s="121"/>
      <c r="UKM9" s="121"/>
      <c r="UKN9" s="121"/>
      <c r="UKO9" s="121"/>
      <c r="UKP9" s="121"/>
      <c r="UKQ9" s="121"/>
      <c r="UKR9" s="121"/>
      <c r="UKS9" s="121"/>
      <c r="UKT9" s="121"/>
      <c r="UKU9" s="121"/>
      <c r="UKV9" s="121"/>
      <c r="UKW9" s="121"/>
      <c r="UKX9" s="121"/>
      <c r="UKY9" s="121"/>
      <c r="UKZ9" s="121"/>
      <c r="ULA9" s="121"/>
      <c r="ULB9" s="121"/>
      <c r="ULC9" s="121"/>
      <c r="ULD9" s="121"/>
      <c r="ULE9" s="121"/>
      <c r="ULF9" s="121"/>
      <c r="ULG9" s="121"/>
      <c r="ULH9" s="121"/>
      <c r="ULI9" s="121"/>
      <c r="ULJ9" s="121"/>
      <c r="ULK9" s="121"/>
      <c r="ULL9" s="121"/>
      <c r="ULM9" s="121"/>
      <c r="ULN9" s="121"/>
      <c r="ULO9" s="121"/>
      <c r="ULP9" s="121"/>
      <c r="ULQ9" s="121"/>
      <c r="ULR9" s="121"/>
      <c r="ULS9" s="121"/>
      <c r="ULT9" s="121"/>
      <c r="ULU9" s="121"/>
      <c r="ULV9" s="121"/>
      <c r="ULW9" s="121"/>
      <c r="ULX9" s="121"/>
      <c r="ULY9" s="121"/>
      <c r="ULZ9" s="121"/>
      <c r="UMA9" s="121"/>
      <c r="UMB9" s="121"/>
      <c r="UMC9" s="121"/>
      <c r="UMD9" s="121"/>
      <c r="UME9" s="121"/>
      <c r="UMF9" s="121"/>
      <c r="UMG9" s="121"/>
      <c r="UMH9" s="121"/>
      <c r="UMI9" s="121"/>
      <c r="UMJ9" s="121"/>
      <c r="UMK9" s="121"/>
      <c r="UML9" s="121"/>
      <c r="UMM9" s="121"/>
      <c r="UMN9" s="121"/>
      <c r="UMO9" s="121"/>
      <c r="UMP9" s="121"/>
      <c r="UMQ9" s="121"/>
      <c r="UMR9" s="121"/>
      <c r="UMS9" s="121"/>
      <c r="UMT9" s="121"/>
      <c r="UMU9" s="121"/>
      <c r="UMV9" s="121"/>
      <c r="UMW9" s="121"/>
      <c r="UMX9" s="121"/>
      <c r="UMY9" s="121"/>
      <c r="UMZ9" s="121"/>
      <c r="UNA9" s="121"/>
      <c r="UNB9" s="121"/>
      <c r="UNC9" s="121"/>
      <c r="UND9" s="121"/>
      <c r="UNE9" s="121"/>
      <c r="UNF9" s="121"/>
      <c r="UNG9" s="121"/>
      <c r="UNH9" s="121"/>
      <c r="UNI9" s="121"/>
      <c r="UNJ9" s="121"/>
      <c r="UNK9" s="121"/>
      <c r="UNL9" s="121"/>
      <c r="UNM9" s="121"/>
      <c r="UNN9" s="121"/>
      <c r="UNO9" s="121"/>
      <c r="UNP9" s="121"/>
      <c r="UNQ9" s="121"/>
      <c r="UNR9" s="121"/>
      <c r="UNS9" s="121"/>
      <c r="UNT9" s="121"/>
      <c r="UNU9" s="121"/>
      <c r="UNV9" s="121"/>
      <c r="UNW9" s="121"/>
      <c r="UNX9" s="121"/>
      <c r="UNY9" s="121"/>
      <c r="UNZ9" s="121"/>
      <c r="UOA9" s="121"/>
      <c r="UOB9" s="121"/>
      <c r="UOC9" s="121"/>
      <c r="UOD9" s="121"/>
      <c r="UOE9" s="121"/>
      <c r="UOF9" s="121"/>
      <c r="UOG9" s="121"/>
      <c r="UOH9" s="121"/>
      <c r="UOI9" s="121"/>
      <c r="UOJ9" s="121"/>
      <c r="UOK9" s="121"/>
      <c r="UOL9" s="121"/>
      <c r="UOM9" s="121"/>
      <c r="UON9" s="121"/>
      <c r="UOO9" s="121"/>
      <c r="UOP9" s="121"/>
      <c r="UOQ9" s="121"/>
      <c r="UOR9" s="121"/>
      <c r="UOS9" s="121"/>
      <c r="UOT9" s="121"/>
      <c r="UOU9" s="121"/>
      <c r="UOV9" s="121"/>
      <c r="UOW9" s="121"/>
      <c r="UOX9" s="121"/>
      <c r="UOY9" s="121"/>
      <c r="UOZ9" s="121"/>
      <c r="UPA9" s="121"/>
      <c r="UPB9" s="121"/>
      <c r="UPC9" s="121"/>
      <c r="UPD9" s="121"/>
      <c r="UPE9" s="121"/>
      <c r="UPF9" s="121"/>
      <c r="UPG9" s="121"/>
      <c r="UPH9" s="121"/>
      <c r="UPI9" s="121"/>
      <c r="UPJ9" s="121"/>
      <c r="UPK9" s="121"/>
      <c r="UPL9" s="121"/>
      <c r="UPM9" s="121"/>
      <c r="UPN9" s="121"/>
      <c r="UPO9" s="121"/>
      <c r="UPP9" s="121"/>
      <c r="UPQ9" s="121"/>
      <c r="UPR9" s="121"/>
      <c r="UPS9" s="121"/>
      <c r="UPT9" s="121"/>
      <c r="UPU9" s="121"/>
      <c r="UPV9" s="121"/>
      <c r="UPW9" s="121"/>
      <c r="UPX9" s="121"/>
      <c r="UPY9" s="121"/>
      <c r="UPZ9" s="121"/>
      <c r="UQA9" s="121"/>
      <c r="UQB9" s="121"/>
      <c r="UQC9" s="121"/>
      <c r="UQD9" s="121"/>
      <c r="UQE9" s="121"/>
      <c r="UQF9" s="121"/>
      <c r="UQG9" s="121"/>
      <c r="UQH9" s="121"/>
      <c r="UQI9" s="121"/>
      <c r="UQJ9" s="121"/>
      <c r="UQK9" s="121"/>
      <c r="UQL9" s="121"/>
      <c r="UQM9" s="121"/>
      <c r="UQN9" s="121"/>
      <c r="UQO9" s="121"/>
      <c r="UQP9" s="121"/>
      <c r="UQQ9" s="121"/>
      <c r="UQR9" s="121"/>
      <c r="UQS9" s="121"/>
      <c r="UQT9" s="121"/>
      <c r="UQU9" s="121"/>
      <c r="UQV9" s="121"/>
      <c r="UQW9" s="121"/>
      <c r="UQX9" s="121"/>
      <c r="UQY9" s="121"/>
      <c r="UQZ9" s="121"/>
      <c r="URA9" s="121"/>
      <c r="URB9" s="121"/>
      <c r="URC9" s="121"/>
      <c r="URD9" s="121"/>
      <c r="URE9" s="121"/>
      <c r="URF9" s="121"/>
      <c r="URG9" s="121"/>
      <c r="URH9" s="121"/>
      <c r="URI9" s="121"/>
      <c r="URJ9" s="121"/>
      <c r="URK9" s="121"/>
      <c r="URL9" s="121"/>
      <c r="URM9" s="121"/>
      <c r="URN9" s="121"/>
      <c r="URO9" s="121"/>
      <c r="URP9" s="121"/>
      <c r="URQ9" s="121"/>
      <c r="URR9" s="121"/>
      <c r="URS9" s="121"/>
      <c r="URT9" s="121"/>
      <c r="URU9" s="121"/>
      <c r="URV9" s="121"/>
      <c r="URW9" s="121"/>
      <c r="URX9" s="121"/>
      <c r="URY9" s="121"/>
      <c r="URZ9" s="121"/>
      <c r="USA9" s="121"/>
      <c r="USB9" s="121"/>
      <c r="USC9" s="121"/>
      <c r="USD9" s="121"/>
      <c r="USE9" s="121"/>
      <c r="USF9" s="121"/>
      <c r="USG9" s="121"/>
      <c r="USH9" s="121"/>
      <c r="USI9" s="121"/>
      <c r="USJ9" s="121"/>
      <c r="USK9" s="121"/>
      <c r="USL9" s="121"/>
      <c r="USM9" s="121"/>
      <c r="USN9" s="121"/>
      <c r="USO9" s="121"/>
      <c r="USP9" s="121"/>
      <c r="USQ9" s="121"/>
      <c r="USR9" s="121"/>
      <c r="USS9" s="121"/>
      <c r="UST9" s="121"/>
      <c r="USU9" s="121"/>
      <c r="USV9" s="121"/>
      <c r="USW9" s="121"/>
      <c r="USX9" s="121"/>
      <c r="USY9" s="121"/>
      <c r="USZ9" s="121"/>
      <c r="UTA9" s="121"/>
      <c r="UTB9" s="121"/>
      <c r="UTC9" s="121"/>
      <c r="UTD9" s="121"/>
      <c r="UTE9" s="121"/>
      <c r="UTF9" s="121"/>
      <c r="UTG9" s="121"/>
      <c r="UTH9" s="121"/>
      <c r="UTI9" s="121"/>
      <c r="UTJ9" s="121"/>
      <c r="UTK9" s="121"/>
      <c r="UTL9" s="121"/>
      <c r="UTM9" s="121"/>
      <c r="UTN9" s="121"/>
      <c r="UTO9" s="121"/>
      <c r="UTP9" s="121"/>
      <c r="UTQ9" s="121"/>
      <c r="UTR9" s="121"/>
      <c r="UTS9" s="121"/>
      <c r="UTT9" s="121"/>
      <c r="UTU9" s="121"/>
      <c r="UTV9" s="121"/>
      <c r="UTW9" s="121"/>
      <c r="UTX9" s="121"/>
      <c r="UTY9" s="121"/>
      <c r="UTZ9" s="121"/>
      <c r="UUA9" s="121"/>
      <c r="UUB9" s="121"/>
      <c r="UUC9" s="121"/>
      <c r="UUD9" s="121"/>
      <c r="UUE9" s="121"/>
      <c r="UUF9" s="121"/>
      <c r="UUG9" s="121"/>
      <c r="UUH9" s="121"/>
      <c r="UUI9" s="121"/>
      <c r="UUJ9" s="121"/>
      <c r="UUK9" s="121"/>
      <c r="UUL9" s="121"/>
      <c r="UUM9" s="121"/>
      <c r="UUN9" s="121"/>
      <c r="UUO9" s="121"/>
      <c r="UUP9" s="121"/>
      <c r="UUQ9" s="121"/>
      <c r="UUR9" s="121"/>
      <c r="UUS9" s="121"/>
      <c r="UUT9" s="121"/>
      <c r="UUU9" s="121"/>
      <c r="UUV9" s="121"/>
      <c r="UUW9" s="121"/>
      <c r="UUX9" s="121"/>
      <c r="UUY9" s="121"/>
      <c r="UUZ9" s="121"/>
      <c r="UVA9" s="121"/>
      <c r="UVB9" s="121"/>
      <c r="UVC9" s="121"/>
      <c r="UVD9" s="121"/>
      <c r="UVE9" s="121"/>
      <c r="UVF9" s="121"/>
      <c r="UVG9" s="121"/>
      <c r="UVH9" s="121"/>
      <c r="UVI9" s="121"/>
      <c r="UVJ9" s="121"/>
      <c r="UVK9" s="121"/>
      <c r="UVL9" s="121"/>
      <c r="UVM9" s="121"/>
      <c r="UVN9" s="121"/>
      <c r="UVO9" s="121"/>
      <c r="UVP9" s="121"/>
      <c r="UVQ9" s="121"/>
      <c r="UVR9" s="121"/>
      <c r="UVS9" s="121"/>
      <c r="UVT9" s="121"/>
      <c r="UVU9" s="121"/>
      <c r="UVV9" s="121"/>
      <c r="UVW9" s="121"/>
      <c r="UVX9" s="121"/>
      <c r="UVY9" s="121"/>
      <c r="UVZ9" s="121"/>
      <c r="UWA9" s="121"/>
      <c r="UWB9" s="121"/>
      <c r="UWC9" s="121"/>
      <c r="UWD9" s="121"/>
      <c r="UWE9" s="121"/>
      <c r="UWF9" s="121"/>
      <c r="UWG9" s="121"/>
      <c r="UWH9" s="121"/>
      <c r="UWI9" s="121"/>
      <c r="UWJ9" s="121"/>
      <c r="UWK9" s="121"/>
      <c r="UWL9" s="121"/>
      <c r="UWM9" s="121"/>
      <c r="UWN9" s="121"/>
      <c r="UWO9" s="121"/>
      <c r="UWP9" s="121"/>
      <c r="UWQ9" s="121"/>
      <c r="UWR9" s="121"/>
      <c r="UWS9" s="121"/>
      <c r="UWT9" s="121"/>
      <c r="UWU9" s="121"/>
      <c r="UWV9" s="121"/>
      <c r="UWW9" s="121"/>
      <c r="UWX9" s="121"/>
      <c r="UWY9" s="121"/>
      <c r="UWZ9" s="121"/>
      <c r="UXA9" s="121"/>
      <c r="UXB9" s="121"/>
      <c r="UXC9" s="121"/>
      <c r="UXD9" s="121"/>
      <c r="UXE9" s="121"/>
      <c r="UXF9" s="121"/>
      <c r="UXG9" s="121"/>
      <c r="UXH9" s="121"/>
      <c r="UXI9" s="121"/>
      <c r="UXJ9" s="121"/>
      <c r="UXK9" s="121"/>
      <c r="UXL9" s="121"/>
      <c r="UXM9" s="121"/>
      <c r="UXN9" s="121"/>
      <c r="UXO9" s="121"/>
      <c r="UXP9" s="121"/>
      <c r="UXQ9" s="121"/>
      <c r="UXR9" s="121"/>
      <c r="UXS9" s="121"/>
      <c r="UXT9" s="121"/>
      <c r="UXU9" s="121"/>
      <c r="UXV9" s="121"/>
      <c r="UXW9" s="121"/>
      <c r="UXX9" s="121"/>
      <c r="UXY9" s="121"/>
      <c r="UXZ9" s="121"/>
      <c r="UYA9" s="121"/>
      <c r="UYB9" s="121"/>
      <c r="UYC9" s="121"/>
      <c r="UYD9" s="121"/>
      <c r="UYE9" s="121"/>
      <c r="UYF9" s="121"/>
      <c r="UYG9" s="121"/>
      <c r="UYH9" s="121"/>
      <c r="UYI9" s="121"/>
      <c r="UYJ9" s="121"/>
      <c r="UYK9" s="121"/>
      <c r="UYL9" s="121"/>
      <c r="UYM9" s="121"/>
      <c r="UYN9" s="121"/>
      <c r="UYO9" s="121"/>
      <c r="UYP9" s="121"/>
      <c r="UYQ9" s="121"/>
      <c r="UYR9" s="121"/>
      <c r="UYS9" s="121"/>
      <c r="UYT9" s="121"/>
      <c r="UYU9" s="121"/>
      <c r="UYV9" s="121"/>
      <c r="UYW9" s="121"/>
      <c r="UYX9" s="121"/>
      <c r="UYY9" s="121"/>
      <c r="UYZ9" s="121"/>
      <c r="UZA9" s="121"/>
      <c r="UZB9" s="121"/>
      <c r="UZC9" s="121"/>
      <c r="UZD9" s="121"/>
      <c r="UZE9" s="121"/>
      <c r="UZF9" s="121"/>
      <c r="UZG9" s="121"/>
      <c r="UZH9" s="121"/>
      <c r="UZI9" s="121"/>
      <c r="UZJ9" s="121"/>
      <c r="UZK9" s="121"/>
      <c r="UZL9" s="121"/>
      <c r="UZM9" s="121"/>
      <c r="UZN9" s="121"/>
      <c r="UZO9" s="121"/>
      <c r="UZP9" s="121"/>
      <c r="UZQ9" s="121"/>
      <c r="UZR9" s="121"/>
      <c r="UZS9" s="121"/>
      <c r="UZT9" s="121"/>
      <c r="UZU9" s="121"/>
      <c r="UZV9" s="121"/>
      <c r="UZW9" s="121"/>
      <c r="UZX9" s="121"/>
      <c r="UZY9" s="121"/>
      <c r="UZZ9" s="121"/>
      <c r="VAA9" s="121"/>
      <c r="VAB9" s="121"/>
      <c r="VAC9" s="121"/>
      <c r="VAD9" s="121"/>
      <c r="VAE9" s="121"/>
      <c r="VAF9" s="121"/>
      <c r="VAG9" s="121"/>
      <c r="VAH9" s="121"/>
      <c r="VAI9" s="121"/>
      <c r="VAJ9" s="121"/>
      <c r="VAK9" s="121"/>
      <c r="VAL9" s="121"/>
      <c r="VAM9" s="121"/>
      <c r="VAN9" s="121"/>
      <c r="VAO9" s="121"/>
      <c r="VAP9" s="121"/>
      <c r="VAQ9" s="121"/>
      <c r="VAR9" s="121"/>
      <c r="VAS9" s="121"/>
      <c r="VAT9" s="121"/>
      <c r="VAU9" s="121"/>
      <c r="VAV9" s="121"/>
      <c r="VAW9" s="121"/>
      <c r="VAX9" s="121"/>
      <c r="VAY9" s="121"/>
      <c r="VAZ9" s="121"/>
      <c r="VBA9" s="121"/>
      <c r="VBB9" s="121"/>
      <c r="VBC9" s="121"/>
      <c r="VBD9" s="121"/>
      <c r="VBE9" s="121"/>
      <c r="VBF9" s="121"/>
      <c r="VBG9" s="121"/>
      <c r="VBH9" s="121"/>
      <c r="VBI9" s="121"/>
      <c r="VBJ9" s="121"/>
      <c r="VBK9" s="121"/>
      <c r="VBL9" s="121"/>
      <c r="VBM9" s="121"/>
      <c r="VBN9" s="121"/>
      <c r="VBO9" s="121"/>
      <c r="VBP9" s="121"/>
      <c r="VBQ9" s="121"/>
      <c r="VBR9" s="121"/>
      <c r="VBS9" s="121"/>
      <c r="VBT9" s="121"/>
      <c r="VBU9" s="121"/>
      <c r="VBV9" s="121"/>
      <c r="VBW9" s="121"/>
      <c r="VBX9" s="121"/>
      <c r="VBY9" s="121"/>
      <c r="VBZ9" s="121"/>
      <c r="VCA9" s="121"/>
      <c r="VCB9" s="121"/>
      <c r="VCC9" s="121"/>
      <c r="VCD9" s="121"/>
      <c r="VCE9" s="121"/>
      <c r="VCF9" s="121"/>
      <c r="VCG9" s="121"/>
      <c r="VCH9" s="121"/>
      <c r="VCI9" s="121"/>
      <c r="VCJ9" s="121"/>
      <c r="VCK9" s="121"/>
      <c r="VCL9" s="121"/>
      <c r="VCM9" s="121"/>
      <c r="VCN9" s="121"/>
      <c r="VCO9" s="121"/>
      <c r="VCP9" s="121"/>
      <c r="VCQ9" s="121"/>
      <c r="VCR9" s="121"/>
      <c r="VCS9" s="121"/>
      <c r="VCT9" s="121"/>
      <c r="VCU9" s="121"/>
      <c r="VCV9" s="121"/>
      <c r="VCW9" s="121"/>
      <c r="VCX9" s="121"/>
      <c r="VCY9" s="121"/>
      <c r="VCZ9" s="121"/>
      <c r="VDA9" s="121"/>
      <c r="VDB9" s="121"/>
      <c r="VDC9" s="121"/>
      <c r="VDD9" s="121"/>
      <c r="VDE9" s="121"/>
      <c r="VDF9" s="121"/>
      <c r="VDG9" s="121"/>
      <c r="VDH9" s="121"/>
      <c r="VDI9" s="121"/>
      <c r="VDJ9" s="121"/>
      <c r="VDK9" s="121"/>
      <c r="VDL9" s="121"/>
      <c r="VDM9" s="121"/>
      <c r="VDN9" s="121"/>
      <c r="VDO9" s="121"/>
      <c r="VDP9" s="121"/>
      <c r="VDQ9" s="121"/>
      <c r="VDR9" s="121"/>
      <c r="VDS9" s="121"/>
      <c r="VDT9" s="121"/>
      <c r="VDU9" s="121"/>
      <c r="VDV9" s="121"/>
      <c r="VDW9" s="121"/>
      <c r="VDX9" s="121"/>
      <c r="VDY9" s="121"/>
      <c r="VDZ9" s="121"/>
      <c r="VEA9" s="121"/>
      <c r="VEB9" s="121"/>
      <c r="VEC9" s="121"/>
      <c r="VED9" s="121"/>
      <c r="VEE9" s="121"/>
      <c r="VEF9" s="121"/>
      <c r="VEG9" s="121"/>
      <c r="VEH9" s="121"/>
      <c r="VEI9" s="121"/>
      <c r="VEJ9" s="121"/>
      <c r="VEK9" s="121"/>
      <c r="VEL9" s="121"/>
      <c r="VEM9" s="121"/>
      <c r="VEN9" s="121"/>
      <c r="VEO9" s="121"/>
      <c r="VEP9" s="121"/>
      <c r="VEQ9" s="121"/>
      <c r="VER9" s="121"/>
      <c r="VES9" s="121"/>
      <c r="VET9" s="121"/>
      <c r="VEU9" s="121"/>
      <c r="VEV9" s="121"/>
      <c r="VEW9" s="121"/>
      <c r="VEX9" s="121"/>
      <c r="VEY9" s="121"/>
      <c r="VEZ9" s="121"/>
      <c r="VFA9" s="121"/>
      <c r="VFB9" s="121"/>
      <c r="VFC9" s="121"/>
      <c r="VFD9" s="121"/>
      <c r="VFE9" s="121"/>
      <c r="VFF9" s="121"/>
      <c r="VFG9" s="121"/>
      <c r="VFH9" s="121"/>
      <c r="VFI9" s="121"/>
      <c r="VFJ9" s="121"/>
      <c r="VFK9" s="121"/>
      <c r="VFL9" s="121"/>
      <c r="VFM9" s="121"/>
      <c r="VFN9" s="121"/>
      <c r="VFO9" s="121"/>
      <c r="VFP9" s="121"/>
      <c r="VFQ9" s="121"/>
      <c r="VFR9" s="121"/>
      <c r="VFS9" s="121"/>
      <c r="VFT9" s="121"/>
      <c r="VFU9" s="121"/>
      <c r="VFV9" s="121"/>
      <c r="VFW9" s="121"/>
      <c r="VFX9" s="121"/>
      <c r="VFY9" s="121"/>
      <c r="VFZ9" s="121"/>
      <c r="VGA9" s="121"/>
      <c r="VGB9" s="121"/>
      <c r="VGC9" s="121"/>
      <c r="VGD9" s="121"/>
      <c r="VGE9" s="121"/>
      <c r="VGF9" s="121"/>
      <c r="VGG9" s="121"/>
      <c r="VGH9" s="121"/>
      <c r="VGI9" s="121"/>
      <c r="VGJ9" s="121"/>
      <c r="VGK9" s="121"/>
      <c r="VGL9" s="121"/>
      <c r="VGM9" s="121"/>
      <c r="VGN9" s="121"/>
      <c r="VGO9" s="121"/>
      <c r="VGP9" s="121"/>
      <c r="VGQ9" s="121"/>
      <c r="VGR9" s="121"/>
      <c r="VGS9" s="121"/>
      <c r="VGT9" s="121"/>
      <c r="VGU9" s="121"/>
      <c r="VGV9" s="121"/>
      <c r="VGW9" s="121"/>
      <c r="VGX9" s="121"/>
      <c r="VGY9" s="121"/>
      <c r="VGZ9" s="121"/>
      <c r="VHA9" s="121"/>
      <c r="VHB9" s="121"/>
      <c r="VHC9" s="121"/>
      <c r="VHD9" s="121"/>
      <c r="VHE9" s="121"/>
      <c r="VHF9" s="121"/>
      <c r="VHG9" s="121"/>
      <c r="VHH9" s="121"/>
      <c r="VHI9" s="121"/>
      <c r="VHJ9" s="121"/>
      <c r="VHK9" s="121"/>
      <c r="VHL9" s="121"/>
      <c r="VHM9" s="121"/>
      <c r="VHN9" s="121"/>
      <c r="VHO9" s="121"/>
      <c r="VHP9" s="121"/>
      <c r="VHQ9" s="121"/>
      <c r="VHR9" s="121"/>
      <c r="VHS9" s="121"/>
      <c r="VHT9" s="121"/>
      <c r="VHU9" s="121"/>
      <c r="VHV9" s="121"/>
      <c r="VHW9" s="121"/>
      <c r="VHX9" s="121"/>
      <c r="VHY9" s="121"/>
      <c r="VHZ9" s="121"/>
      <c r="VIA9" s="121"/>
      <c r="VIB9" s="121"/>
      <c r="VIC9" s="121"/>
      <c r="VID9" s="121"/>
      <c r="VIE9" s="121"/>
      <c r="VIF9" s="121"/>
      <c r="VIG9" s="121"/>
      <c r="VIH9" s="121"/>
      <c r="VII9" s="121"/>
      <c r="VIJ9" s="121"/>
      <c r="VIK9" s="121"/>
      <c r="VIL9" s="121"/>
      <c r="VIM9" s="121"/>
      <c r="VIN9" s="121"/>
      <c r="VIO9" s="121"/>
      <c r="VIP9" s="121"/>
      <c r="VIQ9" s="121"/>
      <c r="VIR9" s="121"/>
      <c r="VIS9" s="121"/>
      <c r="VIT9" s="121"/>
      <c r="VIU9" s="121"/>
      <c r="VIV9" s="121"/>
      <c r="VIW9" s="121"/>
      <c r="VIX9" s="121"/>
      <c r="VIY9" s="121"/>
      <c r="VIZ9" s="121"/>
      <c r="VJA9" s="121"/>
      <c r="VJB9" s="121"/>
      <c r="VJC9" s="121"/>
      <c r="VJD9" s="121"/>
      <c r="VJE9" s="121"/>
      <c r="VJF9" s="121"/>
      <c r="VJG9" s="121"/>
      <c r="VJH9" s="121"/>
      <c r="VJI9" s="121"/>
      <c r="VJJ9" s="121"/>
      <c r="VJK9" s="121"/>
      <c r="VJL9" s="121"/>
      <c r="VJM9" s="121"/>
      <c r="VJN9" s="121"/>
      <c r="VJO9" s="121"/>
      <c r="VJP9" s="121"/>
      <c r="VJQ9" s="121"/>
      <c r="VJR9" s="121"/>
      <c r="VJS9" s="121"/>
      <c r="VJT9" s="121"/>
      <c r="VJU9" s="121"/>
      <c r="VJV9" s="121"/>
      <c r="VJW9" s="121"/>
      <c r="VJX9" s="121"/>
      <c r="VJY9" s="121"/>
      <c r="VJZ9" s="121"/>
      <c r="VKA9" s="121"/>
      <c r="VKB9" s="121"/>
      <c r="VKC9" s="121"/>
      <c r="VKD9" s="121"/>
      <c r="VKE9" s="121"/>
      <c r="VKF9" s="121"/>
      <c r="VKG9" s="121"/>
      <c r="VKH9" s="121"/>
      <c r="VKI9" s="121"/>
      <c r="VKJ9" s="121"/>
      <c r="VKK9" s="121"/>
      <c r="VKL9" s="121"/>
      <c r="VKM9" s="121"/>
      <c r="VKN9" s="121"/>
      <c r="VKO9" s="121"/>
      <c r="VKP9" s="121"/>
      <c r="VKQ9" s="121"/>
      <c r="VKR9" s="121"/>
      <c r="VKS9" s="121"/>
      <c r="VKT9" s="121"/>
      <c r="VKU9" s="121"/>
      <c r="VKV9" s="121"/>
      <c r="VKW9" s="121"/>
      <c r="VKX9" s="121"/>
      <c r="VKY9" s="121"/>
      <c r="VKZ9" s="121"/>
      <c r="VLA9" s="121"/>
      <c r="VLB9" s="121"/>
      <c r="VLC9" s="121"/>
      <c r="VLD9" s="121"/>
      <c r="VLE9" s="121"/>
      <c r="VLF9" s="121"/>
      <c r="VLG9" s="121"/>
      <c r="VLH9" s="121"/>
      <c r="VLI9" s="121"/>
      <c r="VLJ9" s="121"/>
      <c r="VLK9" s="121"/>
      <c r="VLL9" s="121"/>
      <c r="VLM9" s="121"/>
      <c r="VLN9" s="121"/>
      <c r="VLO9" s="121"/>
      <c r="VLP9" s="121"/>
      <c r="VLQ9" s="121"/>
      <c r="VLR9" s="121"/>
      <c r="VLS9" s="121"/>
      <c r="VLT9" s="121"/>
      <c r="VLU9" s="121"/>
      <c r="VLV9" s="121"/>
      <c r="VLW9" s="121"/>
      <c r="VLX9" s="121"/>
      <c r="VLY9" s="121"/>
      <c r="VLZ9" s="121"/>
      <c r="VMA9" s="121"/>
      <c r="VMB9" s="121"/>
      <c r="VMC9" s="121"/>
      <c r="VMD9" s="121"/>
      <c r="VME9" s="121"/>
      <c r="VMF9" s="121"/>
      <c r="VMG9" s="121"/>
      <c r="VMH9" s="121"/>
      <c r="VMI9" s="121"/>
      <c r="VMJ9" s="121"/>
      <c r="VMK9" s="121"/>
      <c r="VML9" s="121"/>
      <c r="VMM9" s="121"/>
      <c r="VMN9" s="121"/>
      <c r="VMO9" s="121"/>
      <c r="VMP9" s="121"/>
      <c r="VMQ9" s="121"/>
      <c r="VMR9" s="121"/>
      <c r="VMS9" s="121"/>
      <c r="VMT9" s="121"/>
      <c r="VMU9" s="121"/>
      <c r="VMV9" s="121"/>
      <c r="VMW9" s="121"/>
      <c r="VMX9" s="121"/>
      <c r="VMY9" s="121"/>
      <c r="VMZ9" s="121"/>
      <c r="VNA9" s="121"/>
      <c r="VNB9" s="121"/>
      <c r="VNC9" s="121"/>
      <c r="VND9" s="121"/>
      <c r="VNE9" s="121"/>
      <c r="VNF9" s="121"/>
      <c r="VNG9" s="121"/>
      <c r="VNH9" s="121"/>
      <c r="VNI9" s="121"/>
      <c r="VNJ9" s="121"/>
      <c r="VNK9" s="121"/>
      <c r="VNL9" s="121"/>
      <c r="VNM9" s="121"/>
      <c r="VNN9" s="121"/>
      <c r="VNO9" s="121"/>
      <c r="VNP9" s="121"/>
      <c r="VNQ9" s="121"/>
      <c r="VNR9" s="121"/>
      <c r="VNS9" s="121"/>
      <c r="VNT9" s="121"/>
      <c r="VNU9" s="121"/>
      <c r="VNV9" s="121"/>
      <c r="VNW9" s="121"/>
      <c r="VNX9" s="121"/>
      <c r="VNY9" s="121"/>
      <c r="VNZ9" s="121"/>
      <c r="VOA9" s="121"/>
      <c r="VOB9" s="121"/>
      <c r="VOC9" s="121"/>
      <c r="VOD9" s="121"/>
      <c r="VOE9" s="121"/>
      <c r="VOF9" s="121"/>
      <c r="VOG9" s="121"/>
      <c r="VOH9" s="121"/>
      <c r="VOI9" s="121"/>
      <c r="VOJ9" s="121"/>
      <c r="VOK9" s="121"/>
      <c r="VOL9" s="121"/>
      <c r="VOM9" s="121"/>
      <c r="VON9" s="121"/>
      <c r="VOO9" s="121"/>
      <c r="VOP9" s="121"/>
      <c r="VOQ9" s="121"/>
      <c r="VOR9" s="121"/>
      <c r="VOS9" s="121"/>
      <c r="VOT9" s="121"/>
      <c r="VOU9" s="121"/>
      <c r="VOV9" s="121"/>
      <c r="VOW9" s="121"/>
      <c r="VOX9" s="121"/>
      <c r="VOY9" s="121"/>
      <c r="VOZ9" s="121"/>
      <c r="VPA9" s="121"/>
      <c r="VPB9" s="121"/>
      <c r="VPC9" s="121"/>
      <c r="VPD9" s="121"/>
      <c r="VPE9" s="121"/>
      <c r="VPF9" s="121"/>
      <c r="VPG9" s="121"/>
      <c r="VPH9" s="121"/>
      <c r="VPI9" s="121"/>
      <c r="VPJ9" s="121"/>
      <c r="VPK9" s="121"/>
      <c r="VPL9" s="121"/>
      <c r="VPM9" s="121"/>
      <c r="VPN9" s="121"/>
      <c r="VPO9" s="121"/>
      <c r="VPP9" s="121"/>
      <c r="VPQ9" s="121"/>
      <c r="VPR9" s="121"/>
      <c r="VPS9" s="121"/>
      <c r="VPT9" s="121"/>
      <c r="VPU9" s="121"/>
      <c r="VPV9" s="121"/>
      <c r="VPW9" s="121"/>
      <c r="VPX9" s="121"/>
      <c r="VPY9" s="121"/>
      <c r="VPZ9" s="121"/>
      <c r="VQA9" s="121"/>
      <c r="VQB9" s="121"/>
      <c r="VQC9" s="121"/>
      <c r="VQD9" s="121"/>
      <c r="VQE9" s="121"/>
      <c r="VQF9" s="121"/>
      <c r="VQG9" s="121"/>
      <c r="VQH9" s="121"/>
      <c r="VQI9" s="121"/>
      <c r="VQJ9" s="121"/>
      <c r="VQK9" s="121"/>
      <c r="VQL9" s="121"/>
      <c r="VQM9" s="121"/>
      <c r="VQN9" s="121"/>
      <c r="VQO9" s="121"/>
      <c r="VQP9" s="121"/>
      <c r="VQQ9" s="121"/>
      <c r="VQR9" s="121"/>
      <c r="VQS9" s="121"/>
      <c r="VQT9" s="121"/>
      <c r="VQU9" s="121"/>
      <c r="VQV9" s="121"/>
      <c r="VQW9" s="121"/>
      <c r="VQX9" s="121"/>
      <c r="VQY9" s="121"/>
      <c r="VQZ9" s="121"/>
      <c r="VRA9" s="121"/>
      <c r="VRB9" s="121"/>
      <c r="VRC9" s="121"/>
      <c r="VRD9" s="121"/>
      <c r="VRE9" s="121"/>
      <c r="VRF9" s="121"/>
      <c r="VRG9" s="121"/>
      <c r="VRH9" s="121"/>
      <c r="VRI9" s="121"/>
      <c r="VRJ9" s="121"/>
      <c r="VRK9" s="121"/>
      <c r="VRL9" s="121"/>
      <c r="VRM9" s="121"/>
      <c r="VRN9" s="121"/>
      <c r="VRO9" s="121"/>
      <c r="VRP9" s="121"/>
      <c r="VRQ9" s="121"/>
      <c r="VRR9" s="121"/>
      <c r="VRS9" s="121"/>
      <c r="VRT9" s="121"/>
      <c r="VRU9" s="121"/>
      <c r="VRV9" s="121"/>
      <c r="VRW9" s="121"/>
      <c r="VRX9" s="121"/>
      <c r="VRY9" s="121"/>
      <c r="VRZ9" s="121"/>
      <c r="VSA9" s="121"/>
      <c r="VSB9" s="121"/>
      <c r="VSC9" s="121"/>
      <c r="VSD9" s="121"/>
      <c r="VSE9" s="121"/>
      <c r="VSF9" s="121"/>
      <c r="VSG9" s="121"/>
      <c r="VSH9" s="121"/>
      <c r="VSI9" s="121"/>
      <c r="VSJ9" s="121"/>
      <c r="VSK9" s="121"/>
      <c r="VSL9" s="121"/>
      <c r="VSM9" s="121"/>
      <c r="VSN9" s="121"/>
      <c r="VSO9" s="121"/>
      <c r="VSP9" s="121"/>
      <c r="VSQ9" s="121"/>
      <c r="VSR9" s="121"/>
      <c r="VSS9" s="121"/>
      <c r="VST9" s="121"/>
      <c r="VSU9" s="121"/>
      <c r="VSV9" s="121"/>
      <c r="VSW9" s="121"/>
      <c r="VSX9" s="121"/>
      <c r="VSY9" s="121"/>
      <c r="VSZ9" s="121"/>
      <c r="VTA9" s="121"/>
      <c r="VTB9" s="121"/>
      <c r="VTC9" s="121"/>
      <c r="VTD9" s="121"/>
      <c r="VTE9" s="121"/>
      <c r="VTF9" s="121"/>
      <c r="VTG9" s="121"/>
      <c r="VTH9" s="121"/>
      <c r="VTI9" s="121"/>
      <c r="VTJ9" s="121"/>
      <c r="VTK9" s="121"/>
      <c r="VTL9" s="121"/>
      <c r="VTM9" s="121"/>
      <c r="VTN9" s="121"/>
      <c r="VTO9" s="121"/>
      <c r="VTP9" s="121"/>
      <c r="VTQ9" s="121"/>
      <c r="VTR9" s="121"/>
      <c r="VTS9" s="121"/>
      <c r="VTT9" s="121"/>
      <c r="VTU9" s="121"/>
      <c r="VTV9" s="121"/>
      <c r="VTW9" s="121"/>
      <c r="VTX9" s="121"/>
      <c r="VTY9" s="121"/>
      <c r="VTZ9" s="121"/>
      <c r="VUA9" s="121"/>
      <c r="VUB9" s="121"/>
      <c r="VUC9" s="121"/>
      <c r="VUD9" s="121"/>
      <c r="VUE9" s="121"/>
      <c r="VUF9" s="121"/>
      <c r="VUG9" s="121"/>
      <c r="VUH9" s="121"/>
      <c r="VUI9" s="121"/>
      <c r="VUJ9" s="121"/>
      <c r="VUK9" s="121"/>
      <c r="VUL9" s="121"/>
      <c r="VUM9" s="121"/>
      <c r="VUN9" s="121"/>
      <c r="VUO9" s="121"/>
      <c r="VUP9" s="121"/>
      <c r="VUQ9" s="121"/>
      <c r="VUR9" s="121"/>
      <c r="VUS9" s="121"/>
      <c r="VUT9" s="121"/>
      <c r="VUU9" s="121"/>
      <c r="VUV9" s="121"/>
      <c r="VUW9" s="121"/>
      <c r="VUX9" s="121"/>
      <c r="VUY9" s="121"/>
      <c r="VUZ9" s="121"/>
      <c r="VVA9" s="121"/>
      <c r="VVB9" s="121"/>
      <c r="VVC9" s="121"/>
      <c r="VVD9" s="121"/>
      <c r="VVE9" s="121"/>
      <c r="VVF9" s="121"/>
      <c r="VVG9" s="121"/>
      <c r="VVH9" s="121"/>
      <c r="VVI9" s="121"/>
      <c r="VVJ9" s="121"/>
      <c r="VVK9" s="121"/>
      <c r="VVL9" s="121"/>
      <c r="VVM9" s="121"/>
      <c r="VVN9" s="121"/>
      <c r="VVO9" s="121"/>
      <c r="VVP9" s="121"/>
      <c r="VVQ9" s="121"/>
      <c r="VVR9" s="121"/>
      <c r="VVS9" s="121"/>
      <c r="VVT9" s="121"/>
      <c r="VVU9" s="121"/>
      <c r="VVV9" s="121"/>
      <c r="VVW9" s="121"/>
      <c r="VVX9" s="121"/>
      <c r="VVY9" s="121"/>
      <c r="VVZ9" s="121"/>
      <c r="VWA9" s="121"/>
      <c r="VWB9" s="121"/>
      <c r="VWC9" s="121"/>
      <c r="VWD9" s="121"/>
      <c r="VWE9" s="121"/>
      <c r="VWF9" s="121"/>
      <c r="VWG9" s="121"/>
      <c r="VWH9" s="121"/>
      <c r="VWI9" s="121"/>
      <c r="VWJ9" s="121"/>
      <c r="VWK9" s="121"/>
      <c r="VWL9" s="121"/>
      <c r="VWM9" s="121"/>
      <c r="VWN9" s="121"/>
      <c r="VWO9" s="121"/>
      <c r="VWP9" s="121"/>
      <c r="VWQ9" s="121"/>
      <c r="VWR9" s="121"/>
      <c r="VWS9" s="121"/>
      <c r="VWT9" s="121"/>
      <c r="VWU9" s="121"/>
      <c r="VWV9" s="121"/>
      <c r="VWW9" s="121"/>
      <c r="VWX9" s="121"/>
      <c r="VWY9" s="121"/>
      <c r="VWZ9" s="121"/>
      <c r="VXA9" s="121"/>
      <c r="VXB9" s="121"/>
      <c r="VXC9" s="121"/>
      <c r="VXD9" s="121"/>
      <c r="VXE9" s="121"/>
      <c r="VXF9" s="121"/>
      <c r="VXG9" s="121"/>
      <c r="VXH9" s="121"/>
      <c r="VXI9" s="121"/>
      <c r="VXJ9" s="121"/>
      <c r="VXK9" s="121"/>
      <c r="VXL9" s="121"/>
      <c r="VXM9" s="121"/>
      <c r="VXN9" s="121"/>
      <c r="VXO9" s="121"/>
      <c r="VXP9" s="121"/>
      <c r="VXQ9" s="121"/>
      <c r="VXR9" s="121"/>
      <c r="VXS9" s="121"/>
      <c r="VXT9" s="121"/>
      <c r="VXU9" s="121"/>
      <c r="VXV9" s="121"/>
      <c r="VXW9" s="121"/>
      <c r="VXX9" s="121"/>
      <c r="VXY9" s="121"/>
      <c r="VXZ9" s="121"/>
      <c r="VYA9" s="121"/>
      <c r="VYB9" s="121"/>
      <c r="VYC9" s="121"/>
      <c r="VYD9" s="121"/>
      <c r="VYE9" s="121"/>
      <c r="VYF9" s="121"/>
      <c r="VYG9" s="121"/>
      <c r="VYH9" s="121"/>
      <c r="VYI9" s="121"/>
      <c r="VYJ9" s="121"/>
      <c r="VYK9" s="121"/>
      <c r="VYL9" s="121"/>
      <c r="VYM9" s="121"/>
      <c r="VYN9" s="121"/>
      <c r="VYO9" s="121"/>
      <c r="VYP9" s="121"/>
      <c r="VYQ9" s="121"/>
      <c r="VYR9" s="121"/>
      <c r="VYS9" s="121"/>
      <c r="VYT9" s="121"/>
      <c r="VYU9" s="121"/>
      <c r="VYV9" s="121"/>
      <c r="VYW9" s="121"/>
      <c r="VYX9" s="121"/>
      <c r="VYY9" s="121"/>
      <c r="VYZ9" s="121"/>
      <c r="VZA9" s="121"/>
      <c r="VZB9" s="121"/>
      <c r="VZC9" s="121"/>
      <c r="VZD9" s="121"/>
      <c r="VZE9" s="121"/>
      <c r="VZF9" s="121"/>
      <c r="VZG9" s="121"/>
      <c r="VZH9" s="121"/>
      <c r="VZI9" s="121"/>
      <c r="VZJ9" s="121"/>
      <c r="VZK9" s="121"/>
      <c r="VZL9" s="121"/>
      <c r="VZM9" s="121"/>
      <c r="VZN9" s="121"/>
      <c r="VZO9" s="121"/>
      <c r="VZP9" s="121"/>
      <c r="VZQ9" s="121"/>
      <c r="VZR9" s="121"/>
      <c r="VZS9" s="121"/>
      <c r="VZT9" s="121"/>
      <c r="VZU9" s="121"/>
      <c r="VZV9" s="121"/>
      <c r="VZW9" s="121"/>
      <c r="VZX9" s="121"/>
      <c r="VZY9" s="121"/>
      <c r="VZZ9" s="121"/>
      <c r="WAA9" s="121"/>
      <c r="WAB9" s="121"/>
      <c r="WAC9" s="121"/>
      <c r="WAD9" s="121"/>
      <c r="WAE9" s="121"/>
      <c r="WAF9" s="121"/>
      <c r="WAG9" s="121"/>
      <c r="WAH9" s="121"/>
      <c r="WAI9" s="121"/>
      <c r="WAJ9" s="121"/>
      <c r="WAK9" s="121"/>
      <c r="WAL9" s="121"/>
      <c r="WAM9" s="121"/>
      <c r="WAN9" s="121"/>
      <c r="WAO9" s="121"/>
      <c r="WAP9" s="121"/>
      <c r="WAQ9" s="121"/>
      <c r="WAR9" s="121"/>
      <c r="WAS9" s="121"/>
      <c r="WAT9" s="121"/>
      <c r="WAU9" s="121"/>
      <c r="WAV9" s="121"/>
      <c r="WAW9" s="121"/>
      <c r="WAX9" s="121"/>
      <c r="WAY9" s="121"/>
      <c r="WAZ9" s="121"/>
      <c r="WBA9" s="121"/>
      <c r="WBB9" s="121"/>
      <c r="WBC9" s="121"/>
      <c r="WBD9" s="121"/>
      <c r="WBE9" s="121"/>
      <c r="WBF9" s="121"/>
      <c r="WBG9" s="121"/>
      <c r="WBH9" s="121"/>
      <c r="WBI9" s="121"/>
      <c r="WBJ9" s="121"/>
      <c r="WBK9" s="121"/>
      <c r="WBL9" s="121"/>
      <c r="WBM9" s="121"/>
      <c r="WBN9" s="121"/>
      <c r="WBO9" s="121"/>
      <c r="WBP9" s="121"/>
      <c r="WBQ9" s="121"/>
      <c r="WBR9" s="121"/>
      <c r="WBS9" s="121"/>
      <c r="WBT9" s="121"/>
      <c r="WBU9" s="121"/>
      <c r="WBV9" s="121"/>
      <c r="WBW9" s="121"/>
      <c r="WBX9" s="121"/>
      <c r="WBY9" s="121"/>
      <c r="WBZ9" s="121"/>
      <c r="WCA9" s="121"/>
      <c r="WCB9" s="121"/>
      <c r="WCC9" s="121"/>
      <c r="WCD9" s="121"/>
      <c r="WCE9" s="121"/>
      <c r="WCF9" s="121"/>
      <c r="WCG9" s="121"/>
      <c r="WCH9" s="121"/>
      <c r="WCI9" s="121"/>
      <c r="WCJ9" s="121"/>
      <c r="WCK9" s="121"/>
      <c r="WCL9" s="121"/>
      <c r="WCM9" s="121"/>
      <c r="WCN9" s="121"/>
      <c r="WCO9" s="121"/>
      <c r="WCP9" s="121"/>
      <c r="WCQ9" s="121"/>
      <c r="WCR9" s="121"/>
      <c r="WCS9" s="121"/>
      <c r="WCT9" s="121"/>
      <c r="WCU9" s="121"/>
      <c r="WCV9" s="121"/>
      <c r="WCW9" s="121"/>
      <c r="WCX9" s="121"/>
      <c r="WCY9" s="121"/>
      <c r="WCZ9" s="121"/>
      <c r="WDA9" s="121"/>
      <c r="WDB9" s="121"/>
      <c r="WDC9" s="121"/>
      <c r="WDD9" s="121"/>
      <c r="WDE9" s="121"/>
      <c r="WDF9" s="121"/>
      <c r="WDG9" s="121"/>
      <c r="WDH9" s="121"/>
      <c r="WDI9" s="121"/>
      <c r="WDJ9" s="121"/>
      <c r="WDK9" s="121"/>
      <c r="WDL9" s="121"/>
      <c r="WDM9" s="121"/>
      <c r="WDN9" s="121"/>
      <c r="WDO9" s="121"/>
      <c r="WDP9" s="121"/>
      <c r="WDQ9" s="121"/>
      <c r="WDR9" s="121"/>
      <c r="WDS9" s="121"/>
      <c r="WDT9" s="121"/>
      <c r="WDU9" s="121"/>
      <c r="WDV9" s="121"/>
      <c r="WDW9" s="121"/>
      <c r="WDX9" s="121"/>
      <c r="WDY9" s="121"/>
      <c r="WDZ9" s="121"/>
      <c r="WEA9" s="121"/>
      <c r="WEB9" s="121"/>
      <c r="WEC9" s="121"/>
      <c r="WED9" s="121"/>
      <c r="WEE9" s="121"/>
      <c r="WEF9" s="121"/>
      <c r="WEG9" s="121"/>
      <c r="WEH9" s="121"/>
      <c r="WEI9" s="121"/>
      <c r="WEJ9" s="121"/>
      <c r="WEK9" s="121"/>
      <c r="WEL9" s="121"/>
      <c r="WEM9" s="121"/>
      <c r="WEN9" s="121"/>
      <c r="WEO9" s="121"/>
      <c r="WEP9" s="121"/>
      <c r="WEQ9" s="121"/>
      <c r="WER9" s="121"/>
      <c r="WES9" s="121"/>
      <c r="WET9" s="121"/>
      <c r="WEU9" s="121"/>
      <c r="WEV9" s="121"/>
      <c r="WEW9" s="121"/>
      <c r="WEX9" s="121"/>
      <c r="WEY9" s="121"/>
      <c r="WEZ9" s="121"/>
      <c r="WFA9" s="121"/>
      <c r="WFB9" s="121"/>
      <c r="WFC9" s="121"/>
      <c r="WFD9" s="121"/>
      <c r="WFE9" s="121"/>
      <c r="WFF9" s="121"/>
      <c r="WFG9" s="121"/>
      <c r="WFH9" s="121"/>
      <c r="WFI9" s="121"/>
      <c r="WFJ9" s="121"/>
      <c r="WFK9" s="121"/>
      <c r="WFL9" s="121"/>
      <c r="WFM9" s="121"/>
      <c r="WFN9" s="121"/>
      <c r="WFO9" s="121"/>
      <c r="WFP9" s="121"/>
      <c r="WFQ9" s="121"/>
      <c r="WFR9" s="121"/>
      <c r="WFS9" s="121"/>
      <c r="WFT9" s="121"/>
      <c r="WFU9" s="121"/>
      <c r="WFV9" s="121"/>
      <c r="WFW9" s="121"/>
      <c r="WFX9" s="121"/>
      <c r="WFY9" s="121"/>
      <c r="WFZ9" s="121"/>
      <c r="WGA9" s="121"/>
      <c r="WGB9" s="121"/>
      <c r="WGC9" s="121"/>
      <c r="WGD9" s="121"/>
      <c r="WGE9" s="121"/>
      <c r="WGF9" s="121"/>
      <c r="WGG9" s="121"/>
      <c r="WGH9" s="121"/>
      <c r="WGI9" s="121"/>
      <c r="WGJ9" s="121"/>
      <c r="WGK9" s="121"/>
      <c r="WGL9" s="121"/>
      <c r="WGM9" s="121"/>
      <c r="WGN9" s="121"/>
      <c r="WGO9" s="121"/>
      <c r="WGP9" s="121"/>
      <c r="WGQ9" s="121"/>
      <c r="WGR9" s="121"/>
      <c r="WGS9" s="121"/>
      <c r="WGT9" s="121"/>
      <c r="WGU9" s="121"/>
      <c r="WGV9" s="121"/>
      <c r="WGW9" s="121"/>
      <c r="WGX9" s="121"/>
      <c r="WGY9" s="121"/>
      <c r="WGZ9" s="121"/>
      <c r="WHA9" s="121"/>
      <c r="WHB9" s="121"/>
      <c r="WHC9" s="121"/>
      <c r="WHD9" s="121"/>
      <c r="WHE9" s="121"/>
      <c r="WHF9" s="121"/>
      <c r="WHG9" s="121"/>
      <c r="WHH9" s="121"/>
      <c r="WHI9" s="121"/>
      <c r="WHJ9" s="121"/>
      <c r="WHK9" s="121"/>
      <c r="WHL9" s="121"/>
      <c r="WHM9" s="121"/>
      <c r="WHN9" s="121"/>
      <c r="WHO9" s="121"/>
      <c r="WHP9" s="121"/>
      <c r="WHQ9" s="121"/>
      <c r="WHR9" s="121"/>
      <c r="WHS9" s="121"/>
      <c r="WHT9" s="121"/>
      <c r="WHU9" s="121"/>
      <c r="WHV9" s="121"/>
      <c r="WHW9" s="121"/>
      <c r="WHX9" s="121"/>
      <c r="WHY9" s="121"/>
      <c r="WHZ9" s="121"/>
      <c r="WIA9" s="121"/>
      <c r="WIB9" s="121"/>
      <c r="WIC9" s="121"/>
      <c r="WID9" s="121"/>
      <c r="WIE9" s="121"/>
      <c r="WIF9" s="121"/>
      <c r="WIG9" s="121"/>
      <c r="WIH9" s="121"/>
      <c r="WII9" s="121"/>
      <c r="WIJ9" s="121"/>
      <c r="WIK9" s="121"/>
      <c r="WIL9" s="121"/>
      <c r="WIM9" s="121"/>
      <c r="WIN9" s="121"/>
      <c r="WIO9" s="121"/>
      <c r="WIP9" s="121"/>
      <c r="WIQ9" s="121"/>
      <c r="WIR9" s="121"/>
      <c r="WIS9" s="121"/>
      <c r="WIT9" s="121"/>
      <c r="WIU9" s="121"/>
      <c r="WIV9" s="121"/>
      <c r="WIW9" s="121"/>
      <c r="WIX9" s="121"/>
      <c r="WIY9" s="121"/>
      <c r="WIZ9" s="121"/>
      <c r="WJA9" s="121"/>
      <c r="WJB9" s="121"/>
      <c r="WJC9" s="121"/>
      <c r="WJD9" s="121"/>
      <c r="WJE9" s="121"/>
      <c r="WJF9" s="121"/>
      <c r="WJG9" s="121"/>
      <c r="WJH9" s="121"/>
      <c r="WJI9" s="121"/>
      <c r="WJJ9" s="121"/>
      <c r="WJK9" s="121"/>
      <c r="WJL9" s="121"/>
      <c r="WJM9" s="121"/>
      <c r="WJN9" s="121"/>
      <c r="WJO9" s="121"/>
      <c r="WJP9" s="121"/>
      <c r="WJQ9" s="121"/>
      <c r="WJR9" s="121"/>
      <c r="WJS9" s="121"/>
      <c r="WJT9" s="121"/>
      <c r="WJU9" s="121"/>
      <c r="WJV9" s="121"/>
      <c r="WJW9" s="121"/>
      <c r="WJX9" s="121"/>
      <c r="WJY9" s="121"/>
      <c r="WJZ9" s="121"/>
      <c r="WKA9" s="121"/>
      <c r="WKB9" s="121"/>
      <c r="WKC9" s="121"/>
      <c r="WKD9" s="121"/>
      <c r="WKE9" s="121"/>
      <c r="WKF9" s="121"/>
      <c r="WKG9" s="121"/>
      <c r="WKH9" s="121"/>
      <c r="WKI9" s="121"/>
      <c r="WKJ9" s="121"/>
      <c r="WKK9" s="121"/>
      <c r="WKL9" s="121"/>
      <c r="WKM9" s="121"/>
      <c r="WKN9" s="121"/>
      <c r="WKO9" s="121"/>
      <c r="WKP9" s="121"/>
      <c r="WKQ9" s="121"/>
      <c r="WKR9" s="121"/>
      <c r="WKS9" s="121"/>
      <c r="WKT9" s="121"/>
      <c r="WKU9" s="121"/>
      <c r="WKV9" s="121"/>
      <c r="WKW9" s="121"/>
      <c r="WKX9" s="121"/>
      <c r="WKY9" s="121"/>
      <c r="WKZ9" s="121"/>
      <c r="WLA9" s="121"/>
      <c r="WLB9" s="121"/>
      <c r="WLC9" s="121"/>
      <c r="WLD9" s="121"/>
      <c r="WLE9" s="121"/>
      <c r="WLF9" s="121"/>
      <c r="WLG9" s="121"/>
      <c r="WLH9" s="121"/>
      <c r="WLI9" s="121"/>
      <c r="WLJ9" s="121"/>
      <c r="WLK9" s="121"/>
      <c r="WLL9" s="121"/>
      <c r="WLM9" s="121"/>
      <c r="WLN9" s="121"/>
      <c r="WLO9" s="121"/>
      <c r="WLP9" s="121"/>
      <c r="WLQ9" s="121"/>
      <c r="WLR9" s="121"/>
      <c r="WLS9" s="121"/>
      <c r="WLT9" s="121"/>
      <c r="WLU9" s="121"/>
      <c r="WLV9" s="121"/>
      <c r="WLW9" s="121"/>
      <c r="WLX9" s="121"/>
      <c r="WLY9" s="121"/>
      <c r="WLZ9" s="121"/>
      <c r="WMA9" s="121"/>
      <c r="WMB9" s="121"/>
      <c r="WMC9" s="121"/>
      <c r="WMD9" s="121"/>
      <c r="WME9" s="121"/>
      <c r="WMF9" s="121"/>
      <c r="WMG9" s="121"/>
      <c r="WMH9" s="121"/>
      <c r="WMI9" s="121"/>
      <c r="WMJ9" s="121"/>
      <c r="WMK9" s="121"/>
      <c r="WML9" s="121"/>
      <c r="WMM9" s="121"/>
      <c r="WMN9" s="121"/>
      <c r="WMO9" s="121"/>
      <c r="WMP9" s="121"/>
      <c r="WMQ9" s="121"/>
      <c r="WMR9" s="121"/>
      <c r="WMS9" s="121"/>
      <c r="WMT9" s="121"/>
      <c r="WMU9" s="121"/>
      <c r="WMV9" s="121"/>
      <c r="WMW9" s="121"/>
      <c r="WMX9" s="121"/>
      <c r="WMY9" s="121"/>
      <c r="WMZ9" s="121"/>
      <c r="WNA9" s="121"/>
      <c r="WNB9" s="121"/>
      <c r="WNC9" s="121"/>
      <c r="WND9" s="121"/>
      <c r="WNE9" s="121"/>
      <c r="WNF9" s="121"/>
      <c r="WNG9" s="121"/>
      <c r="WNH9" s="121"/>
      <c r="WNI9" s="121"/>
      <c r="WNJ9" s="121"/>
      <c r="WNK9" s="121"/>
      <c r="WNL9" s="121"/>
      <c r="WNM9" s="121"/>
      <c r="WNN9" s="121"/>
      <c r="WNO9" s="121"/>
      <c r="WNP9" s="121"/>
      <c r="WNQ9" s="121"/>
      <c r="WNR9" s="121"/>
      <c r="WNS9" s="121"/>
      <c r="WNT9" s="121"/>
      <c r="WNU9" s="121"/>
      <c r="WNV9" s="121"/>
      <c r="WNW9" s="121"/>
      <c r="WNX9" s="121"/>
      <c r="WNY9" s="121"/>
      <c r="WNZ9" s="121"/>
      <c r="WOA9" s="121"/>
      <c r="WOB9" s="121"/>
      <c r="WOC9" s="121"/>
      <c r="WOD9" s="121"/>
      <c r="WOE9" s="121"/>
      <c r="WOF9" s="121"/>
      <c r="WOG9" s="121"/>
      <c r="WOH9" s="121"/>
      <c r="WOI9" s="121"/>
      <c r="WOJ9" s="121"/>
      <c r="WOK9" s="121"/>
      <c r="WOL9" s="121"/>
      <c r="WOM9" s="121"/>
      <c r="WON9" s="121"/>
      <c r="WOO9" s="121"/>
      <c r="WOP9" s="121"/>
      <c r="WOQ9" s="121"/>
      <c r="WOR9" s="121"/>
      <c r="WOS9" s="121"/>
      <c r="WOT9" s="121"/>
      <c r="WOU9" s="121"/>
      <c r="WOV9" s="121"/>
      <c r="WOW9" s="121"/>
      <c r="WOX9" s="121"/>
      <c r="WOY9" s="121"/>
      <c r="WOZ9" s="121"/>
      <c r="WPA9" s="121"/>
      <c r="WPB9" s="121"/>
      <c r="WPC9" s="121"/>
      <c r="WPD9" s="121"/>
      <c r="WPE9" s="121"/>
      <c r="WPF9" s="121"/>
      <c r="WPG9" s="121"/>
      <c r="WPH9" s="121"/>
      <c r="WPI9" s="121"/>
      <c r="WPJ9" s="121"/>
      <c r="WPK9" s="121"/>
      <c r="WPL9" s="121"/>
      <c r="WPM9" s="121"/>
      <c r="WPN9" s="121"/>
      <c r="WPO9" s="121"/>
      <c r="WPP9" s="121"/>
      <c r="WPQ9" s="121"/>
      <c r="WPR9" s="121"/>
      <c r="WPS9" s="121"/>
      <c r="WPT9" s="121"/>
      <c r="WPU9" s="121"/>
      <c r="WPV9" s="121"/>
      <c r="WPW9" s="121"/>
      <c r="WPX9" s="121"/>
      <c r="WPY9" s="121"/>
      <c r="WPZ9" s="121"/>
      <c r="WQA9" s="121"/>
      <c r="WQB9" s="121"/>
      <c r="WQC9" s="121"/>
      <c r="WQD9" s="121"/>
      <c r="WQE9" s="121"/>
      <c r="WQF9" s="121"/>
      <c r="WQG9" s="121"/>
      <c r="WQH9" s="121"/>
      <c r="WQI9" s="121"/>
      <c r="WQJ9" s="121"/>
      <c r="WQK9" s="121"/>
      <c r="WQL9" s="121"/>
      <c r="WQM9" s="121"/>
      <c r="WQN9" s="121"/>
      <c r="WQO9" s="121"/>
      <c r="WQP9" s="121"/>
      <c r="WQQ9" s="121"/>
      <c r="WQR9" s="121"/>
      <c r="WQS9" s="121"/>
      <c r="WQT9" s="121"/>
      <c r="WQU9" s="121"/>
      <c r="WQV9" s="121"/>
      <c r="WQW9" s="121"/>
      <c r="WQX9" s="121"/>
      <c r="WQY9" s="121"/>
      <c r="WQZ9" s="121"/>
      <c r="WRA9" s="121"/>
      <c r="WRB9" s="121"/>
      <c r="WRC9" s="121"/>
      <c r="WRD9" s="121"/>
      <c r="WRE9" s="121"/>
      <c r="WRF9" s="121"/>
      <c r="WRG9" s="121"/>
      <c r="WRH9" s="121"/>
      <c r="WRI9" s="121"/>
      <c r="WRJ9" s="121"/>
      <c r="WRK9" s="121"/>
      <c r="WRL9" s="121"/>
      <c r="WRM9" s="121"/>
      <c r="WRN9" s="121"/>
      <c r="WRO9" s="121"/>
      <c r="WRP9" s="121"/>
      <c r="WRQ9" s="121"/>
      <c r="WRR9" s="121"/>
      <c r="WRS9" s="121"/>
      <c r="WRT9" s="121"/>
      <c r="WRU9" s="121"/>
      <c r="WRV9" s="121"/>
      <c r="WRW9" s="121"/>
      <c r="WRX9" s="121"/>
      <c r="WRY9" s="121"/>
      <c r="WRZ9" s="121"/>
      <c r="WSA9" s="121"/>
      <c r="WSB9" s="121"/>
      <c r="WSC9" s="121"/>
      <c r="WSD9" s="121"/>
      <c r="WSE9" s="121"/>
      <c r="WSF9" s="121"/>
      <c r="WSG9" s="121"/>
      <c r="WSH9" s="121"/>
      <c r="WSI9" s="121"/>
      <c r="WSJ9" s="121"/>
      <c r="WSK9" s="121"/>
      <c r="WSL9" s="121"/>
      <c r="WSM9" s="121"/>
      <c r="WSN9" s="121"/>
      <c r="WSO9" s="121"/>
      <c r="WSP9" s="121"/>
      <c r="WSQ9" s="121"/>
      <c r="WSR9" s="121"/>
      <c r="WSS9" s="121"/>
      <c r="WST9" s="121"/>
      <c r="WSU9" s="121"/>
      <c r="WSV9" s="121"/>
      <c r="WSW9" s="121"/>
      <c r="WSX9" s="121"/>
      <c r="WSY9" s="121"/>
      <c r="WSZ9" s="121"/>
      <c r="WTA9" s="121"/>
      <c r="WTB9" s="121"/>
      <c r="WTC9" s="121"/>
      <c r="WTD9" s="121"/>
      <c r="WTE9" s="121"/>
      <c r="WTF9" s="121"/>
      <c r="WTG9" s="121"/>
      <c r="WTH9" s="121"/>
      <c r="WTI9" s="121"/>
      <c r="WTJ9" s="121"/>
      <c r="WTK9" s="121"/>
      <c r="WTL9" s="121"/>
      <c r="WTM9" s="121"/>
      <c r="WTN9" s="121"/>
      <c r="WTO9" s="121"/>
      <c r="WTP9" s="121"/>
      <c r="WTQ9" s="121"/>
      <c r="WTR9" s="121"/>
      <c r="WTS9" s="121"/>
      <c r="WTT9" s="121"/>
      <c r="WTU9" s="121"/>
      <c r="WTV9" s="121"/>
      <c r="WTW9" s="121"/>
      <c r="WTX9" s="121"/>
      <c r="WTY9" s="121"/>
      <c r="WTZ9" s="121"/>
      <c r="WUA9" s="121"/>
      <c r="WUB9" s="121"/>
      <c r="WUC9" s="121"/>
      <c r="WUD9" s="121"/>
      <c r="WUE9" s="121"/>
      <c r="WUF9" s="121"/>
      <c r="WUG9" s="121"/>
      <c r="WUH9" s="121"/>
      <c r="WUI9" s="121"/>
      <c r="WUJ9" s="121"/>
      <c r="WUK9" s="121"/>
      <c r="WUL9" s="121"/>
      <c r="WUM9" s="121"/>
      <c r="WUN9" s="121"/>
      <c r="WUO9" s="121"/>
      <c r="WUP9" s="121"/>
      <c r="WUQ9" s="121"/>
      <c r="WUR9" s="121"/>
      <c r="WUS9" s="121"/>
      <c r="WUT9" s="121"/>
      <c r="WUU9" s="121"/>
      <c r="WUV9" s="121"/>
      <c r="WUW9" s="121"/>
      <c r="WUX9" s="121"/>
      <c r="WUY9" s="121"/>
      <c r="WUZ9" s="121"/>
      <c r="WVA9" s="121"/>
      <c r="WVB9" s="121"/>
      <c r="WVC9" s="121"/>
      <c r="WVD9" s="121"/>
      <c r="WVE9" s="121"/>
      <c r="WVF9" s="121"/>
      <c r="WVG9" s="121"/>
      <c r="WVH9" s="121"/>
      <c r="WVI9" s="121"/>
      <c r="WVJ9" s="121"/>
      <c r="WVK9" s="121"/>
      <c r="WVL9" s="121"/>
      <c r="WVM9" s="121"/>
      <c r="WVN9" s="121"/>
      <c r="WVO9" s="121"/>
      <c r="WVP9" s="121"/>
      <c r="WVQ9" s="121"/>
      <c r="WVR9" s="121"/>
      <c r="WVS9" s="121"/>
      <c r="WVT9" s="121"/>
      <c r="WVU9" s="121"/>
      <c r="WVV9" s="121"/>
      <c r="WVW9" s="121"/>
      <c r="WVX9" s="121"/>
      <c r="WVY9" s="121"/>
      <c r="WVZ9" s="121"/>
      <c r="WWA9" s="121"/>
      <c r="WWB9" s="121"/>
      <c r="WWC9" s="121"/>
      <c r="WWD9" s="121"/>
      <c r="WWE9" s="121"/>
      <c r="WWF9" s="121"/>
      <c r="WWG9" s="121"/>
      <c r="WWH9" s="121"/>
      <c r="WWI9" s="121"/>
      <c r="WWJ9" s="121"/>
      <c r="WWK9" s="121"/>
      <c r="WWL9" s="121"/>
      <c r="WWM9" s="121"/>
      <c r="WWN9" s="121"/>
      <c r="WWO9" s="121"/>
      <c r="WWP9" s="121"/>
      <c r="WWQ9" s="121"/>
      <c r="WWR9" s="121"/>
      <c r="WWS9" s="121"/>
      <c r="WWT9" s="121"/>
      <c r="WWU9" s="121"/>
      <c r="WWV9" s="121"/>
      <c r="WWW9" s="121"/>
      <c r="WWX9" s="121"/>
      <c r="WWY9" s="121"/>
      <c r="WWZ9" s="121"/>
      <c r="WXA9" s="121"/>
      <c r="WXB9" s="121"/>
      <c r="WXC9" s="121"/>
      <c r="WXD9" s="121"/>
      <c r="WXE9" s="121"/>
      <c r="WXF9" s="121"/>
      <c r="WXG9" s="121"/>
      <c r="WXH9" s="121"/>
      <c r="WXI9" s="121"/>
      <c r="WXJ9" s="121"/>
      <c r="WXK9" s="121"/>
      <c r="WXL9" s="121"/>
      <c r="WXM9" s="121"/>
      <c r="WXN9" s="121"/>
      <c r="WXO9" s="121"/>
      <c r="WXP9" s="121"/>
      <c r="WXQ9" s="121"/>
      <c r="WXR9" s="121"/>
      <c r="WXS9" s="121"/>
      <c r="WXT9" s="121"/>
      <c r="WXU9" s="121"/>
      <c r="WXV9" s="121"/>
      <c r="WXW9" s="121"/>
      <c r="WXX9" s="121"/>
      <c r="WXY9" s="121"/>
      <c r="WXZ9" s="121"/>
      <c r="WYA9" s="121"/>
      <c r="WYB9" s="121"/>
      <c r="WYC9" s="121"/>
      <c r="WYD9" s="121"/>
      <c r="WYE9" s="121"/>
      <c r="WYF9" s="121"/>
      <c r="WYG9" s="121"/>
      <c r="WYH9" s="121"/>
      <c r="WYI9" s="121"/>
      <c r="WYJ9" s="121"/>
      <c r="WYK9" s="121"/>
      <c r="WYL9" s="121"/>
      <c r="WYM9" s="121"/>
      <c r="WYN9" s="121"/>
      <c r="WYO9" s="121"/>
      <c r="WYP9" s="121"/>
      <c r="WYQ9" s="121"/>
      <c r="WYR9" s="121"/>
      <c r="WYS9" s="121"/>
      <c r="WYT9" s="121"/>
      <c r="WYU9" s="121"/>
      <c r="WYV9" s="121"/>
      <c r="WYW9" s="121"/>
      <c r="WYX9" s="121"/>
      <c r="WYY9" s="121"/>
      <c r="WYZ9" s="121"/>
      <c r="WZA9" s="121"/>
      <c r="WZB9" s="121"/>
      <c r="WZC9" s="121"/>
      <c r="WZD9" s="121"/>
      <c r="WZE9" s="121"/>
      <c r="WZF9" s="121"/>
      <c r="WZG9" s="121"/>
      <c r="WZH9" s="121"/>
      <c r="WZI9" s="121"/>
      <c r="WZJ9" s="121"/>
      <c r="WZK9" s="121"/>
      <c r="WZL9" s="121"/>
      <c r="WZM9" s="121"/>
      <c r="WZN9" s="121"/>
      <c r="WZO9" s="121"/>
      <c r="WZP9" s="121"/>
      <c r="WZQ9" s="121"/>
      <c r="WZR9" s="121"/>
      <c r="WZS9" s="121"/>
      <c r="WZT9" s="121"/>
      <c r="WZU9" s="121"/>
      <c r="WZV9" s="121"/>
      <c r="WZW9" s="121"/>
      <c r="WZX9" s="121"/>
      <c r="WZY9" s="121"/>
      <c r="WZZ9" s="121"/>
      <c r="XAA9" s="121"/>
      <c r="XAB9" s="121"/>
      <c r="XAC9" s="121"/>
      <c r="XAD9" s="121"/>
      <c r="XAE9" s="121"/>
      <c r="XAF9" s="121"/>
      <c r="XAG9" s="121"/>
      <c r="XAH9" s="121"/>
      <c r="XAI9" s="121"/>
      <c r="XAJ9" s="121"/>
      <c r="XAK9" s="121"/>
      <c r="XAL9" s="121"/>
      <c r="XAM9" s="121"/>
      <c r="XAN9" s="121"/>
      <c r="XAO9" s="121"/>
      <c r="XAP9" s="121"/>
      <c r="XAQ9" s="121"/>
      <c r="XAR9" s="121"/>
      <c r="XAS9" s="121"/>
      <c r="XAT9" s="121"/>
      <c r="XAU9" s="121"/>
      <c r="XAV9" s="121"/>
      <c r="XAW9" s="121"/>
      <c r="XAX9" s="121"/>
      <c r="XAY9" s="121"/>
      <c r="XAZ9" s="121"/>
      <c r="XBA9" s="121"/>
      <c r="XBB9" s="121"/>
      <c r="XBC9" s="121"/>
      <c r="XBD9" s="121"/>
      <c r="XBE9" s="121"/>
      <c r="XBF9" s="121"/>
      <c r="XBG9" s="121"/>
      <c r="XBH9" s="121"/>
      <c r="XBI9" s="121"/>
      <c r="XBJ9" s="121"/>
      <c r="XBK9" s="121"/>
      <c r="XBL9" s="121"/>
      <c r="XBM9" s="121"/>
      <c r="XBN9" s="121"/>
      <c r="XBO9" s="121"/>
      <c r="XBP9" s="121"/>
      <c r="XBQ9" s="121"/>
      <c r="XBR9" s="121"/>
      <c r="XBS9" s="121"/>
      <c r="XBT9" s="121"/>
      <c r="XBU9" s="121"/>
      <c r="XBV9" s="121"/>
      <c r="XBW9" s="121"/>
      <c r="XBX9" s="121"/>
      <c r="XBY9" s="121"/>
      <c r="XBZ9" s="121"/>
      <c r="XCA9" s="121"/>
      <c r="XCB9" s="121"/>
      <c r="XCC9" s="121"/>
      <c r="XCD9" s="121"/>
      <c r="XCE9" s="121"/>
      <c r="XCF9" s="121"/>
      <c r="XCG9" s="121"/>
      <c r="XCH9" s="121"/>
      <c r="XCI9" s="121"/>
      <c r="XCJ9" s="121"/>
      <c r="XCK9" s="121"/>
      <c r="XCL9" s="121"/>
      <c r="XCM9" s="121"/>
      <c r="XCN9" s="121"/>
      <c r="XCO9" s="121"/>
      <c r="XCP9" s="121"/>
      <c r="XCQ9" s="121"/>
      <c r="XCR9" s="121"/>
      <c r="XCS9" s="121"/>
      <c r="XCT9" s="121"/>
      <c r="XCU9" s="121"/>
      <c r="XCV9" s="121"/>
      <c r="XCW9" s="121"/>
      <c r="XCX9" s="121"/>
      <c r="XCY9" s="121"/>
      <c r="XCZ9" s="121"/>
      <c r="XDA9" s="121"/>
      <c r="XDB9" s="121"/>
      <c r="XDC9" s="121"/>
      <c r="XDD9" s="121"/>
      <c r="XDE9" s="121"/>
      <c r="XDF9" s="121"/>
      <c r="XDG9" s="121"/>
      <c r="XDH9" s="121"/>
      <c r="XDI9" s="121"/>
      <c r="XDJ9" s="121"/>
      <c r="XDK9" s="121"/>
      <c r="XDL9" s="121"/>
      <c r="XDM9" s="121"/>
      <c r="XDN9" s="121"/>
      <c r="XDO9" s="121"/>
      <c r="XDP9" s="121"/>
      <c r="XDQ9" s="121"/>
      <c r="XDR9" s="121"/>
      <c r="XDS9" s="121"/>
      <c r="XDT9" s="121"/>
      <c r="XDU9" s="121"/>
      <c r="XDV9" s="121"/>
      <c r="XDW9" s="121"/>
      <c r="XDX9" s="121"/>
      <c r="XDY9" s="121"/>
      <c r="XDZ9" s="121"/>
      <c r="XEA9" s="121"/>
      <c r="XEB9" s="121"/>
      <c r="XEC9" s="121"/>
      <c r="XED9" s="121"/>
      <c r="XEE9" s="121"/>
      <c r="XEF9" s="121"/>
      <c r="XEG9" s="121"/>
      <c r="XEH9" s="121"/>
      <c r="XEI9" s="121"/>
      <c r="XEJ9" s="121"/>
      <c r="XEK9" s="121"/>
      <c r="XEL9" s="121"/>
      <c r="XEM9" s="121"/>
      <c r="XEN9" s="121"/>
      <c r="XEO9" s="121"/>
      <c r="XEP9" s="121"/>
      <c r="XEQ9" s="121"/>
      <c r="XER9" s="121"/>
      <c r="XES9" s="121"/>
      <c r="XET9" s="121"/>
      <c r="XEU9" s="121"/>
      <c r="XEV9" s="121"/>
      <c r="XEW9" s="121"/>
      <c r="XEX9" s="121"/>
      <c r="XEY9" s="121"/>
      <c r="XEZ9" s="121"/>
      <c r="XFA9" s="121"/>
      <c r="XFB9" s="121"/>
    </row>
    <row r="10" spans="1:16382" s="136" customFormat="1" ht="15.75" x14ac:dyDescent="0.25">
      <c r="A10" s="41"/>
      <c r="B10" s="24"/>
      <c r="C10" s="106"/>
      <c r="D10" s="404" t="s">
        <v>171</v>
      </c>
      <c r="E10" s="405"/>
      <c r="F10" s="405"/>
      <c r="G10" s="405"/>
      <c r="H10" s="405"/>
      <c r="I10" s="405"/>
      <c r="J10" s="406" t="s">
        <v>235</v>
      </c>
      <c r="K10" s="408"/>
      <c r="L10" s="409"/>
      <c r="M10" s="409"/>
      <c r="N10" s="409"/>
      <c r="O10" s="254">
        <v>700</v>
      </c>
      <c r="P10" s="130"/>
      <c r="Q10" s="305"/>
      <c r="R10" s="249"/>
      <c r="S10" s="40"/>
      <c r="T10" s="40"/>
      <c r="U10" s="41"/>
    </row>
    <row r="11" spans="1:16382" s="136" customFormat="1" ht="18.75" thickBot="1" x14ac:dyDescent="0.3">
      <c r="A11" s="41"/>
      <c r="B11" s="24"/>
      <c r="C11" s="106"/>
      <c r="D11" s="410">
        <v>1</v>
      </c>
      <c r="E11" s="411"/>
      <c r="F11" s="411"/>
      <c r="G11" s="411"/>
      <c r="H11" s="411"/>
      <c r="I11" s="412"/>
      <c r="J11" s="407"/>
      <c r="K11" s="413" t="s">
        <v>337</v>
      </c>
      <c r="L11" s="414"/>
      <c r="M11" s="414"/>
      <c r="N11" s="414"/>
      <c r="O11" s="255">
        <v>800</v>
      </c>
      <c r="P11" s="130"/>
      <c r="Q11" s="306"/>
      <c r="R11" s="250"/>
      <c r="S11" s="40"/>
      <c r="T11" s="40"/>
      <c r="U11" s="41"/>
    </row>
    <row r="12" spans="1:16382" s="136" customFormat="1" x14ac:dyDescent="0.2">
      <c r="A12" s="41"/>
      <c r="B12" s="24"/>
      <c r="C12" s="106"/>
      <c r="D12" s="80"/>
      <c r="E12" s="146"/>
      <c r="F12" s="300">
        <v>200</v>
      </c>
      <c r="G12" s="98"/>
      <c r="H12" s="162"/>
      <c r="I12" s="45"/>
      <c r="J12" s="46"/>
      <c r="K12" s="47"/>
      <c r="L12" s="48"/>
      <c r="M12" s="48"/>
      <c r="N12" s="47"/>
      <c r="O12" s="49"/>
      <c r="P12" s="130"/>
      <c r="Q12" s="304"/>
      <c r="R12" s="40"/>
      <c r="S12" s="40"/>
      <c r="T12" s="40"/>
      <c r="U12" s="41"/>
    </row>
    <row r="13" spans="1:16382" s="136" customFormat="1" ht="15" x14ac:dyDescent="0.25">
      <c r="A13" s="41"/>
      <c r="B13" s="24"/>
      <c r="C13" s="107"/>
      <c r="D13" s="257" t="s">
        <v>310</v>
      </c>
      <c r="E13" s="147">
        <v>0</v>
      </c>
      <c r="F13" s="147">
        <f>4*(O$11*(D$11-1)+E13)+F$12</f>
        <v>200</v>
      </c>
      <c r="G13" s="157">
        <v>8</v>
      </c>
      <c r="H13" s="99"/>
      <c r="I13" s="125" t="s">
        <v>1</v>
      </c>
      <c r="J13" s="247">
        <f>300+2*O$11*(D$11-1)+2*E13</f>
        <v>300</v>
      </c>
      <c r="K13" s="51" t="s">
        <v>244</v>
      </c>
      <c r="L13" s="52" t="s">
        <v>585</v>
      </c>
      <c r="M13" s="238" t="s">
        <v>167</v>
      </c>
      <c r="N13" s="52" t="s">
        <v>585</v>
      </c>
      <c r="O13" s="53"/>
      <c r="P13" s="40"/>
      <c r="Q13" s="307"/>
      <c r="R13" s="40"/>
      <c r="S13" s="251"/>
      <c r="T13" s="251"/>
      <c r="U13" s="41"/>
    </row>
    <row r="14" spans="1:16382" s="136" customFormat="1" ht="15" x14ac:dyDescent="0.25">
      <c r="A14" s="41"/>
      <c r="B14" s="24"/>
      <c r="C14" s="107"/>
      <c r="D14" s="257" t="s">
        <v>318</v>
      </c>
      <c r="E14" s="147">
        <v>1</v>
      </c>
      <c r="F14" s="147">
        <f t="shared" ref="F14:F56" si="0">4*(O$11*(D$11-1)+E14)+F$12</f>
        <v>204</v>
      </c>
      <c r="G14" s="157">
        <v>8</v>
      </c>
      <c r="H14" s="99"/>
      <c r="I14" s="125" t="s">
        <v>1</v>
      </c>
      <c r="J14" s="247">
        <f t="shared" ref="J14:J77" si="1">300+2*O$11*(D$11-1)+2*E14</f>
        <v>302</v>
      </c>
      <c r="K14" s="51" t="s">
        <v>244</v>
      </c>
      <c r="L14" s="52" t="s">
        <v>585</v>
      </c>
      <c r="M14" s="238" t="s">
        <v>167</v>
      </c>
      <c r="N14" s="52" t="s">
        <v>585</v>
      </c>
      <c r="O14" s="53"/>
      <c r="P14" s="40"/>
      <c r="Q14" s="308"/>
      <c r="R14" s="40"/>
      <c r="S14" s="251"/>
      <c r="T14" s="251"/>
      <c r="U14" s="41"/>
    </row>
    <row r="15" spans="1:16382" s="136" customFormat="1" ht="15" x14ac:dyDescent="0.25">
      <c r="A15" s="41"/>
      <c r="B15" s="24"/>
      <c r="C15" s="107"/>
      <c r="D15" s="257" t="s">
        <v>32</v>
      </c>
      <c r="E15" s="147">
        <v>2</v>
      </c>
      <c r="F15" s="147">
        <f t="shared" si="0"/>
        <v>208</v>
      </c>
      <c r="G15" s="157">
        <v>1</v>
      </c>
      <c r="H15" s="99"/>
      <c r="I15" s="125" t="s">
        <v>1</v>
      </c>
      <c r="J15" s="247">
        <f t="shared" si="1"/>
        <v>304</v>
      </c>
      <c r="K15" s="51" t="s">
        <v>274</v>
      </c>
      <c r="L15" s="52" t="s">
        <v>585</v>
      </c>
      <c r="M15" s="238" t="s">
        <v>167</v>
      </c>
      <c r="N15" s="54" t="s">
        <v>203</v>
      </c>
      <c r="O15" s="53"/>
      <c r="P15" s="40"/>
      <c r="Q15" s="304"/>
      <c r="R15" s="40"/>
      <c r="S15" s="251"/>
      <c r="T15" s="251"/>
      <c r="U15" s="41"/>
    </row>
    <row r="16" spans="1:16382" s="136" customFormat="1" ht="15" x14ac:dyDescent="0.25">
      <c r="A16" s="41"/>
      <c r="B16" s="24"/>
      <c r="C16" s="107"/>
      <c r="D16" s="257" t="s">
        <v>33</v>
      </c>
      <c r="E16" s="147">
        <v>3</v>
      </c>
      <c r="F16" s="147">
        <f t="shared" si="0"/>
        <v>212</v>
      </c>
      <c r="G16" s="157">
        <v>1</v>
      </c>
      <c r="H16" s="99"/>
      <c r="I16" s="125" t="s">
        <v>1</v>
      </c>
      <c r="J16" s="247">
        <f t="shared" si="1"/>
        <v>306</v>
      </c>
      <c r="K16" s="51" t="s">
        <v>275</v>
      </c>
      <c r="L16" s="52" t="s">
        <v>585</v>
      </c>
      <c r="M16" s="238" t="s">
        <v>167</v>
      </c>
      <c r="N16" s="54" t="s">
        <v>203</v>
      </c>
      <c r="O16" s="53"/>
      <c r="P16" s="40"/>
      <c r="Q16" s="304"/>
      <c r="R16" s="40"/>
      <c r="S16" s="251"/>
      <c r="T16" s="251"/>
      <c r="U16" s="41"/>
    </row>
    <row r="17" spans="1:21" s="136" customFormat="1" ht="15" x14ac:dyDescent="0.25">
      <c r="A17" s="41"/>
      <c r="B17" s="24"/>
      <c r="C17" s="107"/>
      <c r="D17" s="257" t="s">
        <v>34</v>
      </c>
      <c r="E17" s="147">
        <v>4</v>
      </c>
      <c r="F17" s="147">
        <f t="shared" si="0"/>
        <v>216</v>
      </c>
      <c r="G17" s="157">
        <v>1</v>
      </c>
      <c r="H17" s="99"/>
      <c r="I17" s="125" t="s">
        <v>1</v>
      </c>
      <c r="J17" s="247">
        <f t="shared" si="1"/>
        <v>308</v>
      </c>
      <c r="K17" s="51" t="s">
        <v>276</v>
      </c>
      <c r="L17" s="52" t="s">
        <v>585</v>
      </c>
      <c r="M17" s="238" t="s">
        <v>167</v>
      </c>
      <c r="N17" s="54" t="s">
        <v>203</v>
      </c>
      <c r="O17" s="53"/>
      <c r="P17" s="40"/>
      <c r="Q17" s="304"/>
      <c r="R17" s="40"/>
      <c r="S17" s="251"/>
      <c r="T17" s="251"/>
      <c r="U17" s="41"/>
    </row>
    <row r="18" spans="1:21" s="136" customFormat="1" ht="15" x14ac:dyDescent="0.25">
      <c r="A18" s="41"/>
      <c r="B18" s="24"/>
      <c r="C18" s="107"/>
      <c r="D18" s="257" t="s">
        <v>29</v>
      </c>
      <c r="E18" s="147">
        <v>5</v>
      </c>
      <c r="F18" s="147">
        <f t="shared" si="0"/>
        <v>220</v>
      </c>
      <c r="G18" s="157">
        <v>1</v>
      </c>
      <c r="H18" s="99"/>
      <c r="I18" s="125" t="s">
        <v>1</v>
      </c>
      <c r="J18" s="247">
        <f t="shared" si="1"/>
        <v>310</v>
      </c>
      <c r="K18" s="55" t="s">
        <v>263</v>
      </c>
      <c r="L18" s="52" t="s">
        <v>585</v>
      </c>
      <c r="M18" s="238" t="s">
        <v>167</v>
      </c>
      <c r="N18" s="56" t="s">
        <v>203</v>
      </c>
      <c r="O18" s="53"/>
      <c r="P18" s="40"/>
      <c r="Q18" s="304"/>
      <c r="R18" s="130"/>
      <c r="S18" s="18"/>
      <c r="T18" s="18"/>
    </row>
    <row r="19" spans="1:21" ht="15" x14ac:dyDescent="0.25">
      <c r="C19" s="107"/>
      <c r="D19" s="257" t="s">
        <v>31</v>
      </c>
      <c r="E19" s="147">
        <v>6</v>
      </c>
      <c r="F19" s="147">
        <f t="shared" si="0"/>
        <v>224</v>
      </c>
      <c r="G19" s="157">
        <v>1</v>
      </c>
      <c r="H19" s="99"/>
      <c r="I19" s="125" t="s">
        <v>1</v>
      </c>
      <c r="J19" s="247">
        <f t="shared" si="1"/>
        <v>312</v>
      </c>
      <c r="K19" s="51" t="s">
        <v>252</v>
      </c>
      <c r="L19" s="52" t="s">
        <v>585</v>
      </c>
      <c r="M19" s="238" t="s">
        <v>167</v>
      </c>
      <c r="N19" s="52" t="s">
        <v>585</v>
      </c>
      <c r="O19" s="57"/>
      <c r="P19" s="40"/>
      <c r="Q19" s="307"/>
      <c r="S19" s="18"/>
      <c r="T19" s="18"/>
    </row>
    <row r="20" spans="1:21" ht="14.25" customHeight="1" x14ac:dyDescent="0.25">
      <c r="C20" s="107"/>
      <c r="D20" s="257" t="s">
        <v>3</v>
      </c>
      <c r="E20" s="147">
        <v>7</v>
      </c>
      <c r="F20" s="147">
        <f t="shared" si="0"/>
        <v>228</v>
      </c>
      <c r="G20" s="157">
        <v>1</v>
      </c>
      <c r="H20" s="99"/>
      <c r="I20" s="125" t="s">
        <v>1</v>
      </c>
      <c r="J20" s="247">
        <f t="shared" si="1"/>
        <v>314</v>
      </c>
      <c r="K20" s="51" t="s">
        <v>246</v>
      </c>
      <c r="L20" s="52" t="s">
        <v>585</v>
      </c>
      <c r="M20" s="238" t="s">
        <v>167</v>
      </c>
      <c r="N20" s="54" t="s">
        <v>300</v>
      </c>
      <c r="O20" s="53"/>
      <c r="P20" s="40"/>
      <c r="Q20" s="304"/>
      <c r="S20" s="18"/>
      <c r="T20" s="18"/>
    </row>
    <row r="21" spans="1:21" ht="15" x14ac:dyDescent="0.25">
      <c r="C21" s="107"/>
      <c r="D21" s="257" t="s">
        <v>8</v>
      </c>
      <c r="E21" s="147">
        <v>8</v>
      </c>
      <c r="F21" s="147">
        <f t="shared" si="0"/>
        <v>232</v>
      </c>
      <c r="G21" s="157">
        <v>1</v>
      </c>
      <c r="H21" s="99"/>
      <c r="I21" s="125" t="s">
        <v>1</v>
      </c>
      <c r="J21" s="247">
        <f t="shared" si="1"/>
        <v>316</v>
      </c>
      <c r="K21" s="51" t="s">
        <v>255</v>
      </c>
      <c r="L21" s="52" t="s">
        <v>585</v>
      </c>
      <c r="M21" s="54" t="s">
        <v>194</v>
      </c>
      <c r="N21" s="54" t="s">
        <v>300</v>
      </c>
      <c r="O21" s="53"/>
      <c r="P21" s="40"/>
      <c r="Q21" s="304"/>
      <c r="S21" s="18"/>
      <c r="T21" s="18"/>
    </row>
    <row r="22" spans="1:21" ht="15" x14ac:dyDescent="0.25">
      <c r="C22" s="107"/>
      <c r="D22" s="257" t="s">
        <v>12</v>
      </c>
      <c r="E22" s="147">
        <v>9</v>
      </c>
      <c r="F22" s="147">
        <f t="shared" si="0"/>
        <v>236</v>
      </c>
      <c r="G22" s="157">
        <v>1</v>
      </c>
      <c r="H22" s="99"/>
      <c r="I22" s="125" t="s">
        <v>1</v>
      </c>
      <c r="J22" s="247">
        <f t="shared" si="1"/>
        <v>318</v>
      </c>
      <c r="K22" s="51" t="s">
        <v>259</v>
      </c>
      <c r="L22" s="52" t="s">
        <v>585</v>
      </c>
      <c r="M22" s="54" t="s">
        <v>196</v>
      </c>
      <c r="N22" s="54" t="s">
        <v>300</v>
      </c>
      <c r="O22" s="53"/>
      <c r="P22" s="40"/>
      <c r="Q22" s="304"/>
      <c r="S22" s="18"/>
      <c r="T22" s="18"/>
    </row>
    <row r="23" spans="1:21" ht="15" x14ac:dyDescent="0.25">
      <c r="C23" s="107"/>
      <c r="D23" s="257" t="s">
        <v>10</v>
      </c>
      <c r="E23" s="147">
        <v>10</v>
      </c>
      <c r="F23" s="147">
        <f t="shared" si="0"/>
        <v>240</v>
      </c>
      <c r="G23" s="157">
        <v>1</v>
      </c>
      <c r="H23" s="99"/>
      <c r="I23" s="125" t="s">
        <v>1</v>
      </c>
      <c r="J23" s="247">
        <f t="shared" si="1"/>
        <v>320</v>
      </c>
      <c r="K23" s="51" t="s">
        <v>257</v>
      </c>
      <c r="L23" s="52" t="s">
        <v>585</v>
      </c>
      <c r="M23" s="54" t="s">
        <v>195</v>
      </c>
      <c r="N23" s="54" t="s">
        <v>300</v>
      </c>
      <c r="O23" s="53"/>
      <c r="P23" s="40"/>
      <c r="Q23" s="304"/>
      <c r="S23" s="18"/>
      <c r="T23" s="18"/>
    </row>
    <row r="24" spans="1:21" ht="15" x14ac:dyDescent="0.25">
      <c r="C24" s="107"/>
      <c r="D24" s="257" t="s">
        <v>9</v>
      </c>
      <c r="E24" s="147">
        <v>11</v>
      </c>
      <c r="F24" s="147">
        <f t="shared" si="0"/>
        <v>244</v>
      </c>
      <c r="G24" s="157">
        <v>1</v>
      </c>
      <c r="H24" s="99"/>
      <c r="I24" s="125" t="s">
        <v>1</v>
      </c>
      <c r="J24" s="247">
        <f t="shared" si="1"/>
        <v>322</v>
      </c>
      <c r="K24" s="51" t="s">
        <v>256</v>
      </c>
      <c r="L24" s="52" t="s">
        <v>585</v>
      </c>
      <c r="M24" s="54" t="s">
        <v>197</v>
      </c>
      <c r="N24" s="54" t="s">
        <v>300</v>
      </c>
      <c r="O24" s="53"/>
      <c r="P24" s="40"/>
      <c r="Q24" s="304"/>
      <c r="S24" s="18"/>
      <c r="T24" s="18"/>
    </row>
    <row r="25" spans="1:21" ht="15" x14ac:dyDescent="0.25">
      <c r="C25" s="107"/>
      <c r="D25" s="257" t="s">
        <v>13</v>
      </c>
      <c r="E25" s="147">
        <v>12</v>
      </c>
      <c r="F25" s="147">
        <f t="shared" si="0"/>
        <v>248</v>
      </c>
      <c r="G25" s="157">
        <v>1</v>
      </c>
      <c r="H25" s="99"/>
      <c r="I25" s="125" t="s">
        <v>1</v>
      </c>
      <c r="J25" s="247">
        <f t="shared" si="1"/>
        <v>324</v>
      </c>
      <c r="K25" s="51" t="s">
        <v>260</v>
      </c>
      <c r="L25" s="52" t="s">
        <v>585</v>
      </c>
      <c r="M25" s="54" t="s">
        <v>199</v>
      </c>
      <c r="N25" s="54" t="s">
        <v>300</v>
      </c>
      <c r="O25" s="53"/>
      <c r="P25" s="40"/>
      <c r="Q25" s="304"/>
      <c r="S25" s="18"/>
      <c r="T25" s="18"/>
    </row>
    <row r="26" spans="1:21" ht="15" x14ac:dyDescent="0.25">
      <c r="C26" s="107"/>
      <c r="D26" s="257" t="s">
        <v>11</v>
      </c>
      <c r="E26" s="147">
        <v>13</v>
      </c>
      <c r="F26" s="147">
        <f t="shared" si="0"/>
        <v>252</v>
      </c>
      <c r="G26" s="157">
        <v>1</v>
      </c>
      <c r="H26" s="99"/>
      <c r="I26" s="125" t="s">
        <v>1</v>
      </c>
      <c r="J26" s="247">
        <f t="shared" si="1"/>
        <v>326</v>
      </c>
      <c r="K26" s="51" t="s">
        <v>258</v>
      </c>
      <c r="L26" s="52" t="s">
        <v>585</v>
      </c>
      <c r="M26" s="54" t="s">
        <v>717</v>
      </c>
      <c r="N26" s="54" t="s">
        <v>300</v>
      </c>
      <c r="O26" s="53"/>
      <c r="P26" s="40"/>
      <c r="Q26" s="304"/>
      <c r="S26" s="18"/>
      <c r="T26" s="18"/>
    </row>
    <row r="27" spans="1:21" ht="15" x14ac:dyDescent="0.25">
      <c r="C27" s="107"/>
      <c r="D27" s="58" t="s">
        <v>15</v>
      </c>
      <c r="E27" s="147">
        <v>14</v>
      </c>
      <c r="F27" s="147">
        <f t="shared" si="0"/>
        <v>256</v>
      </c>
      <c r="G27" s="157">
        <v>3</v>
      </c>
      <c r="H27" s="99"/>
      <c r="I27" s="59" t="s">
        <v>1</v>
      </c>
      <c r="J27" s="247">
        <f t="shared" si="1"/>
        <v>328</v>
      </c>
      <c r="K27" s="51" t="s">
        <v>262</v>
      </c>
      <c r="L27" s="52" t="s">
        <v>585</v>
      </c>
      <c r="M27" s="238" t="s">
        <v>167</v>
      </c>
      <c r="N27" s="170" t="s">
        <v>610</v>
      </c>
      <c r="O27" s="171" t="s">
        <v>720</v>
      </c>
      <c r="P27" s="40"/>
      <c r="Q27" s="309"/>
      <c r="S27" s="18"/>
      <c r="T27" s="18"/>
    </row>
    <row r="28" spans="1:21" ht="15" x14ac:dyDescent="0.25">
      <c r="C28" s="107"/>
      <c r="D28" s="257" t="s">
        <v>6</v>
      </c>
      <c r="E28" s="147">
        <v>15</v>
      </c>
      <c r="F28" s="147">
        <f t="shared" si="0"/>
        <v>260</v>
      </c>
      <c r="G28" s="157">
        <v>1</v>
      </c>
      <c r="H28" s="99"/>
      <c r="I28" s="125" t="s">
        <v>1</v>
      </c>
      <c r="J28" s="247">
        <f t="shared" si="1"/>
        <v>330</v>
      </c>
      <c r="K28" s="51" t="s">
        <v>249</v>
      </c>
      <c r="L28" s="52" t="s">
        <v>585</v>
      </c>
      <c r="M28" s="54" t="s">
        <v>718</v>
      </c>
      <c r="N28" s="54" t="s">
        <v>300</v>
      </c>
      <c r="O28" s="53"/>
      <c r="P28" s="40"/>
      <c r="Q28" s="304"/>
      <c r="S28" s="18"/>
      <c r="T28" s="18"/>
    </row>
    <row r="29" spans="1:21" ht="15" x14ac:dyDescent="0.25">
      <c r="C29" s="107"/>
      <c r="D29" s="257" t="s">
        <v>7</v>
      </c>
      <c r="E29" s="147">
        <v>16</v>
      </c>
      <c r="F29" s="147">
        <f t="shared" si="0"/>
        <v>264</v>
      </c>
      <c r="G29" s="157">
        <v>1</v>
      </c>
      <c r="H29" s="99"/>
      <c r="I29" s="125" t="s">
        <v>1</v>
      </c>
      <c r="J29" s="247">
        <f t="shared" si="1"/>
        <v>332</v>
      </c>
      <c r="K29" s="51" t="s">
        <v>250</v>
      </c>
      <c r="L29" s="52" t="s">
        <v>585</v>
      </c>
      <c r="M29" s="54" t="s">
        <v>719</v>
      </c>
      <c r="N29" s="54" t="s">
        <v>300</v>
      </c>
      <c r="O29" s="53"/>
      <c r="P29" s="40"/>
      <c r="Q29" s="304"/>
      <c r="S29" s="18"/>
      <c r="T29" s="18"/>
    </row>
    <row r="30" spans="1:21" ht="15" x14ac:dyDescent="0.25">
      <c r="C30" s="107"/>
      <c r="D30" s="257" t="s">
        <v>30</v>
      </c>
      <c r="E30" s="147">
        <v>17</v>
      </c>
      <c r="F30" s="147">
        <f t="shared" si="0"/>
        <v>268</v>
      </c>
      <c r="G30" s="157">
        <v>1</v>
      </c>
      <c r="H30" s="99"/>
      <c r="I30" s="125" t="s">
        <v>1</v>
      </c>
      <c r="J30" s="247">
        <f t="shared" si="1"/>
        <v>334</v>
      </c>
      <c r="K30" s="51" t="s">
        <v>251</v>
      </c>
      <c r="L30" s="52" t="s">
        <v>585</v>
      </c>
      <c r="M30" s="238" t="s">
        <v>167</v>
      </c>
      <c r="N30" s="52" t="s">
        <v>585</v>
      </c>
      <c r="O30" s="53"/>
      <c r="P30" s="40"/>
      <c r="Q30" s="304"/>
      <c r="S30" s="18"/>
      <c r="T30" s="18"/>
    </row>
    <row r="31" spans="1:21" ht="15" x14ac:dyDescent="0.25">
      <c r="C31" s="107"/>
      <c r="D31" s="257" t="s">
        <v>4</v>
      </c>
      <c r="E31" s="147">
        <v>18</v>
      </c>
      <c r="F31" s="147">
        <f t="shared" si="0"/>
        <v>272</v>
      </c>
      <c r="G31" s="157">
        <v>1</v>
      </c>
      <c r="H31" s="99"/>
      <c r="I31" s="125" t="s">
        <v>1</v>
      </c>
      <c r="J31" s="247">
        <f t="shared" si="1"/>
        <v>336</v>
      </c>
      <c r="K31" s="51" t="s">
        <v>248</v>
      </c>
      <c r="L31" s="52" t="s">
        <v>585</v>
      </c>
      <c r="M31" s="54" t="s">
        <v>234</v>
      </c>
      <c r="N31" s="54" t="s">
        <v>300</v>
      </c>
      <c r="O31" s="53"/>
      <c r="P31" s="40"/>
      <c r="Q31" s="304"/>
      <c r="S31" s="18"/>
      <c r="T31" s="18"/>
    </row>
    <row r="32" spans="1:21" ht="15" x14ac:dyDescent="0.25">
      <c r="C32" s="107"/>
      <c r="D32" s="257" t="s">
        <v>5</v>
      </c>
      <c r="E32" s="147">
        <v>19</v>
      </c>
      <c r="F32" s="147">
        <f t="shared" si="0"/>
        <v>276</v>
      </c>
      <c r="G32" s="157">
        <v>1</v>
      </c>
      <c r="H32" s="99"/>
      <c r="I32" s="125" t="s">
        <v>1</v>
      </c>
      <c r="J32" s="247">
        <f t="shared" si="1"/>
        <v>338</v>
      </c>
      <c r="K32" s="51" t="s">
        <v>247</v>
      </c>
      <c r="L32" s="52" t="s">
        <v>585</v>
      </c>
      <c r="M32" s="54" t="s">
        <v>233</v>
      </c>
      <c r="N32" s="54" t="s">
        <v>300</v>
      </c>
      <c r="O32" s="53"/>
      <c r="P32" s="40"/>
      <c r="Q32" s="304"/>
      <c r="S32" s="18"/>
      <c r="T32" s="18"/>
    </row>
    <row r="33" spans="3:20" ht="15" x14ac:dyDescent="0.25">
      <c r="C33" s="107"/>
      <c r="D33" s="257" t="s">
        <v>27</v>
      </c>
      <c r="E33" s="147">
        <v>20</v>
      </c>
      <c r="F33" s="147">
        <f t="shared" si="0"/>
        <v>280</v>
      </c>
      <c r="G33" s="157">
        <v>3</v>
      </c>
      <c r="H33" s="99"/>
      <c r="I33" s="125" t="s">
        <v>1</v>
      </c>
      <c r="J33" s="247">
        <f t="shared" si="1"/>
        <v>340</v>
      </c>
      <c r="K33" s="51" t="s">
        <v>264</v>
      </c>
      <c r="L33" s="52" t="s">
        <v>585</v>
      </c>
      <c r="M33" s="238" t="s">
        <v>167</v>
      </c>
      <c r="N33" s="170" t="s">
        <v>610</v>
      </c>
      <c r="O33" s="171" t="s">
        <v>720</v>
      </c>
      <c r="P33" s="40"/>
      <c r="Q33" s="304"/>
      <c r="S33" s="18"/>
      <c r="T33" s="18"/>
    </row>
    <row r="34" spans="3:20" ht="15" x14ac:dyDescent="0.25">
      <c r="C34" s="107"/>
      <c r="D34" s="257" t="s">
        <v>17</v>
      </c>
      <c r="E34" s="147">
        <v>21</v>
      </c>
      <c r="F34" s="147">
        <f t="shared" si="0"/>
        <v>284</v>
      </c>
      <c r="G34" s="157">
        <v>1</v>
      </c>
      <c r="H34" s="99"/>
      <c r="I34" s="125" t="s">
        <v>1</v>
      </c>
      <c r="J34" s="247">
        <f t="shared" si="1"/>
        <v>342</v>
      </c>
      <c r="K34" s="51" t="s">
        <v>271</v>
      </c>
      <c r="L34" s="52" t="s">
        <v>585</v>
      </c>
      <c r="M34" s="238" t="s">
        <v>167</v>
      </c>
      <c r="N34" s="54" t="s">
        <v>203</v>
      </c>
      <c r="O34" s="53"/>
      <c r="P34" s="40"/>
      <c r="S34" s="18"/>
      <c r="T34" s="18"/>
    </row>
    <row r="35" spans="3:20" ht="15" x14ac:dyDescent="0.25">
      <c r="C35" s="107"/>
      <c r="D35" s="257" t="s">
        <v>18</v>
      </c>
      <c r="E35" s="147">
        <v>22</v>
      </c>
      <c r="F35" s="147">
        <f t="shared" si="0"/>
        <v>288</v>
      </c>
      <c r="G35" s="157">
        <v>1</v>
      </c>
      <c r="H35" s="99"/>
      <c r="I35" s="125" t="s">
        <v>1</v>
      </c>
      <c r="J35" s="247">
        <f t="shared" si="1"/>
        <v>344</v>
      </c>
      <c r="K35" s="51" t="s">
        <v>265</v>
      </c>
      <c r="L35" s="52" t="s">
        <v>585</v>
      </c>
      <c r="M35" s="238" t="s">
        <v>167</v>
      </c>
      <c r="N35" s="54" t="s">
        <v>203</v>
      </c>
      <c r="O35" s="53"/>
      <c r="P35" s="40"/>
      <c r="S35" s="18"/>
      <c r="T35" s="18"/>
    </row>
    <row r="36" spans="3:20" ht="15" x14ac:dyDescent="0.25">
      <c r="C36" s="107"/>
      <c r="D36" s="257" t="s">
        <v>19</v>
      </c>
      <c r="E36" s="147">
        <v>23</v>
      </c>
      <c r="F36" s="147">
        <f t="shared" si="0"/>
        <v>292</v>
      </c>
      <c r="G36" s="157">
        <v>1</v>
      </c>
      <c r="H36" s="99"/>
      <c r="I36" s="125" t="s">
        <v>1</v>
      </c>
      <c r="J36" s="247">
        <f t="shared" si="1"/>
        <v>346</v>
      </c>
      <c r="K36" s="51" t="s">
        <v>266</v>
      </c>
      <c r="L36" s="52" t="s">
        <v>585</v>
      </c>
      <c r="M36" s="238" t="s">
        <v>167</v>
      </c>
      <c r="N36" s="54" t="s">
        <v>203</v>
      </c>
      <c r="O36" s="53"/>
      <c r="P36" s="40"/>
      <c r="S36" s="18"/>
      <c r="T36" s="18"/>
    </row>
    <row r="37" spans="3:20" ht="15" x14ac:dyDescent="0.25">
      <c r="C37" s="107"/>
      <c r="D37" s="257" t="s">
        <v>20</v>
      </c>
      <c r="E37" s="147">
        <v>24</v>
      </c>
      <c r="F37" s="147">
        <f t="shared" si="0"/>
        <v>296</v>
      </c>
      <c r="G37" s="157">
        <v>1</v>
      </c>
      <c r="H37" s="99"/>
      <c r="I37" s="125" t="s">
        <v>1</v>
      </c>
      <c r="J37" s="247">
        <f t="shared" si="1"/>
        <v>348</v>
      </c>
      <c r="K37" s="51" t="s">
        <v>267</v>
      </c>
      <c r="L37" s="52" t="s">
        <v>585</v>
      </c>
      <c r="M37" s="238" t="s">
        <v>167</v>
      </c>
      <c r="N37" s="54" t="s">
        <v>203</v>
      </c>
      <c r="O37" s="53"/>
      <c r="P37" s="40"/>
      <c r="S37" s="18"/>
      <c r="T37" s="18"/>
    </row>
    <row r="38" spans="3:20" ht="15" x14ac:dyDescent="0.25">
      <c r="C38" s="107"/>
      <c r="D38" s="260" t="s">
        <v>21</v>
      </c>
      <c r="E38" s="147">
        <v>25</v>
      </c>
      <c r="F38" s="147">
        <f t="shared" si="0"/>
        <v>300</v>
      </c>
      <c r="G38" s="157">
        <v>1</v>
      </c>
      <c r="H38" s="99"/>
      <c r="I38" s="61" t="s">
        <v>1</v>
      </c>
      <c r="J38" s="247">
        <f t="shared" si="1"/>
        <v>350</v>
      </c>
      <c r="K38" s="51" t="s">
        <v>270</v>
      </c>
      <c r="L38" s="52" t="s">
        <v>585</v>
      </c>
      <c r="M38" s="238" t="s">
        <v>167</v>
      </c>
      <c r="N38" s="54" t="s">
        <v>203</v>
      </c>
      <c r="O38" s="53"/>
      <c r="P38" s="40"/>
      <c r="S38" s="18"/>
      <c r="T38" s="18"/>
    </row>
    <row r="39" spans="3:20" ht="15" x14ac:dyDescent="0.25">
      <c r="C39" s="107"/>
      <c r="D39" s="260" t="s">
        <v>22</v>
      </c>
      <c r="E39" s="147">
        <v>26</v>
      </c>
      <c r="F39" s="147">
        <f t="shared" si="0"/>
        <v>304</v>
      </c>
      <c r="G39" s="157">
        <v>1</v>
      </c>
      <c r="H39" s="99"/>
      <c r="I39" s="61" t="s">
        <v>1</v>
      </c>
      <c r="J39" s="247">
        <f t="shared" si="1"/>
        <v>352</v>
      </c>
      <c r="K39" s="51" t="s">
        <v>268</v>
      </c>
      <c r="L39" s="52" t="s">
        <v>585</v>
      </c>
      <c r="M39" s="238" t="s">
        <v>167</v>
      </c>
      <c r="N39" s="54" t="s">
        <v>203</v>
      </c>
      <c r="O39" s="53"/>
      <c r="P39" s="40"/>
      <c r="S39" s="18"/>
      <c r="T39" s="18"/>
    </row>
    <row r="40" spans="3:20" ht="15" x14ac:dyDescent="0.25">
      <c r="C40" s="107"/>
      <c r="D40" s="260" t="s">
        <v>23</v>
      </c>
      <c r="E40" s="147">
        <v>27</v>
      </c>
      <c r="F40" s="147">
        <f t="shared" si="0"/>
        <v>308</v>
      </c>
      <c r="G40" s="157">
        <v>1</v>
      </c>
      <c r="H40" s="99"/>
      <c r="I40" s="61" t="s">
        <v>1</v>
      </c>
      <c r="J40" s="247">
        <f t="shared" si="1"/>
        <v>354</v>
      </c>
      <c r="K40" s="51" t="s">
        <v>269</v>
      </c>
      <c r="L40" s="52" t="s">
        <v>585</v>
      </c>
      <c r="M40" s="238" t="s">
        <v>167</v>
      </c>
      <c r="N40" s="54" t="s">
        <v>203</v>
      </c>
      <c r="O40" s="53"/>
      <c r="P40" s="40"/>
      <c r="S40" s="18"/>
      <c r="T40" s="18"/>
    </row>
    <row r="41" spans="3:20" ht="15" x14ac:dyDescent="0.25">
      <c r="C41" s="107"/>
      <c r="D41" s="260" t="s">
        <v>24</v>
      </c>
      <c r="E41" s="147">
        <v>28</v>
      </c>
      <c r="F41" s="147">
        <f t="shared" si="0"/>
        <v>312</v>
      </c>
      <c r="G41" s="157">
        <v>1</v>
      </c>
      <c r="H41" s="99"/>
      <c r="I41" s="61" t="s">
        <v>1</v>
      </c>
      <c r="J41" s="247">
        <f t="shared" si="1"/>
        <v>356</v>
      </c>
      <c r="K41" s="51" t="s">
        <v>272</v>
      </c>
      <c r="L41" s="52" t="s">
        <v>585</v>
      </c>
      <c r="M41" s="238" t="s">
        <v>167</v>
      </c>
      <c r="N41" s="54" t="s">
        <v>203</v>
      </c>
      <c r="O41" s="53"/>
      <c r="P41" s="40"/>
      <c r="S41" s="18"/>
      <c r="T41" s="18"/>
    </row>
    <row r="42" spans="3:20" ht="15" x14ac:dyDescent="0.25">
      <c r="C42" s="107"/>
      <c r="D42" s="257" t="s">
        <v>2</v>
      </c>
      <c r="E42" s="147">
        <v>29</v>
      </c>
      <c r="F42" s="147">
        <f t="shared" si="0"/>
        <v>316</v>
      </c>
      <c r="G42" s="157">
        <v>1</v>
      </c>
      <c r="H42" s="99"/>
      <c r="I42" s="125" t="s">
        <v>1</v>
      </c>
      <c r="J42" s="247">
        <f t="shared" si="1"/>
        <v>358</v>
      </c>
      <c r="K42" s="51" t="s">
        <v>254</v>
      </c>
      <c r="L42" s="52" t="s">
        <v>585</v>
      </c>
      <c r="M42" s="238" t="s">
        <v>167</v>
      </c>
      <c r="N42" s="54" t="s">
        <v>203</v>
      </c>
      <c r="O42" s="53"/>
      <c r="P42" s="40"/>
      <c r="Q42" s="304"/>
      <c r="S42" s="18"/>
      <c r="T42" s="18"/>
    </row>
    <row r="43" spans="3:20" ht="15" x14ac:dyDescent="0.25">
      <c r="C43" s="107"/>
      <c r="D43" s="257" t="s">
        <v>0</v>
      </c>
      <c r="E43" s="147">
        <v>30</v>
      </c>
      <c r="F43" s="147">
        <f t="shared" si="0"/>
        <v>320</v>
      </c>
      <c r="G43" s="157">
        <v>3</v>
      </c>
      <c r="H43" s="99"/>
      <c r="I43" s="125" t="s">
        <v>1</v>
      </c>
      <c r="J43" s="247">
        <f t="shared" si="1"/>
        <v>360</v>
      </c>
      <c r="K43" s="51" t="s">
        <v>245</v>
      </c>
      <c r="L43" s="52" t="s">
        <v>585</v>
      </c>
      <c r="M43" s="238" t="s">
        <v>167</v>
      </c>
      <c r="N43" s="170" t="s">
        <v>610</v>
      </c>
      <c r="O43" s="171" t="s">
        <v>720</v>
      </c>
      <c r="P43" s="40"/>
      <c r="Q43" s="304"/>
      <c r="S43" s="18"/>
      <c r="T43" s="18"/>
    </row>
    <row r="44" spans="3:20" ht="15" x14ac:dyDescent="0.25">
      <c r="C44" s="107"/>
      <c r="D44" s="257" t="s">
        <v>26</v>
      </c>
      <c r="E44" s="147">
        <v>31</v>
      </c>
      <c r="F44" s="147">
        <f t="shared" si="0"/>
        <v>324</v>
      </c>
      <c r="G44" s="157">
        <v>1</v>
      </c>
      <c r="H44" s="99"/>
      <c r="I44" s="125" t="s">
        <v>1</v>
      </c>
      <c r="J44" s="247">
        <f t="shared" si="1"/>
        <v>362</v>
      </c>
      <c r="K44" s="51" t="s">
        <v>320</v>
      </c>
      <c r="L44" s="52" t="s">
        <v>585</v>
      </c>
      <c r="M44" s="238" t="s">
        <v>167</v>
      </c>
      <c r="N44" s="54" t="s">
        <v>306</v>
      </c>
      <c r="O44" s="53"/>
      <c r="P44" s="40"/>
      <c r="Q44" s="304"/>
      <c r="S44" s="18"/>
      <c r="T44" s="18"/>
    </row>
    <row r="45" spans="3:20" ht="15" x14ac:dyDescent="0.25">
      <c r="C45" s="107"/>
      <c r="D45" s="257" t="s">
        <v>16</v>
      </c>
      <c r="E45" s="147">
        <v>32</v>
      </c>
      <c r="F45" s="147">
        <f t="shared" si="0"/>
        <v>328</v>
      </c>
      <c r="G45" s="157">
        <v>1</v>
      </c>
      <c r="H45" s="99"/>
      <c r="I45" s="125" t="s">
        <v>1</v>
      </c>
      <c r="J45" s="247">
        <f t="shared" si="1"/>
        <v>364</v>
      </c>
      <c r="K45" s="51" t="s">
        <v>261</v>
      </c>
      <c r="L45" s="52" t="s">
        <v>585</v>
      </c>
      <c r="M45" s="238" t="s">
        <v>167</v>
      </c>
      <c r="N45" s="54" t="s">
        <v>308</v>
      </c>
      <c r="O45" s="53"/>
      <c r="P45" s="40"/>
      <c r="Q45" s="304"/>
      <c r="S45" s="18"/>
      <c r="T45" s="18"/>
    </row>
    <row r="46" spans="3:20" ht="15" x14ac:dyDescent="0.25">
      <c r="C46" s="107"/>
      <c r="D46" s="257" t="s">
        <v>25</v>
      </c>
      <c r="E46" s="147">
        <v>33</v>
      </c>
      <c r="F46" s="147">
        <f t="shared" si="0"/>
        <v>332</v>
      </c>
      <c r="G46" s="157">
        <v>1</v>
      </c>
      <c r="H46" s="99"/>
      <c r="I46" s="125" t="s">
        <v>1</v>
      </c>
      <c r="J46" s="247">
        <f t="shared" si="1"/>
        <v>366</v>
      </c>
      <c r="K46" s="51" t="s">
        <v>273</v>
      </c>
      <c r="L46" s="52" t="s">
        <v>585</v>
      </c>
      <c r="M46" s="238" t="s">
        <v>167</v>
      </c>
      <c r="N46" s="54" t="s">
        <v>305</v>
      </c>
      <c r="O46" s="53"/>
      <c r="P46" s="40"/>
      <c r="S46" s="18"/>
      <c r="T46" s="18"/>
    </row>
    <row r="47" spans="3:20" ht="15" x14ac:dyDescent="0.25">
      <c r="C47" s="107"/>
      <c r="D47" s="257" t="s">
        <v>28</v>
      </c>
      <c r="E47" s="147">
        <v>34</v>
      </c>
      <c r="F47" s="147">
        <f t="shared" si="0"/>
        <v>336</v>
      </c>
      <c r="G47" s="157">
        <v>7</v>
      </c>
      <c r="H47" s="99"/>
      <c r="I47" s="125" t="s">
        <v>1</v>
      </c>
      <c r="J47" s="247">
        <f t="shared" si="1"/>
        <v>368</v>
      </c>
      <c r="K47" s="51" t="s">
        <v>323</v>
      </c>
      <c r="L47" s="52" t="s">
        <v>585</v>
      </c>
      <c r="M47" s="238" t="s">
        <v>167</v>
      </c>
      <c r="N47" s="54" t="s">
        <v>307</v>
      </c>
      <c r="O47" s="60" t="s">
        <v>338</v>
      </c>
      <c r="P47" s="40"/>
      <c r="Q47" s="307"/>
      <c r="S47" s="18"/>
      <c r="T47" s="18"/>
    </row>
    <row r="48" spans="3:20" ht="15" x14ac:dyDescent="0.25">
      <c r="C48" s="107"/>
      <c r="D48" s="257" t="s">
        <v>14</v>
      </c>
      <c r="E48" s="147">
        <v>35</v>
      </c>
      <c r="F48" s="147">
        <f t="shared" si="0"/>
        <v>340</v>
      </c>
      <c r="G48" s="157">
        <v>3</v>
      </c>
      <c r="H48" s="99"/>
      <c r="I48" s="125" t="s">
        <v>1</v>
      </c>
      <c r="J48" s="247">
        <f t="shared" si="1"/>
        <v>370</v>
      </c>
      <c r="K48" s="51" t="s">
        <v>253</v>
      </c>
      <c r="L48" s="52" t="s">
        <v>585</v>
      </c>
      <c r="M48" s="238" t="s">
        <v>167</v>
      </c>
      <c r="N48" s="170" t="s">
        <v>610</v>
      </c>
      <c r="O48" s="171" t="s">
        <v>720</v>
      </c>
      <c r="P48" s="40"/>
      <c r="Q48" s="304"/>
      <c r="S48" s="18"/>
      <c r="T48" s="18"/>
    </row>
    <row r="49" spans="3:20" ht="15" x14ac:dyDescent="0.25">
      <c r="C49" s="107"/>
      <c r="D49" s="313" t="s">
        <v>816</v>
      </c>
      <c r="E49" s="147">
        <v>36</v>
      </c>
      <c r="F49" s="147">
        <f t="shared" si="0"/>
        <v>344</v>
      </c>
      <c r="G49" s="99"/>
      <c r="H49" s="99"/>
      <c r="I49" s="125" t="s">
        <v>1</v>
      </c>
      <c r="J49" s="198">
        <f t="shared" si="1"/>
        <v>372</v>
      </c>
      <c r="K49" s="314" t="str">
        <f>CONCATENATE("Cumule des index de soutirage [",J20,"-",J26,"]+",J28,"+",J29,"+",J31,"+",J32)</f>
        <v>Cumule des index de soutirage [314-326]+330+332+336+338</v>
      </c>
      <c r="L49" s="316" t="s">
        <v>585</v>
      </c>
      <c r="M49" s="315" t="s">
        <v>815</v>
      </c>
      <c r="N49" s="315" t="s">
        <v>300</v>
      </c>
      <c r="O49" s="60"/>
      <c r="P49" s="40"/>
      <c r="Q49" s="304"/>
      <c r="S49" s="18"/>
      <c r="T49" s="18"/>
    </row>
    <row r="50" spans="3:20" ht="15" x14ac:dyDescent="0.25">
      <c r="C50" s="107"/>
      <c r="D50" s="96" t="s">
        <v>373</v>
      </c>
      <c r="E50" s="147">
        <v>37</v>
      </c>
      <c r="F50" s="147">
        <f t="shared" si="0"/>
        <v>348</v>
      </c>
      <c r="G50" s="99"/>
      <c r="H50" s="99"/>
      <c r="I50" s="125" t="s">
        <v>1</v>
      </c>
      <c r="J50" s="198">
        <f t="shared" si="1"/>
        <v>374</v>
      </c>
      <c r="K50" s="51"/>
      <c r="L50" s="170"/>
      <c r="M50" s="54"/>
      <c r="N50" s="52"/>
      <c r="O50" s="60"/>
      <c r="P50" s="40"/>
      <c r="Q50" s="304"/>
      <c r="S50" s="18"/>
      <c r="T50" s="18"/>
    </row>
    <row r="51" spans="3:20" ht="15" x14ac:dyDescent="0.25">
      <c r="C51" s="107"/>
      <c r="D51" s="96" t="s">
        <v>373</v>
      </c>
      <c r="E51" s="147">
        <v>38</v>
      </c>
      <c r="F51" s="147">
        <f t="shared" si="0"/>
        <v>352</v>
      </c>
      <c r="G51" s="99"/>
      <c r="H51" s="99"/>
      <c r="I51" s="125" t="s">
        <v>1</v>
      </c>
      <c r="J51" s="198">
        <f t="shared" si="1"/>
        <v>376</v>
      </c>
      <c r="K51" s="51"/>
      <c r="L51" s="170"/>
      <c r="M51" s="54"/>
      <c r="N51" s="52"/>
      <c r="O51" s="60"/>
      <c r="P51" s="40"/>
      <c r="Q51" s="304"/>
      <c r="S51" s="18"/>
      <c r="T51" s="18"/>
    </row>
    <row r="52" spans="3:20" ht="15" x14ac:dyDescent="0.25">
      <c r="C52" s="107"/>
      <c r="D52" s="96" t="s">
        <v>373</v>
      </c>
      <c r="E52" s="147">
        <v>39</v>
      </c>
      <c r="F52" s="147">
        <f t="shared" si="0"/>
        <v>356</v>
      </c>
      <c r="G52" s="99"/>
      <c r="H52" s="99"/>
      <c r="I52" s="125" t="s">
        <v>1</v>
      </c>
      <c r="J52" s="198">
        <f t="shared" si="1"/>
        <v>378</v>
      </c>
      <c r="K52" s="51"/>
      <c r="L52" s="170"/>
      <c r="M52" s="54"/>
      <c r="N52" s="52"/>
      <c r="O52" s="60"/>
      <c r="P52" s="40"/>
      <c r="Q52" s="304"/>
      <c r="S52" s="18"/>
      <c r="T52" s="18"/>
    </row>
    <row r="53" spans="3:20" ht="15" x14ac:dyDescent="0.25">
      <c r="C53" s="107"/>
      <c r="D53" s="96" t="s">
        <v>373</v>
      </c>
      <c r="E53" s="147">
        <v>40</v>
      </c>
      <c r="F53" s="147">
        <f t="shared" si="0"/>
        <v>360</v>
      </c>
      <c r="G53" s="99"/>
      <c r="H53" s="99"/>
      <c r="I53" s="125" t="s">
        <v>1</v>
      </c>
      <c r="J53" s="198">
        <f t="shared" si="1"/>
        <v>380</v>
      </c>
      <c r="K53" s="51"/>
      <c r="L53" s="170"/>
      <c r="M53" s="54"/>
      <c r="N53" s="52"/>
      <c r="O53" s="60"/>
      <c r="P53" s="40"/>
      <c r="Q53" s="304"/>
      <c r="S53" s="18"/>
      <c r="T53" s="18"/>
    </row>
    <row r="54" spans="3:20" ht="15" x14ac:dyDescent="0.25">
      <c r="C54" s="107"/>
      <c r="D54" s="96" t="s">
        <v>373</v>
      </c>
      <c r="E54" s="147">
        <v>41</v>
      </c>
      <c r="F54" s="147">
        <f t="shared" si="0"/>
        <v>364</v>
      </c>
      <c r="G54" s="99"/>
      <c r="H54" s="99"/>
      <c r="I54" s="125" t="s">
        <v>1</v>
      </c>
      <c r="J54" s="198">
        <f t="shared" si="1"/>
        <v>382</v>
      </c>
      <c r="K54" s="51"/>
      <c r="L54" s="170"/>
      <c r="M54" s="54"/>
      <c r="N54" s="52"/>
      <c r="O54" s="60"/>
      <c r="P54" s="40"/>
      <c r="Q54" s="304"/>
      <c r="S54" s="18"/>
      <c r="T54" s="18"/>
    </row>
    <row r="55" spans="3:20" ht="15" x14ac:dyDescent="0.25">
      <c r="C55" s="107"/>
      <c r="D55" s="96" t="s">
        <v>373</v>
      </c>
      <c r="E55" s="147">
        <v>42</v>
      </c>
      <c r="F55" s="147">
        <f t="shared" si="0"/>
        <v>368</v>
      </c>
      <c r="G55" s="99"/>
      <c r="H55" s="99"/>
      <c r="I55" s="125" t="s">
        <v>1</v>
      </c>
      <c r="J55" s="198">
        <f t="shared" si="1"/>
        <v>384</v>
      </c>
      <c r="K55" s="51"/>
      <c r="L55" s="170"/>
      <c r="M55" s="54"/>
      <c r="N55" s="52"/>
      <c r="O55" s="60"/>
      <c r="P55" s="40"/>
      <c r="Q55" s="304"/>
      <c r="S55" s="18"/>
      <c r="T55" s="18"/>
    </row>
    <row r="56" spans="3:20" ht="15" x14ac:dyDescent="0.25">
      <c r="C56" s="107"/>
      <c r="D56" s="96" t="s">
        <v>373</v>
      </c>
      <c r="E56" s="147">
        <v>43</v>
      </c>
      <c r="F56" s="147">
        <f t="shared" si="0"/>
        <v>372</v>
      </c>
      <c r="G56" s="99"/>
      <c r="H56" s="99"/>
      <c r="I56" s="125" t="s">
        <v>1</v>
      </c>
      <c r="J56" s="198">
        <f t="shared" si="1"/>
        <v>386</v>
      </c>
      <c r="K56" s="51"/>
      <c r="L56" s="170"/>
      <c r="M56" s="54"/>
      <c r="N56" s="52"/>
      <c r="O56" s="60"/>
      <c r="P56" s="40"/>
      <c r="Q56" s="304"/>
      <c r="S56" s="18"/>
      <c r="T56" s="18"/>
    </row>
    <row r="57" spans="3:20" ht="15" x14ac:dyDescent="0.25">
      <c r="C57" s="107"/>
      <c r="D57" s="343" t="s">
        <v>840</v>
      </c>
      <c r="E57" s="329">
        <v>44</v>
      </c>
      <c r="F57" s="329">
        <v>376</v>
      </c>
      <c r="G57" s="328"/>
      <c r="H57" s="328"/>
      <c r="I57" s="332" t="s">
        <v>841</v>
      </c>
      <c r="J57" s="327">
        <f t="shared" si="1"/>
        <v>388</v>
      </c>
      <c r="K57" s="323" t="s">
        <v>907</v>
      </c>
      <c r="L57" s="325"/>
      <c r="M57" s="325"/>
      <c r="N57" s="324" t="s">
        <v>305</v>
      </c>
      <c r="O57" s="60"/>
      <c r="P57" s="40"/>
      <c r="Q57" s="304"/>
      <c r="S57" s="18"/>
      <c r="T57" s="18"/>
    </row>
    <row r="58" spans="3:20" ht="15" x14ac:dyDescent="0.25">
      <c r="C58" s="107"/>
      <c r="D58" s="343" t="s">
        <v>842</v>
      </c>
      <c r="E58" s="329">
        <v>45</v>
      </c>
      <c r="F58" s="329">
        <v>380</v>
      </c>
      <c r="G58" s="328"/>
      <c r="H58" s="328"/>
      <c r="I58" s="332" t="s">
        <v>841</v>
      </c>
      <c r="J58" s="327">
        <f t="shared" si="1"/>
        <v>390</v>
      </c>
      <c r="K58" s="323" t="s">
        <v>908</v>
      </c>
      <c r="L58" s="325"/>
      <c r="M58" s="325"/>
      <c r="N58" s="324" t="s">
        <v>305</v>
      </c>
      <c r="O58" s="60"/>
      <c r="P58" s="40"/>
      <c r="Q58" s="304"/>
      <c r="S58" s="18"/>
      <c r="T58" s="18"/>
    </row>
    <row r="59" spans="3:20" ht="15" x14ac:dyDescent="0.25">
      <c r="C59" s="107"/>
      <c r="D59" s="343" t="s">
        <v>924</v>
      </c>
      <c r="E59" s="329">
        <v>46</v>
      </c>
      <c r="F59" s="329">
        <v>384</v>
      </c>
      <c r="G59" s="328"/>
      <c r="H59" s="328"/>
      <c r="I59" s="332" t="s">
        <v>841</v>
      </c>
      <c r="J59" s="327">
        <f t="shared" si="1"/>
        <v>392</v>
      </c>
      <c r="K59" s="323" t="s">
        <v>843</v>
      </c>
      <c r="L59" s="325" t="s">
        <v>583</v>
      </c>
      <c r="M59" s="330" t="s">
        <v>167</v>
      </c>
      <c r="N59" s="325" t="s">
        <v>300</v>
      </c>
      <c r="O59" s="60"/>
      <c r="P59" s="40"/>
      <c r="Q59" s="304"/>
      <c r="S59" s="18"/>
      <c r="T59" s="18"/>
    </row>
    <row r="60" spans="3:20" ht="15" x14ac:dyDescent="0.25">
      <c r="C60" s="107"/>
      <c r="D60" s="343" t="s">
        <v>844</v>
      </c>
      <c r="E60" s="329">
        <v>47</v>
      </c>
      <c r="F60" s="329">
        <v>388</v>
      </c>
      <c r="G60" s="328"/>
      <c r="H60" s="328"/>
      <c r="I60" s="332" t="s">
        <v>841</v>
      </c>
      <c r="J60" s="327">
        <f t="shared" si="1"/>
        <v>394</v>
      </c>
      <c r="K60" s="323" t="s">
        <v>845</v>
      </c>
      <c r="L60" s="325" t="s">
        <v>583</v>
      </c>
      <c r="M60" s="330" t="s">
        <v>167</v>
      </c>
      <c r="N60" s="325" t="s">
        <v>300</v>
      </c>
      <c r="O60" s="60"/>
      <c r="P60" s="40"/>
      <c r="Q60" s="304"/>
      <c r="S60" s="18"/>
      <c r="T60" s="18"/>
    </row>
    <row r="61" spans="3:20" ht="15" x14ac:dyDescent="0.25">
      <c r="C61" s="107"/>
      <c r="D61" s="343" t="s">
        <v>846</v>
      </c>
      <c r="E61" s="329">
        <v>48</v>
      </c>
      <c r="F61" s="329">
        <v>392</v>
      </c>
      <c r="G61" s="328"/>
      <c r="H61" s="328"/>
      <c r="I61" s="332" t="s">
        <v>841</v>
      </c>
      <c r="J61" s="327">
        <f t="shared" si="1"/>
        <v>396</v>
      </c>
      <c r="K61" s="323" t="s">
        <v>847</v>
      </c>
      <c r="L61" s="325" t="s">
        <v>583</v>
      </c>
      <c r="M61" s="330" t="s">
        <v>167</v>
      </c>
      <c r="N61" s="325" t="s">
        <v>300</v>
      </c>
      <c r="O61" s="60"/>
      <c r="P61" s="40"/>
      <c r="Q61" s="304"/>
      <c r="S61" s="18"/>
      <c r="T61" s="18"/>
    </row>
    <row r="62" spans="3:20" ht="15" x14ac:dyDescent="0.25">
      <c r="C62" s="107"/>
      <c r="D62" s="343" t="s">
        <v>848</v>
      </c>
      <c r="E62" s="329">
        <v>49</v>
      </c>
      <c r="F62" s="329">
        <v>396</v>
      </c>
      <c r="G62" s="328"/>
      <c r="H62" s="328"/>
      <c r="I62" s="332" t="s">
        <v>841</v>
      </c>
      <c r="J62" s="327">
        <f t="shared" si="1"/>
        <v>398</v>
      </c>
      <c r="K62" s="323" t="s">
        <v>849</v>
      </c>
      <c r="L62" s="325" t="s">
        <v>583</v>
      </c>
      <c r="M62" s="330" t="s">
        <v>167</v>
      </c>
      <c r="N62" s="325" t="s">
        <v>300</v>
      </c>
      <c r="O62" s="60"/>
      <c r="P62" s="40"/>
      <c r="Q62" s="304"/>
      <c r="S62" s="18"/>
      <c r="T62" s="18"/>
    </row>
    <row r="63" spans="3:20" ht="15" x14ac:dyDescent="0.25">
      <c r="C63" s="107"/>
      <c r="D63" s="343" t="s">
        <v>850</v>
      </c>
      <c r="E63" s="329">
        <v>50</v>
      </c>
      <c r="F63" s="329">
        <v>400</v>
      </c>
      <c r="G63" s="328"/>
      <c r="H63" s="328"/>
      <c r="I63" s="332" t="s">
        <v>841</v>
      </c>
      <c r="J63" s="327">
        <f t="shared" si="1"/>
        <v>400</v>
      </c>
      <c r="K63" s="323" t="s">
        <v>851</v>
      </c>
      <c r="L63" s="325" t="s">
        <v>583</v>
      </c>
      <c r="M63" s="330" t="s">
        <v>167</v>
      </c>
      <c r="N63" s="325" t="s">
        <v>300</v>
      </c>
      <c r="O63" s="60"/>
      <c r="P63" s="40"/>
      <c r="Q63" s="304"/>
      <c r="S63" s="18"/>
      <c r="T63" s="18"/>
    </row>
    <row r="64" spans="3:20" ht="15" x14ac:dyDescent="0.25">
      <c r="C64" s="107"/>
      <c r="D64" s="343" t="s">
        <v>852</v>
      </c>
      <c r="E64" s="329">
        <v>51</v>
      </c>
      <c r="F64" s="329">
        <v>404</v>
      </c>
      <c r="G64" s="328"/>
      <c r="H64" s="328"/>
      <c r="I64" s="332" t="s">
        <v>841</v>
      </c>
      <c r="J64" s="327">
        <f t="shared" si="1"/>
        <v>402</v>
      </c>
      <c r="K64" s="323" t="s">
        <v>853</v>
      </c>
      <c r="L64" s="325" t="s">
        <v>583</v>
      </c>
      <c r="M64" s="330" t="s">
        <v>167</v>
      </c>
      <c r="N64" s="325" t="s">
        <v>300</v>
      </c>
      <c r="O64" s="60"/>
      <c r="P64" s="40"/>
      <c r="Q64" s="304"/>
      <c r="S64" s="18"/>
      <c r="T64" s="18"/>
    </row>
    <row r="65" spans="3:20" ht="15" x14ac:dyDescent="0.25">
      <c r="C65" s="107"/>
      <c r="D65" s="343" t="s">
        <v>854</v>
      </c>
      <c r="E65" s="329">
        <v>52</v>
      </c>
      <c r="F65" s="329">
        <v>408</v>
      </c>
      <c r="G65" s="328"/>
      <c r="H65" s="328"/>
      <c r="I65" s="332" t="s">
        <v>841</v>
      </c>
      <c r="J65" s="327">
        <f t="shared" si="1"/>
        <v>404</v>
      </c>
      <c r="K65" s="323" t="s">
        <v>855</v>
      </c>
      <c r="L65" s="325" t="s">
        <v>583</v>
      </c>
      <c r="M65" s="330" t="s">
        <v>167</v>
      </c>
      <c r="N65" s="325" t="s">
        <v>300</v>
      </c>
      <c r="O65" s="60"/>
      <c r="P65" s="40"/>
      <c r="Q65" s="304"/>
      <c r="S65" s="18"/>
      <c r="T65" s="18"/>
    </row>
    <row r="66" spans="3:20" ht="15" x14ac:dyDescent="0.25">
      <c r="C66" s="107"/>
      <c r="D66" s="343" t="s">
        <v>856</v>
      </c>
      <c r="E66" s="329">
        <v>53</v>
      </c>
      <c r="F66" s="329">
        <v>412</v>
      </c>
      <c r="G66" s="328"/>
      <c r="H66" s="328"/>
      <c r="I66" s="332" t="s">
        <v>841</v>
      </c>
      <c r="J66" s="327">
        <f t="shared" si="1"/>
        <v>406</v>
      </c>
      <c r="K66" s="323" t="s">
        <v>857</v>
      </c>
      <c r="L66" s="325" t="s">
        <v>583</v>
      </c>
      <c r="M66" s="330" t="s">
        <v>167</v>
      </c>
      <c r="N66" s="325" t="s">
        <v>300</v>
      </c>
      <c r="O66" s="60"/>
      <c r="P66" s="40"/>
      <c r="Q66" s="304"/>
      <c r="S66" s="18"/>
      <c r="T66" s="18"/>
    </row>
    <row r="67" spans="3:20" ht="15" x14ac:dyDescent="0.25">
      <c r="C67" s="107"/>
      <c r="D67" s="343" t="s">
        <v>858</v>
      </c>
      <c r="E67" s="329">
        <v>54</v>
      </c>
      <c r="F67" s="329">
        <v>416</v>
      </c>
      <c r="G67" s="328"/>
      <c r="H67" s="328"/>
      <c r="I67" s="332" t="s">
        <v>841</v>
      </c>
      <c r="J67" s="327">
        <f t="shared" si="1"/>
        <v>408</v>
      </c>
      <c r="K67" s="323" t="s">
        <v>859</v>
      </c>
      <c r="L67" s="325" t="s">
        <v>583</v>
      </c>
      <c r="M67" s="330" t="s">
        <v>167</v>
      </c>
      <c r="N67" s="325" t="s">
        <v>300</v>
      </c>
      <c r="O67" s="60"/>
      <c r="P67" s="40"/>
      <c r="Q67" s="304"/>
      <c r="S67" s="18"/>
      <c r="T67" s="18"/>
    </row>
    <row r="68" spans="3:20" ht="15" x14ac:dyDescent="0.25">
      <c r="C68" s="107"/>
      <c r="D68" s="331" t="s">
        <v>860</v>
      </c>
      <c r="E68" s="329">
        <v>55</v>
      </c>
      <c r="F68" s="329">
        <v>420</v>
      </c>
      <c r="G68" s="328"/>
      <c r="H68" s="328"/>
      <c r="I68" s="332" t="s">
        <v>841</v>
      </c>
      <c r="J68" s="327">
        <f t="shared" si="1"/>
        <v>410</v>
      </c>
      <c r="K68" s="323" t="s">
        <v>861</v>
      </c>
      <c r="L68" s="325" t="s">
        <v>583</v>
      </c>
      <c r="M68" s="330" t="s">
        <v>167</v>
      </c>
      <c r="N68" s="325" t="s">
        <v>300</v>
      </c>
      <c r="O68" s="60"/>
      <c r="P68" s="40"/>
      <c r="Q68" s="304"/>
      <c r="S68" s="18"/>
      <c r="T68" s="18"/>
    </row>
    <row r="69" spans="3:20" ht="15" x14ac:dyDescent="0.25">
      <c r="C69" s="107"/>
      <c r="D69" s="343" t="s">
        <v>862</v>
      </c>
      <c r="E69" s="329">
        <v>56</v>
      </c>
      <c r="F69" s="329">
        <v>424</v>
      </c>
      <c r="G69" s="328"/>
      <c r="H69" s="328"/>
      <c r="I69" s="332" t="s">
        <v>841</v>
      </c>
      <c r="J69" s="327">
        <f t="shared" si="1"/>
        <v>412</v>
      </c>
      <c r="K69" s="323" t="s">
        <v>863</v>
      </c>
      <c r="L69" s="325" t="s">
        <v>583</v>
      </c>
      <c r="M69" s="330" t="s">
        <v>167</v>
      </c>
      <c r="N69" s="325" t="s">
        <v>300</v>
      </c>
      <c r="O69" s="60"/>
      <c r="P69" s="40"/>
      <c r="Q69" s="304"/>
      <c r="S69" s="18"/>
      <c r="T69" s="18"/>
    </row>
    <row r="70" spans="3:20" ht="15" x14ac:dyDescent="0.25">
      <c r="C70" s="107"/>
      <c r="D70" s="343" t="s">
        <v>864</v>
      </c>
      <c r="E70" s="329">
        <v>57</v>
      </c>
      <c r="F70" s="329">
        <v>428</v>
      </c>
      <c r="G70" s="328"/>
      <c r="H70" s="328"/>
      <c r="I70" s="332" t="s">
        <v>841</v>
      </c>
      <c r="J70" s="327">
        <f t="shared" si="1"/>
        <v>414</v>
      </c>
      <c r="K70" s="323" t="s">
        <v>865</v>
      </c>
      <c r="L70" s="325" t="s">
        <v>583</v>
      </c>
      <c r="M70" s="330" t="s">
        <v>167</v>
      </c>
      <c r="N70" s="325" t="s">
        <v>300</v>
      </c>
      <c r="O70" s="60"/>
      <c r="P70" s="40"/>
      <c r="Q70" s="304"/>
      <c r="S70" s="18"/>
      <c r="T70" s="18"/>
    </row>
    <row r="71" spans="3:20" ht="15" x14ac:dyDescent="0.25">
      <c r="C71" s="107"/>
      <c r="D71" s="343" t="s">
        <v>866</v>
      </c>
      <c r="E71" s="329">
        <v>58</v>
      </c>
      <c r="F71" s="329">
        <v>432</v>
      </c>
      <c r="G71" s="328"/>
      <c r="H71" s="328"/>
      <c r="I71" s="332" t="s">
        <v>841</v>
      </c>
      <c r="J71" s="327">
        <f t="shared" si="1"/>
        <v>416</v>
      </c>
      <c r="K71" s="323" t="s">
        <v>867</v>
      </c>
      <c r="L71" s="325" t="s">
        <v>583</v>
      </c>
      <c r="M71" s="330" t="s">
        <v>167</v>
      </c>
      <c r="N71" s="325" t="s">
        <v>300</v>
      </c>
      <c r="O71" s="60"/>
      <c r="P71" s="40"/>
      <c r="Q71" s="304"/>
      <c r="S71" s="18"/>
      <c r="T71" s="18"/>
    </row>
    <row r="72" spans="3:20" ht="15" x14ac:dyDescent="0.25">
      <c r="C72" s="107"/>
      <c r="D72" s="343" t="s">
        <v>868</v>
      </c>
      <c r="E72" s="329">
        <v>59</v>
      </c>
      <c r="F72" s="329">
        <v>436</v>
      </c>
      <c r="G72" s="328"/>
      <c r="H72" s="328"/>
      <c r="I72" s="332" t="s">
        <v>841</v>
      </c>
      <c r="J72" s="327">
        <f t="shared" si="1"/>
        <v>418</v>
      </c>
      <c r="K72" s="323" t="s">
        <v>869</v>
      </c>
      <c r="L72" s="325" t="s">
        <v>583</v>
      </c>
      <c r="M72" s="330" t="s">
        <v>167</v>
      </c>
      <c r="N72" s="325" t="s">
        <v>300</v>
      </c>
      <c r="O72" s="60"/>
      <c r="P72" s="40"/>
      <c r="Q72" s="304"/>
      <c r="S72" s="18"/>
      <c r="T72" s="18"/>
    </row>
    <row r="73" spans="3:20" ht="15" x14ac:dyDescent="0.25">
      <c r="C73" s="107"/>
      <c r="D73" s="343" t="s">
        <v>870</v>
      </c>
      <c r="E73" s="329">
        <v>60</v>
      </c>
      <c r="F73" s="329">
        <v>440</v>
      </c>
      <c r="G73" s="328"/>
      <c r="H73" s="328"/>
      <c r="I73" s="332" t="s">
        <v>841</v>
      </c>
      <c r="J73" s="327">
        <f t="shared" si="1"/>
        <v>420</v>
      </c>
      <c r="K73" s="323" t="s">
        <v>871</v>
      </c>
      <c r="L73" s="325" t="s">
        <v>583</v>
      </c>
      <c r="M73" s="330" t="s">
        <v>167</v>
      </c>
      <c r="N73" s="325" t="s">
        <v>300</v>
      </c>
      <c r="O73" s="60"/>
      <c r="P73" s="40"/>
      <c r="Q73" s="304"/>
      <c r="S73" s="18"/>
      <c r="T73" s="18"/>
    </row>
    <row r="74" spans="3:20" ht="15" x14ac:dyDescent="0.25">
      <c r="C74" s="107"/>
      <c r="D74" s="343" t="s">
        <v>872</v>
      </c>
      <c r="E74" s="329">
        <v>61</v>
      </c>
      <c r="F74" s="329">
        <v>444</v>
      </c>
      <c r="G74" s="328"/>
      <c r="H74" s="328"/>
      <c r="I74" s="332" t="s">
        <v>841</v>
      </c>
      <c r="J74" s="327">
        <f t="shared" si="1"/>
        <v>422</v>
      </c>
      <c r="K74" s="323" t="s">
        <v>873</v>
      </c>
      <c r="L74" s="325" t="s">
        <v>584</v>
      </c>
      <c r="M74" s="330" t="s">
        <v>167</v>
      </c>
      <c r="N74" s="325" t="s">
        <v>300</v>
      </c>
      <c r="O74" s="60"/>
      <c r="P74" s="40"/>
      <c r="Q74" s="304"/>
      <c r="S74" s="18"/>
      <c r="T74" s="18"/>
    </row>
    <row r="75" spans="3:20" ht="15" x14ac:dyDescent="0.25">
      <c r="C75" s="107"/>
      <c r="D75" s="343" t="s">
        <v>874</v>
      </c>
      <c r="E75" s="329">
        <v>62</v>
      </c>
      <c r="F75" s="329">
        <v>448</v>
      </c>
      <c r="G75" s="328"/>
      <c r="H75" s="328"/>
      <c r="I75" s="332" t="s">
        <v>841</v>
      </c>
      <c r="J75" s="327">
        <f t="shared" si="1"/>
        <v>424</v>
      </c>
      <c r="K75" s="323" t="s">
        <v>875</v>
      </c>
      <c r="L75" s="325" t="s">
        <v>584</v>
      </c>
      <c r="M75" s="330" t="s">
        <v>167</v>
      </c>
      <c r="N75" s="326" t="s">
        <v>299</v>
      </c>
      <c r="O75" s="60"/>
      <c r="P75" s="40"/>
      <c r="Q75" s="304"/>
      <c r="S75" s="18"/>
      <c r="T75" s="18"/>
    </row>
    <row r="76" spans="3:20" ht="15" x14ac:dyDescent="0.25">
      <c r="C76" s="107"/>
      <c r="D76" s="331" t="s">
        <v>876</v>
      </c>
      <c r="E76" s="329">
        <v>63</v>
      </c>
      <c r="F76" s="329">
        <v>452</v>
      </c>
      <c r="G76" s="328"/>
      <c r="H76" s="328"/>
      <c r="I76" s="332" t="s">
        <v>841</v>
      </c>
      <c r="J76" s="327">
        <f t="shared" si="1"/>
        <v>426</v>
      </c>
      <c r="K76" s="323" t="s">
        <v>877</v>
      </c>
      <c r="L76" s="325" t="s">
        <v>584</v>
      </c>
      <c r="M76" s="330" t="s">
        <v>167</v>
      </c>
      <c r="N76" s="326" t="s">
        <v>299</v>
      </c>
      <c r="O76" s="60"/>
      <c r="P76" s="40"/>
      <c r="Q76" s="304"/>
      <c r="S76" s="18"/>
      <c r="T76" s="18"/>
    </row>
    <row r="77" spans="3:20" ht="15" x14ac:dyDescent="0.25">
      <c r="C77" s="107"/>
      <c r="D77" s="331" t="s">
        <v>878</v>
      </c>
      <c r="E77" s="329">
        <v>64</v>
      </c>
      <c r="F77" s="329">
        <v>456</v>
      </c>
      <c r="G77" s="328"/>
      <c r="H77" s="328"/>
      <c r="I77" s="332" t="s">
        <v>841</v>
      </c>
      <c r="J77" s="327">
        <f t="shared" si="1"/>
        <v>428</v>
      </c>
      <c r="K77" s="323" t="s">
        <v>879</v>
      </c>
      <c r="L77" s="325" t="s">
        <v>584</v>
      </c>
      <c r="M77" s="330" t="s">
        <v>167</v>
      </c>
      <c r="N77" s="326" t="s">
        <v>299</v>
      </c>
      <c r="O77" s="60"/>
      <c r="P77" s="40"/>
      <c r="Q77" s="304"/>
      <c r="S77" s="18"/>
      <c r="T77" s="18"/>
    </row>
    <row r="78" spans="3:20" ht="15" x14ac:dyDescent="0.25">
      <c r="C78" s="107"/>
      <c r="D78" s="331" t="s">
        <v>880</v>
      </c>
      <c r="E78" s="329">
        <v>65</v>
      </c>
      <c r="F78" s="329">
        <v>460</v>
      </c>
      <c r="G78" s="328"/>
      <c r="H78" s="328"/>
      <c r="I78" s="332" t="s">
        <v>841</v>
      </c>
      <c r="J78" s="327">
        <f t="shared" ref="J78:J94" si="2">300+2*O$11*(D$11-1)+2*E78</f>
        <v>430</v>
      </c>
      <c r="K78" s="323" t="s">
        <v>881</v>
      </c>
      <c r="L78" s="325" t="s">
        <v>584</v>
      </c>
      <c r="M78" s="330" t="s">
        <v>167</v>
      </c>
      <c r="N78" s="326" t="s">
        <v>299</v>
      </c>
      <c r="O78" s="60"/>
      <c r="P78" s="40"/>
      <c r="Q78" s="304"/>
      <c r="S78" s="18"/>
      <c r="T78" s="18"/>
    </row>
    <row r="79" spans="3:20" ht="15" x14ac:dyDescent="0.25">
      <c r="C79" s="107"/>
      <c r="D79" s="331" t="s">
        <v>882</v>
      </c>
      <c r="E79" s="329">
        <v>66</v>
      </c>
      <c r="F79" s="329">
        <v>464</v>
      </c>
      <c r="G79" s="328"/>
      <c r="H79" s="328"/>
      <c r="I79" s="332" t="s">
        <v>841</v>
      </c>
      <c r="J79" s="327">
        <f t="shared" si="2"/>
        <v>432</v>
      </c>
      <c r="K79" s="323" t="s">
        <v>883</v>
      </c>
      <c r="L79" s="325"/>
      <c r="M79" s="330" t="s">
        <v>167</v>
      </c>
      <c r="N79" s="324" t="s">
        <v>203</v>
      </c>
      <c r="O79" s="60"/>
      <c r="P79" s="40"/>
      <c r="Q79" s="304"/>
      <c r="S79" s="18"/>
      <c r="T79" s="18"/>
    </row>
    <row r="80" spans="3:20" ht="15" x14ac:dyDescent="0.25">
      <c r="C80" s="107"/>
      <c r="D80" s="331" t="s">
        <v>884</v>
      </c>
      <c r="E80" s="329">
        <v>67</v>
      </c>
      <c r="F80" s="329">
        <v>468</v>
      </c>
      <c r="G80" s="328"/>
      <c r="H80" s="328"/>
      <c r="I80" s="332" t="s">
        <v>841</v>
      </c>
      <c r="J80" s="327">
        <f t="shared" si="2"/>
        <v>434</v>
      </c>
      <c r="K80" s="323" t="s">
        <v>885</v>
      </c>
      <c r="L80" s="325"/>
      <c r="M80" s="325"/>
      <c r="N80" s="324"/>
      <c r="O80" s="60"/>
      <c r="P80" s="40"/>
      <c r="Q80" s="304"/>
      <c r="S80" s="18"/>
      <c r="T80" s="18"/>
    </row>
    <row r="81" spans="3:20" ht="15" x14ac:dyDescent="0.25">
      <c r="C81" s="107"/>
      <c r="D81" s="331" t="s">
        <v>886</v>
      </c>
      <c r="E81" s="329">
        <v>68</v>
      </c>
      <c r="F81" s="329">
        <v>472</v>
      </c>
      <c r="G81" s="328"/>
      <c r="H81" s="328"/>
      <c r="I81" s="332" t="s">
        <v>841</v>
      </c>
      <c r="J81" s="327">
        <f t="shared" si="2"/>
        <v>436</v>
      </c>
      <c r="K81" s="323" t="s">
        <v>887</v>
      </c>
      <c r="L81" s="325"/>
      <c r="M81" s="325"/>
      <c r="N81" s="324"/>
      <c r="O81" s="60"/>
      <c r="P81" s="40"/>
      <c r="Q81" s="304"/>
      <c r="S81" s="18"/>
      <c r="T81" s="18"/>
    </row>
    <row r="82" spans="3:20" ht="15" x14ac:dyDescent="0.25">
      <c r="C82" s="107"/>
      <c r="D82" s="331" t="s">
        <v>888</v>
      </c>
      <c r="E82" s="329">
        <v>69</v>
      </c>
      <c r="F82" s="329">
        <v>476</v>
      </c>
      <c r="G82" s="328"/>
      <c r="H82" s="328"/>
      <c r="I82" s="332" t="s">
        <v>841</v>
      </c>
      <c r="J82" s="327">
        <f t="shared" si="2"/>
        <v>438</v>
      </c>
      <c r="K82" s="323" t="s">
        <v>889</v>
      </c>
      <c r="L82" s="324" t="s">
        <v>585</v>
      </c>
      <c r="M82" s="330" t="s">
        <v>167</v>
      </c>
      <c r="N82" s="326" t="s">
        <v>890</v>
      </c>
      <c r="O82" s="60"/>
      <c r="P82" s="40"/>
      <c r="Q82" s="304"/>
      <c r="S82" s="18"/>
      <c r="T82" s="18"/>
    </row>
    <row r="83" spans="3:20" ht="15" x14ac:dyDescent="0.25">
      <c r="C83" s="107"/>
      <c r="D83" s="331" t="s">
        <v>891</v>
      </c>
      <c r="E83" s="329">
        <v>70</v>
      </c>
      <c r="F83" s="329">
        <v>480</v>
      </c>
      <c r="G83" s="328"/>
      <c r="H83" s="328"/>
      <c r="I83" s="332" t="s">
        <v>841</v>
      </c>
      <c r="J83" s="327">
        <f t="shared" si="2"/>
        <v>440</v>
      </c>
      <c r="K83" s="323" t="s">
        <v>892</v>
      </c>
      <c r="L83" s="324" t="s">
        <v>585</v>
      </c>
      <c r="M83" s="330" t="s">
        <v>167</v>
      </c>
      <c r="N83" s="326" t="s">
        <v>890</v>
      </c>
      <c r="O83" s="60"/>
      <c r="P83" s="40"/>
      <c r="Q83" s="304"/>
      <c r="S83" s="18"/>
      <c r="T83" s="18"/>
    </row>
    <row r="84" spans="3:20" ht="15" x14ac:dyDescent="0.25">
      <c r="C84" s="107"/>
      <c r="D84" s="338" t="s">
        <v>893</v>
      </c>
      <c r="E84" s="337">
        <v>71</v>
      </c>
      <c r="F84" s="337">
        <v>484</v>
      </c>
      <c r="G84" s="336"/>
      <c r="H84" s="336"/>
      <c r="I84" s="339" t="s">
        <v>841</v>
      </c>
      <c r="J84" s="327">
        <f t="shared" si="2"/>
        <v>442</v>
      </c>
      <c r="K84" s="333" t="s">
        <v>910</v>
      </c>
      <c r="L84" s="335" t="s">
        <v>583</v>
      </c>
      <c r="M84" s="335"/>
      <c r="N84" s="334" t="s">
        <v>306</v>
      </c>
      <c r="O84" s="60"/>
      <c r="P84" s="40"/>
      <c r="Q84" s="304"/>
      <c r="S84" s="18"/>
      <c r="T84" s="18"/>
    </row>
    <row r="85" spans="3:20" ht="15" x14ac:dyDescent="0.25">
      <c r="C85" s="107"/>
      <c r="D85" s="338" t="s">
        <v>894</v>
      </c>
      <c r="E85" s="337">
        <v>72</v>
      </c>
      <c r="F85" s="337">
        <v>488</v>
      </c>
      <c r="G85" s="336"/>
      <c r="H85" s="336"/>
      <c r="I85" s="339" t="s">
        <v>841</v>
      </c>
      <c r="J85" s="327">
        <f t="shared" si="2"/>
        <v>444</v>
      </c>
      <c r="K85" s="333" t="s">
        <v>911</v>
      </c>
      <c r="L85" s="335" t="s">
        <v>583</v>
      </c>
      <c r="M85" s="335"/>
      <c r="N85" s="334" t="s">
        <v>306</v>
      </c>
      <c r="O85" s="60"/>
      <c r="P85" s="40"/>
      <c r="Q85" s="304"/>
      <c r="S85" s="18"/>
      <c r="T85" s="18"/>
    </row>
    <row r="86" spans="3:20" ht="15" x14ac:dyDescent="0.25">
      <c r="C86" s="107"/>
      <c r="D86" s="338" t="s">
        <v>895</v>
      </c>
      <c r="E86" s="337">
        <v>73</v>
      </c>
      <c r="F86" s="337">
        <v>492</v>
      </c>
      <c r="G86" s="336"/>
      <c r="H86" s="336"/>
      <c r="I86" s="339" t="s">
        <v>841</v>
      </c>
      <c r="J86" s="327">
        <f t="shared" si="2"/>
        <v>446</v>
      </c>
      <c r="K86" s="333" t="s">
        <v>912</v>
      </c>
      <c r="L86" s="335" t="s">
        <v>583</v>
      </c>
      <c r="M86" s="335"/>
      <c r="N86" s="334" t="s">
        <v>306</v>
      </c>
      <c r="O86" s="60"/>
      <c r="P86" s="40"/>
      <c r="Q86" s="304"/>
      <c r="S86" s="18"/>
      <c r="T86" s="18"/>
    </row>
    <row r="87" spans="3:20" ht="15" x14ac:dyDescent="0.25">
      <c r="C87" s="107"/>
      <c r="D87" s="338" t="s">
        <v>896</v>
      </c>
      <c r="E87" s="337">
        <v>74</v>
      </c>
      <c r="F87" s="337">
        <v>496</v>
      </c>
      <c r="G87" s="336"/>
      <c r="H87" s="336"/>
      <c r="I87" s="339" t="s">
        <v>841</v>
      </c>
      <c r="J87" s="327">
        <f t="shared" si="2"/>
        <v>448</v>
      </c>
      <c r="K87" s="333" t="s">
        <v>913</v>
      </c>
      <c r="L87" s="335" t="s">
        <v>583</v>
      </c>
      <c r="M87" s="335"/>
      <c r="N87" s="334" t="s">
        <v>306</v>
      </c>
      <c r="O87" s="60"/>
      <c r="P87" s="40"/>
      <c r="Q87" s="304"/>
      <c r="S87" s="18"/>
      <c r="T87" s="18"/>
    </row>
    <row r="88" spans="3:20" ht="15" x14ac:dyDescent="0.25">
      <c r="C88" s="107"/>
      <c r="D88" s="343" t="s">
        <v>897</v>
      </c>
      <c r="E88" s="337">
        <v>75</v>
      </c>
      <c r="F88" s="337">
        <v>500</v>
      </c>
      <c r="G88" s="336"/>
      <c r="H88" s="336"/>
      <c r="I88" s="339" t="s">
        <v>841</v>
      </c>
      <c r="J88" s="327">
        <f t="shared" si="2"/>
        <v>450</v>
      </c>
      <c r="K88" s="333" t="s">
        <v>915</v>
      </c>
      <c r="L88" s="335" t="s">
        <v>584</v>
      </c>
      <c r="M88" s="335"/>
      <c r="N88" s="334" t="s">
        <v>306</v>
      </c>
      <c r="O88" s="60"/>
      <c r="P88" s="40"/>
      <c r="Q88" s="304"/>
      <c r="S88" s="18"/>
      <c r="T88" s="18"/>
    </row>
    <row r="89" spans="3:20" ht="15" x14ac:dyDescent="0.25">
      <c r="C89" s="107"/>
      <c r="D89" s="343" t="s">
        <v>898</v>
      </c>
      <c r="E89" s="337">
        <v>76</v>
      </c>
      <c r="F89" s="337">
        <v>504</v>
      </c>
      <c r="G89" s="336"/>
      <c r="H89" s="336"/>
      <c r="I89" s="339" t="s">
        <v>841</v>
      </c>
      <c r="J89" s="327">
        <f t="shared" si="2"/>
        <v>452</v>
      </c>
      <c r="K89" s="333" t="s">
        <v>914</v>
      </c>
      <c r="L89" s="335" t="s">
        <v>583</v>
      </c>
      <c r="M89" s="335"/>
      <c r="N89" s="334" t="s">
        <v>306</v>
      </c>
      <c r="O89" s="60"/>
      <c r="P89" s="40"/>
      <c r="Q89" s="304"/>
      <c r="S89" s="18"/>
      <c r="T89" s="18"/>
    </row>
    <row r="90" spans="3:20" ht="15" x14ac:dyDescent="0.25">
      <c r="C90" s="107"/>
      <c r="D90" s="343" t="s">
        <v>899</v>
      </c>
      <c r="E90" s="337">
        <v>77</v>
      </c>
      <c r="F90" s="337">
        <v>508</v>
      </c>
      <c r="G90" s="336"/>
      <c r="H90" s="336"/>
      <c r="I90" s="339" t="s">
        <v>841</v>
      </c>
      <c r="J90" s="327">
        <f t="shared" si="2"/>
        <v>454</v>
      </c>
      <c r="K90" s="333" t="s">
        <v>916</v>
      </c>
      <c r="L90" s="335" t="s">
        <v>583</v>
      </c>
      <c r="M90" s="335"/>
      <c r="N90" s="334" t="s">
        <v>306</v>
      </c>
      <c r="O90" s="60"/>
      <c r="P90" s="40"/>
      <c r="Q90" s="304"/>
      <c r="S90" s="18"/>
      <c r="T90" s="18"/>
    </row>
    <row r="91" spans="3:20" ht="15" x14ac:dyDescent="0.25">
      <c r="C91" s="107"/>
      <c r="D91" s="343" t="s">
        <v>900</v>
      </c>
      <c r="E91" s="337">
        <v>78</v>
      </c>
      <c r="F91" s="337">
        <v>512</v>
      </c>
      <c r="G91" s="336"/>
      <c r="H91" s="336"/>
      <c r="I91" s="339" t="s">
        <v>841</v>
      </c>
      <c r="J91" s="327">
        <f t="shared" si="2"/>
        <v>456</v>
      </c>
      <c r="K91" s="333" t="s">
        <v>917</v>
      </c>
      <c r="L91" s="335" t="s">
        <v>583</v>
      </c>
      <c r="M91" s="335"/>
      <c r="N91" s="334" t="s">
        <v>306</v>
      </c>
      <c r="O91" s="60"/>
      <c r="P91" s="40"/>
      <c r="Q91" s="304"/>
      <c r="S91" s="18"/>
      <c r="T91" s="18"/>
    </row>
    <row r="92" spans="3:20" ht="15" x14ac:dyDescent="0.25">
      <c r="C92" s="107"/>
      <c r="D92" s="343" t="s">
        <v>901</v>
      </c>
      <c r="E92" s="337">
        <v>79</v>
      </c>
      <c r="F92" s="337">
        <v>516</v>
      </c>
      <c r="G92" s="336"/>
      <c r="H92" s="336"/>
      <c r="I92" s="339" t="s">
        <v>841</v>
      </c>
      <c r="J92" s="327">
        <f t="shared" si="2"/>
        <v>458</v>
      </c>
      <c r="K92" s="333" t="s">
        <v>918</v>
      </c>
      <c r="L92" s="335" t="s">
        <v>583</v>
      </c>
      <c r="M92" s="335"/>
      <c r="N92" s="334" t="s">
        <v>306</v>
      </c>
      <c r="O92" s="60"/>
      <c r="P92" s="40"/>
      <c r="Q92" s="304"/>
      <c r="S92" s="18"/>
      <c r="T92" s="18"/>
    </row>
    <row r="93" spans="3:20" ht="15" x14ac:dyDescent="0.25">
      <c r="C93" s="107"/>
      <c r="D93" s="343" t="s">
        <v>926</v>
      </c>
      <c r="E93" s="337">
        <v>80</v>
      </c>
      <c r="F93" s="337">
        <v>520</v>
      </c>
      <c r="G93" s="336"/>
      <c r="H93" s="336"/>
      <c r="I93" s="339" t="s">
        <v>841</v>
      </c>
      <c r="J93" s="327">
        <f t="shared" si="2"/>
        <v>460</v>
      </c>
      <c r="K93" s="333" t="s">
        <v>929</v>
      </c>
      <c r="L93" s="335"/>
      <c r="M93" s="335"/>
      <c r="N93" s="334"/>
      <c r="O93" s="60"/>
      <c r="P93" s="40"/>
      <c r="Q93" s="304"/>
      <c r="S93" s="18"/>
      <c r="T93" s="18"/>
    </row>
    <row r="94" spans="3:20" ht="15" x14ac:dyDescent="0.25">
      <c r="C94" s="107"/>
      <c r="D94" s="343" t="s">
        <v>902</v>
      </c>
      <c r="E94" s="337">
        <v>81</v>
      </c>
      <c r="F94" s="337">
        <v>524</v>
      </c>
      <c r="G94" s="336"/>
      <c r="H94" s="336"/>
      <c r="I94" s="339" t="s">
        <v>841</v>
      </c>
      <c r="J94" s="327">
        <f t="shared" si="2"/>
        <v>462</v>
      </c>
      <c r="K94" s="333" t="s">
        <v>909</v>
      </c>
      <c r="L94" s="335"/>
      <c r="M94" s="335"/>
      <c r="N94" s="334" t="s">
        <v>306</v>
      </c>
      <c r="O94" s="60"/>
      <c r="P94" s="40"/>
      <c r="Q94" s="304"/>
      <c r="S94" s="18"/>
      <c r="T94" s="18"/>
    </row>
    <row r="95" spans="3:20" ht="15" x14ac:dyDescent="0.25">
      <c r="C95" s="107"/>
      <c r="D95" s="343" t="s">
        <v>391</v>
      </c>
      <c r="E95" s="147">
        <v>82</v>
      </c>
      <c r="F95" s="147">
        <f t="shared" ref="F95:F141" si="3">4*(O$11*(D$11-1)+E95)+F$12</f>
        <v>528</v>
      </c>
      <c r="G95" s="157">
        <v>1</v>
      </c>
      <c r="H95" s="99"/>
      <c r="I95" s="340" t="s">
        <v>903</v>
      </c>
      <c r="J95" s="50">
        <f t="shared" ref="J95:J140" si="4">300+2*O$11*(D$11-1)+2*E95</f>
        <v>464</v>
      </c>
      <c r="K95" s="51" t="s">
        <v>921</v>
      </c>
      <c r="L95" s="334" t="s">
        <v>585</v>
      </c>
      <c r="M95" s="54"/>
      <c r="N95" s="52" t="s">
        <v>296</v>
      </c>
      <c r="O95" s="60"/>
      <c r="P95" s="40"/>
      <c r="Q95" s="304"/>
      <c r="S95" s="18"/>
      <c r="T95" s="18"/>
    </row>
    <row r="96" spans="3:20" ht="15" x14ac:dyDescent="0.25">
      <c r="C96" s="107"/>
      <c r="D96" s="343" t="s">
        <v>392</v>
      </c>
      <c r="E96" s="147">
        <v>83</v>
      </c>
      <c r="F96" s="147">
        <f t="shared" si="3"/>
        <v>532</v>
      </c>
      <c r="G96" s="99">
        <v>1</v>
      </c>
      <c r="H96" s="99"/>
      <c r="I96" s="340" t="s">
        <v>903</v>
      </c>
      <c r="J96" s="50">
        <f t="shared" si="4"/>
        <v>466</v>
      </c>
      <c r="K96" s="51" t="s">
        <v>574</v>
      </c>
      <c r="L96" s="334" t="s">
        <v>585</v>
      </c>
      <c r="M96" s="54"/>
      <c r="N96" s="52" t="s">
        <v>296</v>
      </c>
      <c r="O96" s="60"/>
      <c r="P96" s="40"/>
      <c r="Q96" s="304"/>
      <c r="S96" s="18"/>
      <c r="T96" s="18"/>
    </row>
    <row r="97" spans="3:20" ht="15" x14ac:dyDescent="0.25">
      <c r="C97" s="107"/>
      <c r="D97" s="343" t="s">
        <v>393</v>
      </c>
      <c r="E97" s="147">
        <v>84</v>
      </c>
      <c r="F97" s="147">
        <f t="shared" si="3"/>
        <v>536</v>
      </c>
      <c r="G97" s="99">
        <v>1</v>
      </c>
      <c r="H97" s="99"/>
      <c r="I97" s="340" t="s">
        <v>903</v>
      </c>
      <c r="J97" s="50">
        <f t="shared" si="4"/>
        <v>468</v>
      </c>
      <c r="K97" s="169" t="s">
        <v>575</v>
      </c>
      <c r="L97" s="334" t="s">
        <v>585</v>
      </c>
      <c r="M97" s="54"/>
      <c r="N97" s="52" t="s">
        <v>296</v>
      </c>
      <c r="O97" s="60"/>
      <c r="P97" s="40"/>
      <c r="Q97" s="304"/>
      <c r="S97" s="18"/>
      <c r="T97" s="18"/>
    </row>
    <row r="98" spans="3:20" ht="15" x14ac:dyDescent="0.25">
      <c r="C98" s="107"/>
      <c r="D98" s="343" t="s">
        <v>904</v>
      </c>
      <c r="E98" s="342">
        <v>85</v>
      </c>
      <c r="F98" s="342">
        <v>540</v>
      </c>
      <c r="G98" s="341"/>
      <c r="H98" s="341"/>
      <c r="I98" s="344" t="s">
        <v>841</v>
      </c>
      <c r="J98" s="50">
        <f t="shared" si="4"/>
        <v>470</v>
      </c>
      <c r="K98" s="51" t="s">
        <v>922</v>
      </c>
      <c r="L98" s="334" t="s">
        <v>585</v>
      </c>
      <c r="M98" s="54"/>
      <c r="N98" s="52" t="s">
        <v>296</v>
      </c>
      <c r="O98" s="60"/>
      <c r="P98" s="40"/>
      <c r="Q98" s="304"/>
      <c r="S98" s="18"/>
      <c r="T98" s="18"/>
    </row>
    <row r="99" spans="3:20" ht="15" x14ac:dyDescent="0.25">
      <c r="C99" s="107"/>
      <c r="D99" s="343" t="s">
        <v>905</v>
      </c>
      <c r="E99" s="342">
        <v>86</v>
      </c>
      <c r="F99" s="342">
        <v>544</v>
      </c>
      <c r="G99" s="341"/>
      <c r="H99" s="341"/>
      <c r="I99" s="344" t="s">
        <v>841</v>
      </c>
      <c r="J99" s="50">
        <f t="shared" si="4"/>
        <v>472</v>
      </c>
      <c r="K99" s="51" t="s">
        <v>919</v>
      </c>
      <c r="L99" s="334" t="s">
        <v>585</v>
      </c>
      <c r="M99" s="54"/>
      <c r="N99" s="52" t="s">
        <v>296</v>
      </c>
      <c r="O99" s="60"/>
      <c r="P99" s="40"/>
      <c r="Q99" s="304"/>
      <c r="S99" s="18"/>
      <c r="T99" s="18"/>
    </row>
    <row r="100" spans="3:20" ht="15" x14ac:dyDescent="0.25">
      <c r="C100" s="107"/>
      <c r="D100" s="343" t="s">
        <v>906</v>
      </c>
      <c r="E100" s="342">
        <v>87</v>
      </c>
      <c r="F100" s="342">
        <v>548</v>
      </c>
      <c r="G100" s="341"/>
      <c r="H100" s="341"/>
      <c r="I100" s="344" t="s">
        <v>841</v>
      </c>
      <c r="J100" s="50">
        <f t="shared" si="4"/>
        <v>474</v>
      </c>
      <c r="K100" s="169" t="s">
        <v>920</v>
      </c>
      <c r="L100" s="334" t="s">
        <v>585</v>
      </c>
      <c r="M100" s="54"/>
      <c r="N100" s="52" t="s">
        <v>296</v>
      </c>
      <c r="O100" s="60"/>
      <c r="P100" s="40"/>
      <c r="Q100" s="304"/>
      <c r="S100" s="18"/>
      <c r="T100" s="18"/>
    </row>
    <row r="101" spans="3:20" ht="15" x14ac:dyDescent="0.25">
      <c r="C101" s="107"/>
      <c r="D101" s="343" t="s">
        <v>927</v>
      </c>
      <c r="E101" s="147">
        <v>88</v>
      </c>
      <c r="F101" s="147">
        <f t="shared" si="3"/>
        <v>552</v>
      </c>
      <c r="G101" s="99"/>
      <c r="H101" s="99"/>
      <c r="I101" s="344" t="s">
        <v>841</v>
      </c>
      <c r="J101" s="50">
        <f t="shared" si="4"/>
        <v>476</v>
      </c>
      <c r="K101" s="51"/>
      <c r="L101" s="170"/>
      <c r="M101" s="54"/>
      <c r="N101" s="52"/>
      <c r="O101" s="60"/>
      <c r="P101" s="40"/>
      <c r="Q101" s="304"/>
      <c r="S101" s="18"/>
      <c r="T101" s="18"/>
    </row>
    <row r="102" spans="3:20" ht="15" x14ac:dyDescent="0.25">
      <c r="C102" s="107"/>
      <c r="D102" s="349" t="s">
        <v>925</v>
      </c>
      <c r="E102" s="147">
        <v>89</v>
      </c>
      <c r="F102" s="147">
        <f t="shared" si="3"/>
        <v>556</v>
      </c>
      <c r="G102" s="99"/>
      <c r="H102" s="99"/>
      <c r="I102" s="350" t="s">
        <v>841</v>
      </c>
      <c r="J102" s="50">
        <f t="shared" si="4"/>
        <v>478</v>
      </c>
      <c r="K102" s="353"/>
      <c r="L102" s="334" t="s">
        <v>585</v>
      </c>
      <c r="M102" s="54"/>
      <c r="N102" s="52"/>
      <c r="O102" s="60"/>
      <c r="P102" s="40"/>
      <c r="Q102" s="304"/>
      <c r="S102" s="18"/>
      <c r="T102" s="18"/>
    </row>
    <row r="103" spans="3:20" ht="15" x14ac:dyDescent="0.25">
      <c r="C103" s="107"/>
      <c r="D103" s="349" t="s">
        <v>925</v>
      </c>
      <c r="E103" s="147">
        <v>90</v>
      </c>
      <c r="F103" s="147">
        <f t="shared" si="3"/>
        <v>560</v>
      </c>
      <c r="G103" s="99"/>
      <c r="H103" s="99"/>
      <c r="I103" s="350" t="s">
        <v>841</v>
      </c>
      <c r="J103" s="50">
        <f t="shared" si="4"/>
        <v>480</v>
      </c>
      <c r="K103" s="355" t="s">
        <v>1032</v>
      </c>
      <c r="L103" s="334" t="s">
        <v>585</v>
      </c>
      <c r="M103" s="54"/>
      <c r="N103" s="52"/>
      <c r="O103" s="60"/>
      <c r="P103" s="40"/>
      <c r="Q103" s="304"/>
      <c r="S103" s="18"/>
      <c r="T103" s="18"/>
    </row>
    <row r="104" spans="3:20" ht="15" x14ac:dyDescent="0.25">
      <c r="C104" s="107"/>
      <c r="D104" s="349" t="s">
        <v>925</v>
      </c>
      <c r="E104" s="147">
        <v>91</v>
      </c>
      <c r="F104" s="147">
        <f t="shared" si="3"/>
        <v>564</v>
      </c>
      <c r="G104" s="99"/>
      <c r="H104" s="99"/>
      <c r="I104" s="350" t="s">
        <v>841</v>
      </c>
      <c r="J104" s="50">
        <f t="shared" si="4"/>
        <v>482</v>
      </c>
      <c r="K104" s="354"/>
      <c r="L104" s="334" t="s">
        <v>585</v>
      </c>
      <c r="M104" s="54"/>
      <c r="N104" s="52"/>
      <c r="O104" s="60"/>
      <c r="P104" s="40"/>
      <c r="Q104" s="304"/>
      <c r="S104" s="18"/>
      <c r="T104" s="18"/>
    </row>
    <row r="105" spans="3:20" ht="15" x14ac:dyDescent="0.25">
      <c r="C105" s="107"/>
      <c r="D105" s="96" t="s">
        <v>373</v>
      </c>
      <c r="E105" s="147">
        <v>92</v>
      </c>
      <c r="F105" s="147">
        <f t="shared" si="3"/>
        <v>568</v>
      </c>
      <c r="G105" s="99"/>
      <c r="H105" s="99"/>
      <c r="I105" s="125" t="s">
        <v>1</v>
      </c>
      <c r="J105" s="50">
        <f t="shared" si="4"/>
        <v>484</v>
      </c>
      <c r="K105" s="51"/>
      <c r="L105" s="170"/>
      <c r="M105" s="54"/>
      <c r="N105" s="52"/>
      <c r="O105" s="60"/>
      <c r="P105" s="40"/>
      <c r="Q105" s="304"/>
      <c r="S105" s="18"/>
      <c r="T105" s="18"/>
    </row>
    <row r="106" spans="3:20" ht="15" x14ac:dyDescent="0.25">
      <c r="C106" s="107"/>
      <c r="D106" s="96" t="s">
        <v>373</v>
      </c>
      <c r="E106" s="147">
        <v>93</v>
      </c>
      <c r="F106" s="147">
        <f t="shared" si="3"/>
        <v>572</v>
      </c>
      <c r="G106" s="99"/>
      <c r="H106" s="99"/>
      <c r="I106" s="125" t="s">
        <v>1</v>
      </c>
      <c r="J106" s="50">
        <f t="shared" si="4"/>
        <v>486</v>
      </c>
      <c r="K106" s="51"/>
      <c r="L106" s="170"/>
      <c r="M106" s="54"/>
      <c r="N106" s="52"/>
      <c r="O106" s="60"/>
      <c r="P106" s="40"/>
      <c r="Q106" s="304"/>
      <c r="S106" s="18"/>
      <c r="T106" s="18"/>
    </row>
    <row r="107" spans="3:20" ht="15" x14ac:dyDescent="0.25">
      <c r="C107" s="107"/>
      <c r="D107" s="96" t="s">
        <v>373</v>
      </c>
      <c r="E107" s="147">
        <v>94</v>
      </c>
      <c r="F107" s="147">
        <f t="shared" si="3"/>
        <v>576</v>
      </c>
      <c r="G107" s="99"/>
      <c r="H107" s="99"/>
      <c r="I107" s="125" t="s">
        <v>1</v>
      </c>
      <c r="J107" s="50">
        <f t="shared" si="4"/>
        <v>488</v>
      </c>
      <c r="K107" s="51"/>
      <c r="L107" s="170"/>
      <c r="M107" s="54"/>
      <c r="N107" s="52"/>
      <c r="O107" s="60"/>
      <c r="P107" s="40"/>
      <c r="Q107" s="304"/>
      <c r="S107" s="18"/>
      <c r="T107" s="18"/>
    </row>
    <row r="108" spans="3:20" ht="15" x14ac:dyDescent="0.25">
      <c r="C108" s="107"/>
      <c r="D108" s="96" t="s">
        <v>373</v>
      </c>
      <c r="E108" s="147">
        <v>95</v>
      </c>
      <c r="F108" s="147">
        <f t="shared" si="3"/>
        <v>580</v>
      </c>
      <c r="G108" s="99"/>
      <c r="H108" s="99"/>
      <c r="I108" s="125" t="s">
        <v>1</v>
      </c>
      <c r="J108" s="50">
        <f t="shared" si="4"/>
        <v>490</v>
      </c>
      <c r="K108" s="51"/>
      <c r="L108" s="170"/>
      <c r="M108" s="54"/>
      <c r="N108" s="52"/>
      <c r="O108" s="60"/>
      <c r="P108" s="40"/>
      <c r="Q108" s="304"/>
      <c r="S108" s="18"/>
      <c r="T108" s="18"/>
    </row>
    <row r="109" spans="3:20" ht="15" x14ac:dyDescent="0.25">
      <c r="C109" s="107"/>
      <c r="D109" s="96" t="s">
        <v>373</v>
      </c>
      <c r="E109" s="147">
        <v>96</v>
      </c>
      <c r="F109" s="147">
        <f t="shared" si="3"/>
        <v>584</v>
      </c>
      <c r="G109" s="99"/>
      <c r="H109" s="99"/>
      <c r="I109" s="125" t="s">
        <v>1</v>
      </c>
      <c r="J109" s="50">
        <f t="shared" si="4"/>
        <v>492</v>
      </c>
      <c r="K109" s="51"/>
      <c r="L109" s="170"/>
      <c r="M109" s="54"/>
      <c r="N109" s="52"/>
      <c r="O109" s="60"/>
      <c r="P109" s="40"/>
      <c r="Q109" s="304"/>
      <c r="S109" s="18"/>
      <c r="T109" s="18"/>
    </row>
    <row r="110" spans="3:20" ht="15" x14ac:dyDescent="0.25">
      <c r="C110" s="107"/>
      <c r="D110" s="96" t="s">
        <v>373</v>
      </c>
      <c r="E110" s="147">
        <v>97</v>
      </c>
      <c r="F110" s="147">
        <f t="shared" si="3"/>
        <v>588</v>
      </c>
      <c r="G110" s="99"/>
      <c r="H110" s="99"/>
      <c r="I110" s="125" t="s">
        <v>1</v>
      </c>
      <c r="J110" s="50">
        <f t="shared" si="4"/>
        <v>494</v>
      </c>
      <c r="K110" s="51"/>
      <c r="L110" s="170"/>
      <c r="M110" s="54"/>
      <c r="N110" s="52"/>
      <c r="O110" s="60"/>
      <c r="P110" s="40"/>
      <c r="Q110" s="304"/>
      <c r="S110" s="18"/>
      <c r="T110" s="18"/>
    </row>
    <row r="111" spans="3:20" ht="15" x14ac:dyDescent="0.25">
      <c r="C111" s="107"/>
      <c r="D111" s="96" t="s">
        <v>373</v>
      </c>
      <c r="E111" s="147">
        <v>98</v>
      </c>
      <c r="F111" s="147">
        <f t="shared" si="3"/>
        <v>592</v>
      </c>
      <c r="G111" s="99"/>
      <c r="H111" s="99"/>
      <c r="I111" s="125" t="s">
        <v>1</v>
      </c>
      <c r="J111" s="50">
        <f t="shared" si="4"/>
        <v>496</v>
      </c>
      <c r="K111" s="51"/>
      <c r="L111" s="170"/>
      <c r="M111" s="54"/>
      <c r="N111" s="52"/>
      <c r="O111" s="60"/>
      <c r="P111" s="40"/>
      <c r="Q111" s="304"/>
      <c r="S111" s="18"/>
      <c r="T111" s="18"/>
    </row>
    <row r="112" spans="3:20" ht="15" x14ac:dyDescent="0.25">
      <c r="C112" s="107"/>
      <c r="D112" s="96" t="s">
        <v>373</v>
      </c>
      <c r="E112" s="147">
        <v>99</v>
      </c>
      <c r="F112" s="147">
        <f t="shared" si="3"/>
        <v>596</v>
      </c>
      <c r="G112" s="99"/>
      <c r="H112" s="99"/>
      <c r="I112" s="125" t="s">
        <v>1</v>
      </c>
      <c r="J112" s="50">
        <f t="shared" si="4"/>
        <v>498</v>
      </c>
      <c r="K112" s="51"/>
      <c r="L112" s="170"/>
      <c r="M112" s="54"/>
      <c r="N112" s="52"/>
      <c r="O112" s="60"/>
      <c r="P112" s="40"/>
      <c r="Q112" s="304"/>
      <c r="S112" s="18"/>
      <c r="T112" s="18"/>
    </row>
    <row r="113" spans="3:20" ht="15" x14ac:dyDescent="0.25">
      <c r="C113" s="107"/>
      <c r="D113" s="96" t="s">
        <v>373</v>
      </c>
      <c r="E113" s="147">
        <v>100</v>
      </c>
      <c r="F113" s="147">
        <f t="shared" si="3"/>
        <v>600</v>
      </c>
      <c r="G113" s="99"/>
      <c r="H113" s="99"/>
      <c r="I113" s="125" t="s">
        <v>1</v>
      </c>
      <c r="J113" s="50">
        <f t="shared" si="4"/>
        <v>500</v>
      </c>
      <c r="K113" s="51"/>
      <c r="L113" s="170"/>
      <c r="M113" s="54"/>
      <c r="N113" s="52"/>
      <c r="O113" s="60"/>
      <c r="P113" s="40"/>
      <c r="Q113" s="304"/>
      <c r="S113" s="18"/>
      <c r="T113" s="18"/>
    </row>
    <row r="114" spans="3:20" ht="15" x14ac:dyDescent="0.25">
      <c r="C114" s="107"/>
      <c r="D114" s="96" t="s">
        <v>373</v>
      </c>
      <c r="E114" s="147">
        <v>101</v>
      </c>
      <c r="F114" s="147">
        <f t="shared" si="3"/>
        <v>604</v>
      </c>
      <c r="G114" s="99"/>
      <c r="H114" s="99"/>
      <c r="I114" s="125" t="s">
        <v>1</v>
      </c>
      <c r="J114" s="50">
        <f t="shared" si="4"/>
        <v>502</v>
      </c>
      <c r="K114" s="51"/>
      <c r="L114" s="170"/>
      <c r="M114" s="54"/>
      <c r="N114" s="52"/>
      <c r="O114" s="60"/>
      <c r="P114" s="40"/>
      <c r="Q114" s="304"/>
      <c r="S114" s="18"/>
      <c r="T114" s="18"/>
    </row>
    <row r="115" spans="3:20" ht="15" x14ac:dyDescent="0.25">
      <c r="C115" s="107"/>
      <c r="D115" s="96" t="s">
        <v>373</v>
      </c>
      <c r="E115" s="147">
        <v>102</v>
      </c>
      <c r="F115" s="147">
        <f t="shared" si="3"/>
        <v>608</v>
      </c>
      <c r="G115" s="99"/>
      <c r="H115" s="99"/>
      <c r="I115" s="125" t="s">
        <v>1</v>
      </c>
      <c r="J115" s="50">
        <f t="shared" si="4"/>
        <v>504</v>
      </c>
      <c r="K115" s="51"/>
      <c r="L115" s="170"/>
      <c r="M115" s="54"/>
      <c r="N115" s="52"/>
      <c r="O115" s="60"/>
      <c r="P115" s="40"/>
      <c r="Q115" s="304"/>
      <c r="S115" s="18"/>
      <c r="T115" s="18"/>
    </row>
    <row r="116" spans="3:20" ht="15" x14ac:dyDescent="0.25">
      <c r="C116" s="107"/>
      <c r="D116" s="96" t="s">
        <v>373</v>
      </c>
      <c r="E116" s="147">
        <v>103</v>
      </c>
      <c r="F116" s="147">
        <f t="shared" si="3"/>
        <v>612</v>
      </c>
      <c r="G116" s="99"/>
      <c r="H116" s="99"/>
      <c r="I116" s="125" t="s">
        <v>1</v>
      </c>
      <c r="J116" s="50">
        <f t="shared" si="4"/>
        <v>506</v>
      </c>
      <c r="K116" s="51"/>
      <c r="L116" s="170"/>
      <c r="M116" s="54"/>
      <c r="N116" s="52"/>
      <c r="O116" s="60"/>
      <c r="P116" s="40"/>
      <c r="Q116" s="304"/>
      <c r="S116" s="18"/>
      <c r="T116" s="18"/>
    </row>
    <row r="117" spans="3:20" ht="15" x14ac:dyDescent="0.25">
      <c r="C117" s="107"/>
      <c r="D117" s="96" t="s">
        <v>373</v>
      </c>
      <c r="E117" s="147">
        <v>104</v>
      </c>
      <c r="F117" s="147">
        <f t="shared" si="3"/>
        <v>616</v>
      </c>
      <c r="G117" s="99"/>
      <c r="H117" s="99"/>
      <c r="I117" s="125" t="s">
        <v>1</v>
      </c>
      <c r="J117" s="50">
        <f t="shared" si="4"/>
        <v>508</v>
      </c>
      <c r="K117" s="51"/>
      <c r="L117" s="170"/>
      <c r="M117" s="54"/>
      <c r="N117" s="52"/>
      <c r="O117" s="60"/>
      <c r="P117" s="40"/>
      <c r="Q117" s="304"/>
      <c r="S117" s="18"/>
      <c r="T117" s="18"/>
    </row>
    <row r="118" spans="3:20" ht="15" x14ac:dyDescent="0.25">
      <c r="C118" s="107"/>
      <c r="D118" s="96" t="s">
        <v>373</v>
      </c>
      <c r="E118" s="147">
        <v>105</v>
      </c>
      <c r="F118" s="147">
        <f t="shared" si="3"/>
        <v>620</v>
      </c>
      <c r="G118" s="99"/>
      <c r="H118" s="99"/>
      <c r="I118" s="125" t="s">
        <v>1</v>
      </c>
      <c r="J118" s="50">
        <f t="shared" si="4"/>
        <v>510</v>
      </c>
      <c r="K118" s="51"/>
      <c r="L118" s="170"/>
      <c r="M118" s="54"/>
      <c r="N118" s="52"/>
      <c r="O118" s="60"/>
      <c r="P118" s="40"/>
      <c r="Q118" s="304"/>
      <c r="S118" s="18"/>
      <c r="T118" s="18"/>
    </row>
    <row r="119" spans="3:20" ht="15" x14ac:dyDescent="0.25">
      <c r="C119" s="107"/>
      <c r="D119" s="96" t="s">
        <v>373</v>
      </c>
      <c r="E119" s="147">
        <v>106</v>
      </c>
      <c r="F119" s="147">
        <f t="shared" si="3"/>
        <v>624</v>
      </c>
      <c r="G119" s="99"/>
      <c r="H119" s="99"/>
      <c r="I119" s="125" t="s">
        <v>1</v>
      </c>
      <c r="J119" s="50">
        <f t="shared" si="4"/>
        <v>512</v>
      </c>
      <c r="K119" s="51"/>
      <c r="L119" s="170"/>
      <c r="M119" s="54"/>
      <c r="N119" s="52"/>
      <c r="O119" s="60"/>
      <c r="P119" s="40"/>
      <c r="Q119" s="304"/>
      <c r="S119" s="18"/>
      <c r="T119" s="18"/>
    </row>
    <row r="120" spans="3:20" ht="15" x14ac:dyDescent="0.25">
      <c r="C120" s="107"/>
      <c r="D120" s="96" t="s">
        <v>373</v>
      </c>
      <c r="E120" s="147">
        <v>107</v>
      </c>
      <c r="F120" s="147">
        <f t="shared" si="3"/>
        <v>628</v>
      </c>
      <c r="G120" s="99"/>
      <c r="H120" s="99"/>
      <c r="I120" s="125" t="s">
        <v>1</v>
      </c>
      <c r="J120" s="50">
        <f t="shared" si="4"/>
        <v>514</v>
      </c>
      <c r="K120" s="51"/>
      <c r="L120" s="170"/>
      <c r="M120" s="54"/>
      <c r="N120" s="52"/>
      <c r="O120" s="60"/>
      <c r="P120" s="40"/>
      <c r="Q120" s="304"/>
      <c r="S120" s="18"/>
      <c r="T120" s="18"/>
    </row>
    <row r="121" spans="3:20" ht="15" x14ac:dyDescent="0.25">
      <c r="C121" s="107"/>
      <c r="D121" s="96" t="s">
        <v>373</v>
      </c>
      <c r="E121" s="147">
        <v>108</v>
      </c>
      <c r="F121" s="147">
        <f t="shared" si="3"/>
        <v>632</v>
      </c>
      <c r="G121" s="99"/>
      <c r="H121" s="99"/>
      <c r="I121" s="125" t="s">
        <v>1</v>
      </c>
      <c r="J121" s="50">
        <f t="shared" si="4"/>
        <v>516</v>
      </c>
      <c r="K121" s="51"/>
      <c r="L121" s="170"/>
      <c r="M121" s="54"/>
      <c r="N121" s="52"/>
      <c r="O121" s="60"/>
      <c r="P121" s="40"/>
      <c r="Q121" s="304"/>
      <c r="S121" s="18"/>
      <c r="T121" s="18"/>
    </row>
    <row r="122" spans="3:20" ht="15" x14ac:dyDescent="0.25">
      <c r="C122" s="107"/>
      <c r="D122" s="96" t="s">
        <v>373</v>
      </c>
      <c r="E122" s="147">
        <v>109</v>
      </c>
      <c r="F122" s="147">
        <f t="shared" si="3"/>
        <v>636</v>
      </c>
      <c r="G122" s="99"/>
      <c r="H122" s="99"/>
      <c r="I122" s="125" t="s">
        <v>1</v>
      </c>
      <c r="J122" s="50">
        <f t="shared" si="4"/>
        <v>518</v>
      </c>
      <c r="K122" s="51"/>
      <c r="L122" s="170"/>
      <c r="M122" s="54"/>
      <c r="N122" s="52"/>
      <c r="O122" s="60"/>
      <c r="P122" s="40"/>
      <c r="Q122" s="304"/>
      <c r="S122" s="18"/>
      <c r="T122" s="18"/>
    </row>
    <row r="123" spans="3:20" ht="15" x14ac:dyDescent="0.25">
      <c r="C123" s="107"/>
      <c r="D123" s="96" t="s">
        <v>373</v>
      </c>
      <c r="E123" s="147">
        <v>110</v>
      </c>
      <c r="F123" s="147">
        <f t="shared" si="3"/>
        <v>640</v>
      </c>
      <c r="G123" s="99"/>
      <c r="H123" s="99"/>
      <c r="I123" s="125" t="s">
        <v>1</v>
      </c>
      <c r="J123" s="50">
        <f t="shared" si="4"/>
        <v>520</v>
      </c>
      <c r="K123" s="51"/>
      <c r="L123" s="170"/>
      <c r="M123" s="54"/>
      <c r="N123" s="52"/>
      <c r="O123" s="60"/>
      <c r="P123" s="40"/>
      <c r="Q123" s="304"/>
      <c r="S123" s="18"/>
      <c r="T123" s="18"/>
    </row>
    <row r="124" spans="3:20" ht="15" x14ac:dyDescent="0.25">
      <c r="C124" s="107"/>
      <c r="D124" s="96" t="s">
        <v>373</v>
      </c>
      <c r="E124" s="147">
        <v>111</v>
      </c>
      <c r="F124" s="147">
        <f t="shared" si="3"/>
        <v>644</v>
      </c>
      <c r="G124" s="99"/>
      <c r="H124" s="99"/>
      <c r="I124" s="125" t="s">
        <v>1</v>
      </c>
      <c r="J124" s="50">
        <f t="shared" si="4"/>
        <v>522</v>
      </c>
      <c r="K124" s="51"/>
      <c r="L124" s="170"/>
      <c r="M124" s="54"/>
      <c r="N124" s="52"/>
      <c r="O124" s="60"/>
      <c r="P124" s="40"/>
      <c r="Q124" s="304"/>
      <c r="S124" s="18"/>
      <c r="T124" s="18"/>
    </row>
    <row r="125" spans="3:20" ht="15" x14ac:dyDescent="0.25">
      <c r="C125" s="107"/>
      <c r="D125" s="96" t="s">
        <v>373</v>
      </c>
      <c r="E125" s="147">
        <v>112</v>
      </c>
      <c r="F125" s="147">
        <f t="shared" si="3"/>
        <v>648</v>
      </c>
      <c r="G125" s="99"/>
      <c r="H125" s="99"/>
      <c r="I125" s="125" t="s">
        <v>1</v>
      </c>
      <c r="J125" s="50">
        <f t="shared" si="4"/>
        <v>524</v>
      </c>
      <c r="K125" s="51"/>
      <c r="L125" s="170"/>
      <c r="M125" s="54"/>
      <c r="N125" s="52"/>
      <c r="O125" s="60"/>
      <c r="P125" s="40"/>
      <c r="Q125" s="304"/>
      <c r="S125" s="18"/>
      <c r="T125" s="18"/>
    </row>
    <row r="126" spans="3:20" ht="15" x14ac:dyDescent="0.25">
      <c r="C126" s="107"/>
      <c r="D126" s="96" t="s">
        <v>373</v>
      </c>
      <c r="E126" s="147">
        <v>113</v>
      </c>
      <c r="F126" s="147">
        <f t="shared" si="3"/>
        <v>652</v>
      </c>
      <c r="G126" s="99"/>
      <c r="H126" s="99"/>
      <c r="I126" s="125" t="s">
        <v>1</v>
      </c>
      <c r="J126" s="50">
        <f t="shared" si="4"/>
        <v>526</v>
      </c>
      <c r="K126" s="51"/>
      <c r="L126" s="170"/>
      <c r="M126" s="54"/>
      <c r="N126" s="52"/>
      <c r="O126" s="60"/>
      <c r="P126" s="40"/>
      <c r="Q126" s="304"/>
      <c r="S126" s="18"/>
      <c r="T126" s="18"/>
    </row>
    <row r="127" spans="3:20" ht="15" x14ac:dyDescent="0.25">
      <c r="C127" s="107"/>
      <c r="D127" s="96" t="s">
        <v>373</v>
      </c>
      <c r="E127" s="147">
        <v>114</v>
      </c>
      <c r="F127" s="147">
        <f t="shared" si="3"/>
        <v>656</v>
      </c>
      <c r="G127" s="99"/>
      <c r="H127" s="99"/>
      <c r="I127" s="125" t="s">
        <v>1</v>
      </c>
      <c r="J127" s="50">
        <f t="shared" si="4"/>
        <v>528</v>
      </c>
      <c r="K127" s="51"/>
      <c r="L127" s="170"/>
      <c r="M127" s="54"/>
      <c r="N127" s="52"/>
      <c r="O127" s="60"/>
      <c r="P127" s="40"/>
      <c r="Q127" s="304"/>
      <c r="S127" s="18"/>
      <c r="T127" s="18"/>
    </row>
    <row r="128" spans="3:20" ht="15" x14ac:dyDescent="0.25">
      <c r="C128" s="107"/>
      <c r="D128" s="96" t="s">
        <v>373</v>
      </c>
      <c r="E128" s="147">
        <v>115</v>
      </c>
      <c r="F128" s="147">
        <f t="shared" si="3"/>
        <v>660</v>
      </c>
      <c r="G128" s="99"/>
      <c r="H128" s="99"/>
      <c r="I128" s="125" t="s">
        <v>1</v>
      </c>
      <c r="J128" s="50">
        <f t="shared" si="4"/>
        <v>530</v>
      </c>
      <c r="K128" s="51"/>
      <c r="L128" s="170"/>
      <c r="M128" s="54"/>
      <c r="N128" s="52"/>
      <c r="O128" s="60"/>
      <c r="P128" s="40"/>
      <c r="Q128" s="304"/>
      <c r="S128" s="18"/>
      <c r="T128" s="18"/>
    </row>
    <row r="129" spans="3:20" ht="15" x14ac:dyDescent="0.25">
      <c r="C129" s="107"/>
      <c r="D129" s="96" t="s">
        <v>373</v>
      </c>
      <c r="E129" s="147">
        <v>116</v>
      </c>
      <c r="F129" s="147">
        <f t="shared" si="3"/>
        <v>664</v>
      </c>
      <c r="G129" s="99"/>
      <c r="H129" s="99"/>
      <c r="I129" s="125" t="s">
        <v>1</v>
      </c>
      <c r="J129" s="50">
        <f t="shared" si="4"/>
        <v>532</v>
      </c>
      <c r="K129" s="51"/>
      <c r="L129" s="170"/>
      <c r="M129" s="54"/>
      <c r="N129" s="52"/>
      <c r="O129" s="60"/>
      <c r="P129" s="40"/>
      <c r="Q129" s="304"/>
      <c r="S129" s="18"/>
      <c r="T129" s="18"/>
    </row>
    <row r="130" spans="3:20" ht="15" x14ac:dyDescent="0.25">
      <c r="C130" s="107"/>
      <c r="D130" s="96" t="s">
        <v>373</v>
      </c>
      <c r="E130" s="147">
        <v>117</v>
      </c>
      <c r="F130" s="147">
        <f t="shared" si="3"/>
        <v>668</v>
      </c>
      <c r="G130" s="99"/>
      <c r="H130" s="99"/>
      <c r="I130" s="125" t="s">
        <v>1</v>
      </c>
      <c r="J130" s="50">
        <f t="shared" si="4"/>
        <v>534</v>
      </c>
      <c r="K130" s="51"/>
      <c r="L130" s="170"/>
      <c r="M130" s="54"/>
      <c r="N130" s="52"/>
      <c r="O130" s="60"/>
      <c r="P130" s="40"/>
      <c r="Q130" s="304"/>
      <c r="S130" s="18"/>
      <c r="T130" s="18"/>
    </row>
    <row r="131" spans="3:20" ht="15" x14ac:dyDescent="0.25">
      <c r="C131" s="107"/>
      <c r="D131" s="96" t="s">
        <v>373</v>
      </c>
      <c r="E131" s="147">
        <v>118</v>
      </c>
      <c r="F131" s="147">
        <f t="shared" si="3"/>
        <v>672</v>
      </c>
      <c r="G131" s="99"/>
      <c r="H131" s="99"/>
      <c r="I131" s="125" t="s">
        <v>1</v>
      </c>
      <c r="J131" s="50">
        <f t="shared" si="4"/>
        <v>536</v>
      </c>
      <c r="K131" s="51"/>
      <c r="L131" s="170"/>
      <c r="M131" s="54"/>
      <c r="N131" s="52"/>
      <c r="O131" s="60"/>
      <c r="P131" s="40"/>
      <c r="Q131" s="304"/>
      <c r="S131" s="18"/>
      <c r="T131" s="18"/>
    </row>
    <row r="132" spans="3:20" ht="15" x14ac:dyDescent="0.25">
      <c r="C132" s="107"/>
      <c r="D132" s="96" t="s">
        <v>373</v>
      </c>
      <c r="E132" s="147">
        <v>119</v>
      </c>
      <c r="F132" s="147">
        <f t="shared" si="3"/>
        <v>676</v>
      </c>
      <c r="G132" s="99"/>
      <c r="H132" s="99"/>
      <c r="I132" s="125" t="s">
        <v>1</v>
      </c>
      <c r="J132" s="50">
        <f t="shared" si="4"/>
        <v>538</v>
      </c>
      <c r="K132" s="51"/>
      <c r="L132" s="170"/>
      <c r="M132" s="54"/>
      <c r="N132" s="52"/>
      <c r="O132" s="60"/>
      <c r="P132" s="40"/>
      <c r="Q132" s="304"/>
      <c r="S132" s="18"/>
      <c r="T132" s="18"/>
    </row>
    <row r="133" spans="3:20" ht="15" x14ac:dyDescent="0.25">
      <c r="C133" s="107"/>
      <c r="D133" s="96" t="s">
        <v>373</v>
      </c>
      <c r="E133" s="147">
        <v>120</v>
      </c>
      <c r="F133" s="147">
        <f t="shared" si="3"/>
        <v>680</v>
      </c>
      <c r="G133" s="99"/>
      <c r="H133" s="99"/>
      <c r="I133" s="125" t="s">
        <v>1</v>
      </c>
      <c r="J133" s="50">
        <f t="shared" si="4"/>
        <v>540</v>
      </c>
      <c r="K133" s="51"/>
      <c r="L133" s="170"/>
      <c r="M133" s="54"/>
      <c r="N133" s="52"/>
      <c r="O133" s="60"/>
      <c r="P133" s="40"/>
      <c r="Q133" s="304"/>
      <c r="S133" s="18"/>
      <c r="T133" s="18"/>
    </row>
    <row r="134" spans="3:20" ht="15" x14ac:dyDescent="0.25">
      <c r="C134" s="107"/>
      <c r="D134" s="96" t="s">
        <v>373</v>
      </c>
      <c r="E134" s="147">
        <v>121</v>
      </c>
      <c r="F134" s="147">
        <f t="shared" si="3"/>
        <v>684</v>
      </c>
      <c r="G134" s="99"/>
      <c r="H134" s="99"/>
      <c r="I134" s="125" t="s">
        <v>1</v>
      </c>
      <c r="J134" s="50">
        <f t="shared" si="4"/>
        <v>542</v>
      </c>
      <c r="K134" s="51"/>
      <c r="L134" s="170"/>
      <c r="M134" s="54"/>
      <c r="N134" s="52"/>
      <c r="O134" s="60"/>
      <c r="P134" s="40"/>
      <c r="Q134" s="304"/>
      <c r="S134" s="18"/>
      <c r="T134" s="18"/>
    </row>
    <row r="135" spans="3:20" ht="15" x14ac:dyDescent="0.25">
      <c r="C135" s="107"/>
      <c r="D135" s="257" t="s">
        <v>100</v>
      </c>
      <c r="E135" s="147">
        <v>122</v>
      </c>
      <c r="F135" s="147">
        <f t="shared" si="3"/>
        <v>688</v>
      </c>
      <c r="G135" s="157">
        <v>5</v>
      </c>
      <c r="H135" s="99"/>
      <c r="I135" s="126" t="s">
        <v>387</v>
      </c>
      <c r="J135" s="198">
        <f t="shared" si="4"/>
        <v>544</v>
      </c>
      <c r="K135" s="51" t="s">
        <v>278</v>
      </c>
      <c r="L135" s="170" t="s">
        <v>583</v>
      </c>
      <c r="M135" s="54" t="s">
        <v>381</v>
      </c>
      <c r="N135" s="54" t="s">
        <v>298</v>
      </c>
      <c r="O135" s="70"/>
      <c r="Q135" s="304"/>
      <c r="S135" s="18"/>
      <c r="T135" s="18"/>
    </row>
    <row r="136" spans="3:20" ht="15" x14ac:dyDescent="0.25">
      <c r="C136" s="107"/>
      <c r="D136" s="259" t="s">
        <v>102</v>
      </c>
      <c r="E136" s="147">
        <v>123</v>
      </c>
      <c r="F136" s="147">
        <f t="shared" si="3"/>
        <v>692</v>
      </c>
      <c r="G136" s="157">
        <v>5</v>
      </c>
      <c r="H136" s="99"/>
      <c r="I136" s="71" t="s">
        <v>387</v>
      </c>
      <c r="J136" s="198">
        <f t="shared" si="4"/>
        <v>546</v>
      </c>
      <c r="K136" s="51" t="s">
        <v>277</v>
      </c>
      <c r="L136" s="170" t="s">
        <v>583</v>
      </c>
      <c r="M136" s="54" t="s">
        <v>382</v>
      </c>
      <c r="N136" s="54" t="s">
        <v>298</v>
      </c>
      <c r="O136" s="72"/>
      <c r="Q136" s="310"/>
      <c r="S136" s="18"/>
      <c r="T136" s="18"/>
    </row>
    <row r="137" spans="3:20" ht="15" x14ac:dyDescent="0.25">
      <c r="C137" s="107"/>
      <c r="D137" s="259" t="s">
        <v>103</v>
      </c>
      <c r="E137" s="147">
        <v>124</v>
      </c>
      <c r="F137" s="147">
        <f t="shared" si="3"/>
        <v>696</v>
      </c>
      <c r="G137" s="157">
        <v>5</v>
      </c>
      <c r="H137" s="99"/>
      <c r="I137" s="71" t="s">
        <v>387</v>
      </c>
      <c r="J137" s="198">
        <f t="shared" si="4"/>
        <v>548</v>
      </c>
      <c r="K137" s="51" t="s">
        <v>279</v>
      </c>
      <c r="L137" s="170" t="s">
        <v>583</v>
      </c>
      <c r="M137" s="54" t="s">
        <v>222</v>
      </c>
      <c r="N137" s="54" t="s">
        <v>298</v>
      </c>
      <c r="O137" s="72"/>
      <c r="Q137" s="310"/>
      <c r="S137" s="18"/>
      <c r="T137" s="18"/>
    </row>
    <row r="138" spans="3:20" ht="15" x14ac:dyDescent="0.25">
      <c r="C138" s="107"/>
      <c r="D138" s="259" t="s">
        <v>104</v>
      </c>
      <c r="E138" s="147">
        <v>125</v>
      </c>
      <c r="F138" s="147">
        <f t="shared" si="3"/>
        <v>700</v>
      </c>
      <c r="G138" s="157">
        <v>5</v>
      </c>
      <c r="H138" s="99"/>
      <c r="I138" s="71" t="s">
        <v>387</v>
      </c>
      <c r="J138" s="198">
        <f t="shared" si="4"/>
        <v>550</v>
      </c>
      <c r="K138" s="51" t="s">
        <v>280</v>
      </c>
      <c r="L138" s="170" t="s">
        <v>583</v>
      </c>
      <c r="M138" s="54" t="s">
        <v>223</v>
      </c>
      <c r="N138" s="54" t="s">
        <v>298</v>
      </c>
      <c r="O138" s="72"/>
      <c r="Q138" s="310"/>
      <c r="S138" s="18"/>
      <c r="T138" s="18"/>
    </row>
    <row r="139" spans="3:20" ht="15" x14ac:dyDescent="0.25">
      <c r="C139" s="107"/>
      <c r="D139" s="257" t="s">
        <v>105</v>
      </c>
      <c r="E139" s="147">
        <v>126</v>
      </c>
      <c r="F139" s="147">
        <f t="shared" si="3"/>
        <v>704</v>
      </c>
      <c r="G139" s="157">
        <v>5</v>
      </c>
      <c r="H139" s="99"/>
      <c r="I139" s="126" t="s">
        <v>387</v>
      </c>
      <c r="J139" s="198">
        <f t="shared" si="4"/>
        <v>552</v>
      </c>
      <c r="K139" s="51" t="s">
        <v>282</v>
      </c>
      <c r="L139" s="170" t="s">
        <v>583</v>
      </c>
      <c r="M139" s="238" t="s">
        <v>167</v>
      </c>
      <c r="N139" s="54" t="s">
        <v>309</v>
      </c>
      <c r="O139" s="70"/>
      <c r="Q139" s="304"/>
      <c r="S139" s="18"/>
      <c r="T139" s="18"/>
    </row>
    <row r="140" spans="3:20" ht="15" x14ac:dyDescent="0.25">
      <c r="C140" s="107"/>
      <c r="D140" s="259" t="s">
        <v>106</v>
      </c>
      <c r="E140" s="147">
        <v>127</v>
      </c>
      <c r="F140" s="147">
        <f t="shared" si="3"/>
        <v>708</v>
      </c>
      <c r="G140" s="157">
        <v>5</v>
      </c>
      <c r="H140" s="99"/>
      <c r="I140" s="71" t="s">
        <v>387</v>
      </c>
      <c r="J140" s="198">
        <f t="shared" si="4"/>
        <v>554</v>
      </c>
      <c r="K140" s="51" t="s">
        <v>281</v>
      </c>
      <c r="L140" s="170" t="s">
        <v>583</v>
      </c>
      <c r="M140" s="238" t="s">
        <v>167</v>
      </c>
      <c r="N140" s="54" t="s">
        <v>309</v>
      </c>
      <c r="O140" s="72"/>
      <c r="Q140" s="310"/>
      <c r="S140" s="18"/>
      <c r="T140" s="18"/>
    </row>
    <row r="141" spans="3:20" ht="15" x14ac:dyDescent="0.25">
      <c r="C141" s="107"/>
      <c r="D141" s="257" t="s">
        <v>109</v>
      </c>
      <c r="E141" s="147">
        <v>128</v>
      </c>
      <c r="F141" s="147">
        <f t="shared" si="3"/>
        <v>712</v>
      </c>
      <c r="G141" s="157">
        <v>5</v>
      </c>
      <c r="H141" s="99"/>
      <c r="I141" s="126" t="s">
        <v>387</v>
      </c>
      <c r="J141" s="198">
        <f t="shared" ref="J141:J204" si="5">300+2*O$11*(D$11-1)+2*E141</f>
        <v>556</v>
      </c>
      <c r="K141" s="51" t="s">
        <v>285</v>
      </c>
      <c r="L141" s="170" t="s">
        <v>583</v>
      </c>
      <c r="M141" s="238" t="s">
        <v>167</v>
      </c>
      <c r="N141" s="54" t="s">
        <v>309</v>
      </c>
      <c r="O141" s="70"/>
      <c r="Q141" s="304"/>
      <c r="S141" s="18"/>
      <c r="T141" s="18"/>
    </row>
    <row r="142" spans="3:20" ht="15" x14ac:dyDescent="0.25">
      <c r="C142" s="107"/>
      <c r="D142" s="259" t="s">
        <v>110</v>
      </c>
      <c r="E142" s="147">
        <v>129</v>
      </c>
      <c r="F142" s="147">
        <f t="shared" ref="F142:F205" si="6">4*(O$11*(D$11-1)+E142)+F$12</f>
        <v>716</v>
      </c>
      <c r="G142" s="157">
        <v>5</v>
      </c>
      <c r="H142" s="99"/>
      <c r="I142" s="71" t="s">
        <v>387</v>
      </c>
      <c r="J142" s="198">
        <f t="shared" si="5"/>
        <v>558</v>
      </c>
      <c r="K142" s="51" t="s">
        <v>286</v>
      </c>
      <c r="L142" s="170" t="s">
        <v>583</v>
      </c>
      <c r="M142" s="238" t="s">
        <v>167</v>
      </c>
      <c r="N142" s="54" t="s">
        <v>309</v>
      </c>
      <c r="O142" s="72"/>
      <c r="Q142" s="310"/>
      <c r="S142" s="18"/>
      <c r="T142" s="18"/>
    </row>
    <row r="143" spans="3:20" ht="15" x14ac:dyDescent="0.25">
      <c r="C143" s="107"/>
      <c r="D143" s="257" t="s">
        <v>111</v>
      </c>
      <c r="E143" s="147">
        <v>130</v>
      </c>
      <c r="F143" s="147">
        <f t="shared" si="6"/>
        <v>720</v>
      </c>
      <c r="G143" s="157">
        <v>5</v>
      </c>
      <c r="H143" s="99"/>
      <c r="I143" s="126" t="s">
        <v>387</v>
      </c>
      <c r="J143" s="198">
        <f t="shared" si="5"/>
        <v>560</v>
      </c>
      <c r="K143" s="51" t="s">
        <v>287</v>
      </c>
      <c r="L143" s="170" t="s">
        <v>583</v>
      </c>
      <c r="M143" s="238" t="s">
        <v>167</v>
      </c>
      <c r="N143" s="54" t="s">
        <v>309</v>
      </c>
      <c r="O143" s="70"/>
      <c r="Q143" s="304"/>
      <c r="S143" s="18"/>
      <c r="T143" s="18"/>
    </row>
    <row r="144" spans="3:20" ht="15" x14ac:dyDescent="0.25">
      <c r="C144" s="107"/>
      <c r="D144" s="259" t="s">
        <v>112</v>
      </c>
      <c r="E144" s="147">
        <v>131</v>
      </c>
      <c r="F144" s="147">
        <f t="shared" si="6"/>
        <v>724</v>
      </c>
      <c r="G144" s="157">
        <v>5</v>
      </c>
      <c r="H144" s="99"/>
      <c r="I144" s="71" t="s">
        <v>387</v>
      </c>
      <c r="J144" s="198">
        <f t="shared" si="5"/>
        <v>562</v>
      </c>
      <c r="K144" s="51" t="s">
        <v>288</v>
      </c>
      <c r="L144" s="170" t="s">
        <v>583</v>
      </c>
      <c r="M144" s="238" t="s">
        <v>167</v>
      </c>
      <c r="N144" s="54" t="s">
        <v>309</v>
      </c>
      <c r="O144" s="72"/>
      <c r="Q144" s="310"/>
      <c r="S144" s="18"/>
      <c r="T144" s="18"/>
    </row>
    <row r="145" spans="2:20" ht="15" x14ac:dyDescent="0.25">
      <c r="C145" s="107"/>
      <c r="D145" s="257" t="s">
        <v>113</v>
      </c>
      <c r="E145" s="147">
        <v>132</v>
      </c>
      <c r="F145" s="147">
        <f t="shared" si="6"/>
        <v>728</v>
      </c>
      <c r="G145" s="157">
        <v>5</v>
      </c>
      <c r="H145" s="99"/>
      <c r="I145" s="126" t="s">
        <v>387</v>
      </c>
      <c r="J145" s="198">
        <f t="shared" si="5"/>
        <v>564</v>
      </c>
      <c r="K145" s="51" t="s">
        <v>290</v>
      </c>
      <c r="L145" s="170" t="s">
        <v>583</v>
      </c>
      <c r="M145" s="238" t="s">
        <v>167</v>
      </c>
      <c r="N145" s="54" t="s">
        <v>309</v>
      </c>
      <c r="O145" s="70"/>
      <c r="Q145" s="304"/>
      <c r="S145" s="18"/>
      <c r="T145" s="18"/>
    </row>
    <row r="146" spans="2:20" ht="15" x14ac:dyDescent="0.25">
      <c r="C146" s="107"/>
      <c r="D146" s="259" t="s">
        <v>114</v>
      </c>
      <c r="E146" s="147">
        <v>133</v>
      </c>
      <c r="F146" s="147">
        <f t="shared" si="6"/>
        <v>732</v>
      </c>
      <c r="G146" s="157">
        <v>5</v>
      </c>
      <c r="H146" s="99"/>
      <c r="I146" s="71" t="s">
        <v>387</v>
      </c>
      <c r="J146" s="198">
        <f t="shared" si="5"/>
        <v>566</v>
      </c>
      <c r="K146" s="51" t="s">
        <v>289</v>
      </c>
      <c r="L146" s="170" t="s">
        <v>583</v>
      </c>
      <c r="M146" s="238" t="s">
        <v>167</v>
      </c>
      <c r="N146" s="54" t="s">
        <v>309</v>
      </c>
      <c r="O146" s="72"/>
      <c r="Q146" s="310"/>
      <c r="S146" s="18"/>
      <c r="T146" s="18"/>
    </row>
    <row r="147" spans="2:20" ht="15" x14ac:dyDescent="0.25">
      <c r="C147" s="107"/>
      <c r="D147" s="257" t="s">
        <v>107</v>
      </c>
      <c r="E147" s="147">
        <v>134</v>
      </c>
      <c r="F147" s="147">
        <f t="shared" si="6"/>
        <v>736</v>
      </c>
      <c r="G147" s="157">
        <v>5</v>
      </c>
      <c r="H147" s="99"/>
      <c r="I147" s="126" t="s">
        <v>387</v>
      </c>
      <c r="J147" s="198">
        <f t="shared" si="5"/>
        <v>568</v>
      </c>
      <c r="K147" s="51" t="s">
        <v>283</v>
      </c>
      <c r="L147" s="170" t="s">
        <v>583</v>
      </c>
      <c r="M147" s="238" t="s">
        <v>167</v>
      </c>
      <c r="N147" s="54" t="s">
        <v>308</v>
      </c>
      <c r="O147" s="70"/>
      <c r="Q147" s="304"/>
      <c r="S147" s="18"/>
      <c r="T147" s="18"/>
    </row>
    <row r="148" spans="2:20" ht="15" x14ac:dyDescent="0.25">
      <c r="C148" s="107"/>
      <c r="D148" s="259" t="s">
        <v>108</v>
      </c>
      <c r="E148" s="147">
        <v>135</v>
      </c>
      <c r="F148" s="147">
        <f t="shared" si="6"/>
        <v>740</v>
      </c>
      <c r="G148" s="157">
        <v>5</v>
      </c>
      <c r="H148" s="99"/>
      <c r="I148" s="71" t="s">
        <v>387</v>
      </c>
      <c r="J148" s="198">
        <f t="shared" si="5"/>
        <v>570</v>
      </c>
      <c r="K148" s="51" t="s">
        <v>284</v>
      </c>
      <c r="L148" s="170" t="s">
        <v>583</v>
      </c>
      <c r="M148" s="238" t="s">
        <v>167</v>
      </c>
      <c r="N148" s="54" t="s">
        <v>308</v>
      </c>
      <c r="O148" s="72"/>
      <c r="Q148" s="310"/>
      <c r="S148" s="18"/>
      <c r="T148" s="18"/>
    </row>
    <row r="149" spans="2:20" ht="15" x14ac:dyDescent="0.25">
      <c r="C149" s="107"/>
      <c r="D149" s="257" t="s">
        <v>521</v>
      </c>
      <c r="E149" s="147">
        <v>136</v>
      </c>
      <c r="F149" s="147">
        <f t="shared" si="6"/>
        <v>744</v>
      </c>
      <c r="G149" s="157">
        <v>5</v>
      </c>
      <c r="H149" s="99"/>
      <c r="I149" s="126" t="s">
        <v>387</v>
      </c>
      <c r="J149" s="198">
        <f t="shared" si="5"/>
        <v>572</v>
      </c>
      <c r="K149" s="169" t="s">
        <v>524</v>
      </c>
      <c r="L149" s="52" t="s">
        <v>585</v>
      </c>
      <c r="M149" s="238" t="s">
        <v>167</v>
      </c>
      <c r="N149" s="170" t="s">
        <v>610</v>
      </c>
      <c r="O149" s="171" t="s">
        <v>720</v>
      </c>
      <c r="Q149" s="310"/>
      <c r="S149" s="18"/>
      <c r="T149" s="18"/>
    </row>
    <row r="150" spans="2:20" ht="15" x14ac:dyDescent="0.25">
      <c r="C150" s="107"/>
      <c r="D150" s="259" t="s">
        <v>522</v>
      </c>
      <c r="E150" s="147">
        <v>137</v>
      </c>
      <c r="F150" s="147">
        <f t="shared" si="6"/>
        <v>748</v>
      </c>
      <c r="G150" s="157">
        <v>5</v>
      </c>
      <c r="H150" s="99"/>
      <c r="I150" s="126" t="s">
        <v>387</v>
      </c>
      <c r="J150" s="198">
        <f t="shared" si="5"/>
        <v>574</v>
      </c>
      <c r="K150" s="169" t="s">
        <v>525</v>
      </c>
      <c r="L150" s="170" t="s">
        <v>583</v>
      </c>
      <c r="M150" s="238" t="s">
        <v>167</v>
      </c>
      <c r="N150" s="54" t="s">
        <v>306</v>
      </c>
      <c r="O150" s="72"/>
      <c r="Q150" s="310"/>
      <c r="S150" s="18"/>
      <c r="T150" s="18"/>
    </row>
    <row r="151" spans="2:20" ht="15" x14ac:dyDescent="0.25">
      <c r="C151" s="107"/>
      <c r="D151" s="259" t="s">
        <v>523</v>
      </c>
      <c r="E151" s="147">
        <v>138</v>
      </c>
      <c r="F151" s="147">
        <f t="shared" si="6"/>
        <v>752</v>
      </c>
      <c r="G151" s="157">
        <v>5</v>
      </c>
      <c r="H151" s="99"/>
      <c r="I151" s="126" t="s">
        <v>387</v>
      </c>
      <c r="J151" s="198">
        <f t="shared" si="5"/>
        <v>576</v>
      </c>
      <c r="K151" s="169" t="s">
        <v>293</v>
      </c>
      <c r="L151" s="52" t="s">
        <v>585</v>
      </c>
      <c r="M151" s="238" t="s">
        <v>167</v>
      </c>
      <c r="N151" s="170" t="s">
        <v>302</v>
      </c>
      <c r="O151" s="72"/>
      <c r="Q151" s="310"/>
      <c r="S151" s="18"/>
      <c r="T151" s="18"/>
    </row>
    <row r="152" spans="2:20" ht="15" x14ac:dyDescent="0.25">
      <c r="C152" s="107"/>
      <c r="D152" s="96" t="s">
        <v>373</v>
      </c>
      <c r="E152" s="147">
        <v>139</v>
      </c>
      <c r="F152" s="147">
        <f t="shared" si="6"/>
        <v>756</v>
      </c>
      <c r="G152" s="99"/>
      <c r="H152" s="99"/>
      <c r="I152" s="126" t="s">
        <v>387</v>
      </c>
      <c r="J152" s="50">
        <f t="shared" si="5"/>
        <v>578</v>
      </c>
      <c r="K152" s="51"/>
      <c r="L152" s="170"/>
      <c r="M152" s="54"/>
      <c r="N152" s="54"/>
      <c r="O152" s="72"/>
      <c r="Q152" s="310"/>
      <c r="S152" s="18"/>
      <c r="T152" s="18"/>
    </row>
    <row r="153" spans="2:20" ht="15" x14ac:dyDescent="0.25">
      <c r="C153" s="107"/>
      <c r="D153" s="96" t="s">
        <v>373</v>
      </c>
      <c r="E153" s="147">
        <v>140</v>
      </c>
      <c r="F153" s="147">
        <f t="shared" si="6"/>
        <v>760</v>
      </c>
      <c r="G153" s="99"/>
      <c r="H153" s="99"/>
      <c r="I153" s="126" t="s">
        <v>387</v>
      </c>
      <c r="J153" s="50">
        <f t="shared" si="5"/>
        <v>580</v>
      </c>
      <c r="K153" s="51"/>
      <c r="L153" s="170"/>
      <c r="M153" s="54"/>
      <c r="N153" s="54"/>
      <c r="O153" s="72"/>
      <c r="Q153" s="310"/>
      <c r="S153" s="18"/>
      <c r="T153" s="18"/>
    </row>
    <row r="154" spans="2:20" ht="15" x14ac:dyDescent="0.25">
      <c r="C154" s="107"/>
      <c r="D154" s="96" t="s">
        <v>373</v>
      </c>
      <c r="E154" s="147">
        <v>141</v>
      </c>
      <c r="F154" s="147">
        <f t="shared" si="6"/>
        <v>764</v>
      </c>
      <c r="G154" s="99"/>
      <c r="H154" s="99"/>
      <c r="I154" s="126" t="s">
        <v>387</v>
      </c>
      <c r="J154" s="50">
        <f t="shared" si="5"/>
        <v>582</v>
      </c>
      <c r="K154" s="51"/>
      <c r="L154" s="170"/>
      <c r="M154" s="54"/>
      <c r="N154" s="54"/>
      <c r="O154" s="72"/>
      <c r="Q154" s="310"/>
      <c r="S154" s="18"/>
      <c r="T154" s="18"/>
    </row>
    <row r="155" spans="2:20" ht="15" x14ac:dyDescent="0.25">
      <c r="C155" s="107"/>
      <c r="D155" s="96" t="s">
        <v>373</v>
      </c>
      <c r="E155" s="147">
        <v>142</v>
      </c>
      <c r="F155" s="147">
        <f t="shared" si="6"/>
        <v>768</v>
      </c>
      <c r="G155" s="99"/>
      <c r="H155" s="99"/>
      <c r="I155" s="126" t="s">
        <v>387</v>
      </c>
      <c r="J155" s="50">
        <f t="shared" si="5"/>
        <v>584</v>
      </c>
      <c r="K155" s="51"/>
      <c r="L155" s="170"/>
      <c r="M155" s="54"/>
      <c r="N155" s="54"/>
      <c r="O155" s="72"/>
      <c r="Q155" s="310"/>
      <c r="S155" s="18"/>
      <c r="T155" s="18"/>
    </row>
    <row r="156" spans="2:20" ht="15" x14ac:dyDescent="0.25">
      <c r="C156" s="107"/>
      <c r="D156" s="96" t="s">
        <v>373</v>
      </c>
      <c r="E156" s="147">
        <v>143</v>
      </c>
      <c r="F156" s="147">
        <f t="shared" si="6"/>
        <v>772</v>
      </c>
      <c r="G156" s="99"/>
      <c r="H156" s="99"/>
      <c r="I156" s="126" t="s">
        <v>387</v>
      </c>
      <c r="J156" s="50">
        <f t="shared" si="5"/>
        <v>586</v>
      </c>
      <c r="K156" s="51"/>
      <c r="L156" s="170"/>
      <c r="M156" s="54"/>
      <c r="N156" s="54"/>
      <c r="O156" s="72"/>
      <c r="Q156" s="310"/>
      <c r="S156" s="18"/>
      <c r="T156" s="18"/>
    </row>
    <row r="157" spans="2:20" s="40" customFormat="1" ht="15" x14ac:dyDescent="0.25">
      <c r="B157" s="205"/>
      <c r="C157" s="107"/>
      <c r="D157" s="257" t="s">
        <v>136</v>
      </c>
      <c r="E157" s="147">
        <v>144</v>
      </c>
      <c r="F157" s="147">
        <f t="shared" si="6"/>
        <v>776</v>
      </c>
      <c r="G157" s="157">
        <v>3</v>
      </c>
      <c r="H157" s="99"/>
      <c r="I157" s="138" t="s">
        <v>158</v>
      </c>
      <c r="J157" s="198">
        <f>300+2*O$11*(D$11-1)+2*E157</f>
        <v>588</v>
      </c>
      <c r="K157" s="51" t="s">
        <v>940</v>
      </c>
      <c r="L157" s="52" t="s">
        <v>585</v>
      </c>
      <c r="M157" s="238" t="s">
        <v>167</v>
      </c>
      <c r="N157" s="170" t="s">
        <v>610</v>
      </c>
      <c r="O157" s="171" t="s">
        <v>720</v>
      </c>
      <c r="Q157" s="309"/>
      <c r="R157" s="130"/>
      <c r="S157" s="18"/>
      <c r="T157" s="18"/>
    </row>
    <row r="158" spans="2:20" s="40" customFormat="1" ht="15" x14ac:dyDescent="0.25">
      <c r="B158" s="205"/>
      <c r="C158" s="107"/>
      <c r="D158" s="258" t="s">
        <v>139</v>
      </c>
      <c r="E158" s="147">
        <v>145</v>
      </c>
      <c r="F158" s="147">
        <f t="shared" si="6"/>
        <v>780</v>
      </c>
      <c r="G158" s="204">
        <v>1</v>
      </c>
      <c r="H158" s="152"/>
      <c r="I158" s="127" t="s">
        <v>158</v>
      </c>
      <c r="J158" s="198">
        <f t="shared" si="5"/>
        <v>590</v>
      </c>
      <c r="K158" s="51" t="s">
        <v>1017</v>
      </c>
      <c r="L158" s="170" t="s">
        <v>584</v>
      </c>
      <c r="M158" s="238" t="s">
        <v>167</v>
      </c>
      <c r="N158" s="54" t="s">
        <v>300</v>
      </c>
      <c r="O158" s="53"/>
      <c r="Q158" s="304"/>
      <c r="R158" s="130"/>
      <c r="S158" s="18"/>
      <c r="T158" s="18"/>
    </row>
    <row r="159" spans="2:20" s="40" customFormat="1" ht="15" x14ac:dyDescent="0.25">
      <c r="B159" s="205"/>
      <c r="C159" s="107"/>
      <c r="D159" s="258" t="s">
        <v>138</v>
      </c>
      <c r="E159" s="147">
        <v>146</v>
      </c>
      <c r="F159" s="147">
        <f t="shared" si="6"/>
        <v>784</v>
      </c>
      <c r="G159" s="157">
        <v>1</v>
      </c>
      <c r="H159" s="99"/>
      <c r="I159" s="138" t="s">
        <v>158</v>
      </c>
      <c r="J159" s="198">
        <f t="shared" si="5"/>
        <v>592</v>
      </c>
      <c r="K159" s="51" t="s">
        <v>1018</v>
      </c>
      <c r="L159" s="170" t="s">
        <v>583</v>
      </c>
      <c r="M159" s="238" t="s">
        <v>167</v>
      </c>
      <c r="N159" s="54" t="s">
        <v>300</v>
      </c>
      <c r="O159" s="53"/>
      <c r="Q159" s="304"/>
      <c r="R159" s="130"/>
      <c r="S159" s="18"/>
      <c r="T159" s="18"/>
    </row>
    <row r="160" spans="2:20" s="41" customFormat="1" ht="15" x14ac:dyDescent="0.25">
      <c r="B160" s="24"/>
      <c r="C160" s="107"/>
      <c r="D160" s="258" t="s">
        <v>153</v>
      </c>
      <c r="E160" s="147">
        <v>147</v>
      </c>
      <c r="F160" s="147">
        <f t="shared" si="6"/>
        <v>788</v>
      </c>
      <c r="G160" s="157">
        <v>1</v>
      </c>
      <c r="H160" s="157">
        <v>1</v>
      </c>
      <c r="I160" s="138" t="s">
        <v>158</v>
      </c>
      <c r="J160" s="198">
        <f t="shared" si="5"/>
        <v>594</v>
      </c>
      <c r="K160" s="110" t="s">
        <v>1019</v>
      </c>
      <c r="L160" s="111" t="s">
        <v>584</v>
      </c>
      <c r="M160" s="246" t="s">
        <v>167</v>
      </c>
      <c r="N160" s="111" t="s">
        <v>298</v>
      </c>
      <c r="O160" s="53"/>
      <c r="R160" s="136"/>
      <c r="S160" s="25"/>
      <c r="T160" s="25"/>
    </row>
    <row r="161" spans="2:20" s="41" customFormat="1" ht="15" x14ac:dyDescent="0.25">
      <c r="B161" s="24"/>
      <c r="C161" s="107"/>
      <c r="D161" s="258" t="s">
        <v>152</v>
      </c>
      <c r="E161" s="147">
        <v>148</v>
      </c>
      <c r="F161" s="147">
        <f t="shared" si="6"/>
        <v>792</v>
      </c>
      <c r="G161" s="157">
        <v>1</v>
      </c>
      <c r="H161" s="157">
        <v>2</v>
      </c>
      <c r="I161" s="138" t="s">
        <v>158</v>
      </c>
      <c r="J161" s="198">
        <f t="shared" si="5"/>
        <v>596</v>
      </c>
      <c r="K161" s="110" t="s">
        <v>1020</v>
      </c>
      <c r="L161" s="111" t="s">
        <v>583</v>
      </c>
      <c r="M161" s="246" t="s">
        <v>167</v>
      </c>
      <c r="N161" s="111" t="s">
        <v>298</v>
      </c>
      <c r="O161" s="53"/>
      <c r="R161" s="136"/>
      <c r="S161" s="25"/>
      <c r="T161" s="25"/>
    </row>
    <row r="162" spans="2:20" s="41" customFormat="1" ht="15" x14ac:dyDescent="0.25">
      <c r="B162" s="24"/>
      <c r="C162" s="107"/>
      <c r="D162" s="258" t="s">
        <v>143</v>
      </c>
      <c r="E162" s="147">
        <v>149</v>
      </c>
      <c r="F162" s="147">
        <f t="shared" si="6"/>
        <v>796</v>
      </c>
      <c r="G162" s="157">
        <v>1</v>
      </c>
      <c r="H162" s="99"/>
      <c r="I162" s="138" t="s">
        <v>158</v>
      </c>
      <c r="J162" s="198">
        <f t="shared" si="5"/>
        <v>598</v>
      </c>
      <c r="K162" s="51" t="s">
        <v>1021</v>
      </c>
      <c r="L162" s="170" t="s">
        <v>584</v>
      </c>
      <c r="M162" s="103" t="s">
        <v>167</v>
      </c>
      <c r="N162" s="54" t="s">
        <v>316</v>
      </c>
      <c r="O162" s="53"/>
      <c r="R162" s="136"/>
      <c r="S162" s="25"/>
      <c r="T162" s="25"/>
    </row>
    <row r="163" spans="2:20" s="41" customFormat="1" ht="15" x14ac:dyDescent="0.25">
      <c r="B163" s="24"/>
      <c r="C163" s="107"/>
      <c r="D163" s="258" t="s">
        <v>142</v>
      </c>
      <c r="E163" s="147">
        <v>150</v>
      </c>
      <c r="F163" s="147">
        <f t="shared" si="6"/>
        <v>800</v>
      </c>
      <c r="G163" s="157">
        <v>1</v>
      </c>
      <c r="H163" s="99"/>
      <c r="I163" s="138" t="s">
        <v>158</v>
      </c>
      <c r="J163" s="198">
        <f t="shared" si="5"/>
        <v>600</v>
      </c>
      <c r="K163" s="51" t="s">
        <v>1022</v>
      </c>
      <c r="L163" s="170" t="s">
        <v>583</v>
      </c>
      <c r="M163" s="103" t="s">
        <v>167</v>
      </c>
      <c r="N163" s="54" t="s">
        <v>316</v>
      </c>
      <c r="O163" s="53"/>
      <c r="R163" s="136"/>
      <c r="S163" s="25"/>
      <c r="T163" s="25"/>
    </row>
    <row r="164" spans="2:20" s="41" customFormat="1" ht="15" x14ac:dyDescent="0.25">
      <c r="B164" s="24"/>
      <c r="C164" s="107"/>
      <c r="D164" s="258" t="s">
        <v>151</v>
      </c>
      <c r="E164" s="147">
        <v>151</v>
      </c>
      <c r="F164" s="147">
        <f t="shared" si="6"/>
        <v>804</v>
      </c>
      <c r="G164" s="157">
        <v>1</v>
      </c>
      <c r="H164" s="99"/>
      <c r="I164" s="138" t="s">
        <v>158</v>
      </c>
      <c r="J164" s="198">
        <f t="shared" si="5"/>
        <v>602</v>
      </c>
      <c r="K164" s="51" t="s">
        <v>1023</v>
      </c>
      <c r="L164" s="170" t="s">
        <v>584</v>
      </c>
      <c r="M164" s="103" t="s">
        <v>167</v>
      </c>
      <c r="N164" s="54" t="s">
        <v>299</v>
      </c>
      <c r="O164" s="53"/>
      <c r="R164" s="136"/>
      <c r="S164" s="25"/>
      <c r="T164" s="25"/>
    </row>
    <row r="165" spans="2:20" s="41" customFormat="1" ht="15" x14ac:dyDescent="0.25">
      <c r="B165" s="24"/>
      <c r="C165" s="107"/>
      <c r="D165" s="258" t="s">
        <v>149</v>
      </c>
      <c r="E165" s="147">
        <v>152</v>
      </c>
      <c r="F165" s="147">
        <f t="shared" si="6"/>
        <v>808</v>
      </c>
      <c r="G165" s="157">
        <v>1</v>
      </c>
      <c r="H165" s="99"/>
      <c r="I165" s="138" t="s">
        <v>158</v>
      </c>
      <c r="J165" s="198">
        <f t="shared" si="5"/>
        <v>604</v>
      </c>
      <c r="K165" s="51" t="s">
        <v>1024</v>
      </c>
      <c r="L165" s="170" t="s">
        <v>583</v>
      </c>
      <c r="M165" s="103" t="s">
        <v>167</v>
      </c>
      <c r="N165" s="54" t="s">
        <v>299</v>
      </c>
      <c r="O165" s="53"/>
      <c r="R165" s="136"/>
      <c r="S165" s="25"/>
      <c r="T165" s="25"/>
    </row>
    <row r="166" spans="2:20" s="41" customFormat="1" ht="15" x14ac:dyDescent="0.25">
      <c r="B166" s="24"/>
      <c r="C166" s="107"/>
      <c r="D166" s="258" t="s">
        <v>150</v>
      </c>
      <c r="E166" s="147">
        <v>153</v>
      </c>
      <c r="F166" s="147">
        <f t="shared" si="6"/>
        <v>812</v>
      </c>
      <c r="G166" s="157">
        <v>1</v>
      </c>
      <c r="H166" s="99"/>
      <c r="I166" s="138" t="s">
        <v>158</v>
      </c>
      <c r="J166" s="198">
        <f t="shared" si="5"/>
        <v>606</v>
      </c>
      <c r="K166" s="51" t="s">
        <v>1025</v>
      </c>
      <c r="L166" s="170" t="s">
        <v>584</v>
      </c>
      <c r="M166" s="103" t="s">
        <v>167</v>
      </c>
      <c r="N166" s="54" t="s">
        <v>299</v>
      </c>
      <c r="O166" s="53"/>
      <c r="R166" s="136"/>
      <c r="S166" s="25"/>
      <c r="T166" s="25"/>
    </row>
    <row r="167" spans="2:20" s="41" customFormat="1" ht="15" x14ac:dyDescent="0.25">
      <c r="B167" s="24"/>
      <c r="C167" s="107"/>
      <c r="D167" s="258" t="s">
        <v>148</v>
      </c>
      <c r="E167" s="147">
        <v>154</v>
      </c>
      <c r="F167" s="147">
        <f t="shared" si="6"/>
        <v>816</v>
      </c>
      <c r="G167" s="157">
        <v>1</v>
      </c>
      <c r="H167" s="99"/>
      <c r="I167" s="138" t="s">
        <v>158</v>
      </c>
      <c r="J167" s="198">
        <f t="shared" si="5"/>
        <v>608</v>
      </c>
      <c r="K167" s="51" t="s">
        <v>1026</v>
      </c>
      <c r="L167" s="170" t="s">
        <v>583</v>
      </c>
      <c r="M167" s="103" t="s">
        <v>167</v>
      </c>
      <c r="N167" s="54" t="s">
        <v>299</v>
      </c>
      <c r="O167" s="53"/>
      <c r="R167" s="136"/>
      <c r="S167" s="25"/>
      <c r="T167" s="25"/>
    </row>
    <row r="168" spans="2:20" s="41" customFormat="1" ht="15" x14ac:dyDescent="0.25">
      <c r="B168" s="24"/>
      <c r="C168" s="107"/>
      <c r="D168" s="258" t="s">
        <v>156</v>
      </c>
      <c r="E168" s="147">
        <v>155</v>
      </c>
      <c r="F168" s="147">
        <f t="shared" si="6"/>
        <v>820</v>
      </c>
      <c r="G168" s="157">
        <v>1</v>
      </c>
      <c r="H168" s="157">
        <v>3</v>
      </c>
      <c r="I168" s="138" t="s">
        <v>158</v>
      </c>
      <c r="J168" s="198">
        <f t="shared" si="5"/>
        <v>610</v>
      </c>
      <c r="K168" s="110" t="s">
        <v>1013</v>
      </c>
      <c r="L168" s="111" t="s">
        <v>584</v>
      </c>
      <c r="M168" s="246" t="s">
        <v>167</v>
      </c>
      <c r="N168" s="111" t="s">
        <v>301</v>
      </c>
      <c r="O168" s="53"/>
      <c r="R168" s="136"/>
      <c r="S168" s="25"/>
      <c r="T168" s="25"/>
    </row>
    <row r="169" spans="2:20" s="41" customFormat="1" ht="15" x14ac:dyDescent="0.25">
      <c r="B169" s="24"/>
      <c r="C169" s="107"/>
      <c r="D169" s="343" t="s">
        <v>154</v>
      </c>
      <c r="E169" s="147">
        <v>156</v>
      </c>
      <c r="F169" s="147">
        <f t="shared" si="6"/>
        <v>824</v>
      </c>
      <c r="G169" s="157">
        <v>1</v>
      </c>
      <c r="H169" s="157">
        <v>4</v>
      </c>
      <c r="I169" s="138" t="s">
        <v>158</v>
      </c>
      <c r="J169" s="198">
        <f t="shared" si="5"/>
        <v>612</v>
      </c>
      <c r="K169" s="110" t="s">
        <v>1014</v>
      </c>
      <c r="L169" s="111" t="s">
        <v>583</v>
      </c>
      <c r="M169" s="246" t="s">
        <v>167</v>
      </c>
      <c r="N169" s="111" t="s">
        <v>298</v>
      </c>
      <c r="O169" s="53"/>
      <c r="R169" s="136"/>
      <c r="S169" s="25"/>
      <c r="T169" s="25"/>
    </row>
    <row r="170" spans="2:20" s="41" customFormat="1" ht="15" x14ac:dyDescent="0.25">
      <c r="B170" s="24"/>
      <c r="C170" s="107"/>
      <c r="D170" s="343" t="s">
        <v>380</v>
      </c>
      <c r="E170" s="147">
        <v>157</v>
      </c>
      <c r="F170" s="147">
        <f t="shared" si="6"/>
        <v>828</v>
      </c>
      <c r="G170" s="157">
        <v>1</v>
      </c>
      <c r="H170" s="158">
        <v>20</v>
      </c>
      <c r="I170" s="138" t="s">
        <v>158</v>
      </c>
      <c r="J170" s="198">
        <f t="shared" si="5"/>
        <v>614</v>
      </c>
      <c r="K170" s="110" t="s">
        <v>1015</v>
      </c>
      <c r="L170" s="111" t="s">
        <v>583</v>
      </c>
      <c r="M170" s="246" t="s">
        <v>167</v>
      </c>
      <c r="N170" s="111" t="s">
        <v>298</v>
      </c>
      <c r="O170" s="53"/>
      <c r="R170" s="136"/>
      <c r="S170" s="25"/>
      <c r="T170" s="25"/>
    </row>
    <row r="171" spans="2:20" s="41" customFormat="1" ht="15" x14ac:dyDescent="0.25">
      <c r="B171" s="24"/>
      <c r="C171" s="107"/>
      <c r="D171" s="343" t="s">
        <v>157</v>
      </c>
      <c r="E171" s="147">
        <v>158</v>
      </c>
      <c r="F171" s="147">
        <f t="shared" si="6"/>
        <v>832</v>
      </c>
      <c r="G171" s="157">
        <v>1</v>
      </c>
      <c r="H171" s="157">
        <v>5</v>
      </c>
      <c r="I171" s="138" t="s">
        <v>158</v>
      </c>
      <c r="J171" s="198">
        <f t="shared" si="5"/>
        <v>616</v>
      </c>
      <c r="K171" s="110" t="s">
        <v>1016</v>
      </c>
      <c r="L171" s="111" t="s">
        <v>584</v>
      </c>
      <c r="M171" s="246" t="s">
        <v>167</v>
      </c>
      <c r="N171" s="111" t="s">
        <v>301</v>
      </c>
      <c r="O171" s="53"/>
      <c r="R171" s="136"/>
      <c r="S171" s="25"/>
      <c r="T171" s="25"/>
    </row>
    <row r="172" spans="2:20" s="41" customFormat="1" ht="15" x14ac:dyDescent="0.25">
      <c r="B172" s="24"/>
      <c r="C172" s="107"/>
      <c r="D172" s="343" t="s">
        <v>155</v>
      </c>
      <c r="E172" s="147">
        <v>159</v>
      </c>
      <c r="F172" s="147">
        <f t="shared" si="6"/>
        <v>836</v>
      </c>
      <c r="G172" s="157">
        <v>1</v>
      </c>
      <c r="H172" s="157">
        <v>6</v>
      </c>
      <c r="I172" s="138" t="s">
        <v>158</v>
      </c>
      <c r="J172" s="198">
        <f t="shared" si="5"/>
        <v>618</v>
      </c>
      <c r="K172" s="110" t="s">
        <v>1012</v>
      </c>
      <c r="L172" s="111" t="s">
        <v>583</v>
      </c>
      <c r="M172" s="246" t="s">
        <v>167</v>
      </c>
      <c r="N172" s="111" t="s">
        <v>301</v>
      </c>
      <c r="O172" s="53"/>
      <c r="R172" s="136"/>
      <c r="S172" s="25"/>
      <c r="T172" s="25"/>
    </row>
    <row r="173" spans="2:20" s="41" customFormat="1" ht="15" x14ac:dyDescent="0.25">
      <c r="B173" s="24"/>
      <c r="C173" s="107"/>
      <c r="D173" s="96" t="s">
        <v>747</v>
      </c>
      <c r="E173" s="147">
        <v>160</v>
      </c>
      <c r="F173" s="147">
        <f t="shared" si="6"/>
        <v>840</v>
      </c>
      <c r="G173" s="157"/>
      <c r="H173" s="99"/>
      <c r="I173" s="299" t="s">
        <v>928</v>
      </c>
      <c r="J173" s="198">
        <f t="shared" si="5"/>
        <v>620</v>
      </c>
      <c r="K173" s="169" t="s">
        <v>730</v>
      </c>
      <c r="L173" s="103"/>
      <c r="M173" s="103"/>
      <c r="N173" s="54"/>
      <c r="O173" s="53"/>
      <c r="Q173" s="304"/>
      <c r="R173" s="136"/>
      <c r="S173" s="25"/>
      <c r="T173" s="25"/>
    </row>
    <row r="174" spans="2:20" s="41" customFormat="1" ht="15" x14ac:dyDescent="0.25">
      <c r="B174" s="24"/>
      <c r="C174" s="107"/>
      <c r="D174" s="256" t="s">
        <v>643</v>
      </c>
      <c r="E174" s="147">
        <v>161</v>
      </c>
      <c r="F174" s="147">
        <f t="shared" si="6"/>
        <v>844</v>
      </c>
      <c r="G174" s="157"/>
      <c r="H174" s="99"/>
      <c r="I174" s="299" t="s">
        <v>928</v>
      </c>
      <c r="J174" s="198">
        <f t="shared" si="5"/>
        <v>622</v>
      </c>
      <c r="K174" s="169" t="s">
        <v>729</v>
      </c>
      <c r="L174" s="103"/>
      <c r="M174" s="103"/>
      <c r="N174" s="54"/>
      <c r="O174" s="53"/>
      <c r="Q174" s="304"/>
      <c r="R174" s="136"/>
      <c r="S174" s="25"/>
      <c r="T174" s="25"/>
    </row>
    <row r="175" spans="2:20" s="41" customFormat="1" ht="15" x14ac:dyDescent="0.25">
      <c r="B175" s="24"/>
      <c r="C175" s="107"/>
      <c r="D175" s="96" t="s">
        <v>373</v>
      </c>
      <c r="E175" s="147">
        <v>162</v>
      </c>
      <c r="F175" s="147">
        <f t="shared" si="6"/>
        <v>848</v>
      </c>
      <c r="G175" s="157"/>
      <c r="H175" s="99"/>
      <c r="I175" s="138" t="s">
        <v>158</v>
      </c>
      <c r="J175" s="198">
        <f t="shared" si="5"/>
        <v>624</v>
      </c>
      <c r="K175" s="73" t="s">
        <v>167</v>
      </c>
      <c r="L175" s="103"/>
      <c r="M175" s="103"/>
      <c r="N175" s="54"/>
      <c r="O175" s="53"/>
      <c r="Q175" s="304"/>
      <c r="R175" s="136"/>
      <c r="S175" s="25"/>
      <c r="T175" s="25"/>
    </row>
    <row r="176" spans="2:20" s="41" customFormat="1" ht="15" x14ac:dyDescent="0.25">
      <c r="B176" s="24"/>
      <c r="C176" s="107"/>
      <c r="D176" s="343" t="s">
        <v>159</v>
      </c>
      <c r="E176" s="147">
        <v>163</v>
      </c>
      <c r="F176" s="147">
        <f t="shared" si="6"/>
        <v>852</v>
      </c>
      <c r="G176" s="157">
        <v>3</v>
      </c>
      <c r="H176" s="99"/>
      <c r="I176" s="138" t="s">
        <v>158</v>
      </c>
      <c r="J176" s="198">
        <f t="shared" si="5"/>
        <v>626</v>
      </c>
      <c r="K176" s="51" t="s">
        <v>656</v>
      </c>
      <c r="L176" s="52" t="s">
        <v>585</v>
      </c>
      <c r="M176" s="238" t="s">
        <v>167</v>
      </c>
      <c r="N176" s="170" t="s">
        <v>610</v>
      </c>
      <c r="O176" s="171" t="s">
        <v>720</v>
      </c>
      <c r="Q176" s="304"/>
      <c r="R176" s="136"/>
      <c r="S176" s="25"/>
      <c r="T176" s="25"/>
    </row>
    <row r="177" spans="2:20" s="41" customFormat="1" ht="15" x14ac:dyDescent="0.25">
      <c r="B177" s="24"/>
      <c r="C177" s="107"/>
      <c r="D177" s="343" t="s">
        <v>160</v>
      </c>
      <c r="E177" s="147">
        <v>164</v>
      </c>
      <c r="F177" s="147">
        <f t="shared" si="6"/>
        <v>856</v>
      </c>
      <c r="G177" s="157">
        <v>3</v>
      </c>
      <c r="H177" s="99"/>
      <c r="I177" s="138" t="s">
        <v>158</v>
      </c>
      <c r="J177" s="198">
        <f t="shared" si="5"/>
        <v>628</v>
      </c>
      <c r="K177" s="169" t="s">
        <v>657</v>
      </c>
      <c r="L177" s="52" t="s">
        <v>585</v>
      </c>
      <c r="M177" s="238" t="s">
        <v>167</v>
      </c>
      <c r="N177" s="170" t="s">
        <v>610</v>
      </c>
      <c r="O177" s="171" t="s">
        <v>720</v>
      </c>
      <c r="Q177" s="304"/>
      <c r="R177" s="136"/>
      <c r="S177" s="25"/>
      <c r="T177" s="25"/>
    </row>
    <row r="178" spans="2:20" s="41" customFormat="1" ht="15" x14ac:dyDescent="0.25">
      <c r="B178" s="24"/>
      <c r="C178" s="107"/>
      <c r="D178" s="343" t="s">
        <v>147</v>
      </c>
      <c r="E178" s="147">
        <v>165</v>
      </c>
      <c r="F178" s="147">
        <f t="shared" si="6"/>
        <v>860</v>
      </c>
      <c r="G178" s="157">
        <v>1</v>
      </c>
      <c r="H178" s="157">
        <v>7</v>
      </c>
      <c r="I178" s="138" t="s">
        <v>158</v>
      </c>
      <c r="J178" s="198">
        <f t="shared" si="5"/>
        <v>630</v>
      </c>
      <c r="K178" s="110" t="s">
        <v>654</v>
      </c>
      <c r="L178" s="111" t="s">
        <v>584</v>
      </c>
      <c r="M178" s="246" t="s">
        <v>167</v>
      </c>
      <c r="N178" s="111" t="s">
        <v>314</v>
      </c>
      <c r="O178" s="53"/>
      <c r="Q178" s="304"/>
      <c r="R178" s="136"/>
      <c r="S178" s="25"/>
      <c r="T178" s="25"/>
    </row>
    <row r="179" spans="2:20" s="41" customFormat="1" ht="15" x14ac:dyDescent="0.25">
      <c r="B179" s="24"/>
      <c r="C179" s="107"/>
      <c r="D179" s="343" t="s">
        <v>146</v>
      </c>
      <c r="E179" s="147">
        <v>166</v>
      </c>
      <c r="F179" s="147">
        <f t="shared" si="6"/>
        <v>864</v>
      </c>
      <c r="G179" s="157">
        <v>1</v>
      </c>
      <c r="H179" s="157">
        <v>8</v>
      </c>
      <c r="I179" s="138" t="s">
        <v>158</v>
      </c>
      <c r="J179" s="198">
        <f t="shared" si="5"/>
        <v>632</v>
      </c>
      <c r="K179" s="110" t="s">
        <v>655</v>
      </c>
      <c r="L179" s="111" t="s">
        <v>583</v>
      </c>
      <c r="M179" s="246" t="s">
        <v>167</v>
      </c>
      <c r="N179" s="111" t="s">
        <v>314</v>
      </c>
      <c r="O179" s="53"/>
      <c r="Q179" s="304"/>
      <c r="R179" s="136"/>
      <c r="S179" s="25"/>
      <c r="T179" s="25"/>
    </row>
    <row r="180" spans="2:20" s="41" customFormat="1" ht="15" x14ac:dyDescent="0.25">
      <c r="B180" s="24"/>
      <c r="C180" s="107"/>
      <c r="D180" s="343" t="s">
        <v>137</v>
      </c>
      <c r="E180" s="147">
        <v>167</v>
      </c>
      <c r="F180" s="147">
        <f t="shared" si="6"/>
        <v>868</v>
      </c>
      <c r="G180" s="157">
        <v>1</v>
      </c>
      <c r="H180" s="157">
        <v>9</v>
      </c>
      <c r="I180" s="138" t="s">
        <v>158</v>
      </c>
      <c r="J180" s="198">
        <f t="shared" si="5"/>
        <v>634</v>
      </c>
      <c r="K180" s="110" t="s">
        <v>313</v>
      </c>
      <c r="L180" s="111" t="s">
        <v>583</v>
      </c>
      <c r="M180" s="246" t="s">
        <v>167</v>
      </c>
      <c r="N180" s="111" t="s">
        <v>314</v>
      </c>
      <c r="O180" s="53"/>
      <c r="Q180" s="304"/>
      <c r="R180" s="136"/>
      <c r="S180" s="25"/>
      <c r="T180" s="25"/>
    </row>
    <row r="181" spans="2:20" s="41" customFormat="1" ht="15" x14ac:dyDescent="0.25">
      <c r="B181" s="24"/>
      <c r="C181" s="107"/>
      <c r="D181" s="58" t="s">
        <v>140</v>
      </c>
      <c r="E181" s="147">
        <v>168</v>
      </c>
      <c r="F181" s="147">
        <f t="shared" si="6"/>
        <v>872</v>
      </c>
      <c r="G181" s="157">
        <v>4</v>
      </c>
      <c r="H181" s="99"/>
      <c r="I181" s="138" t="s">
        <v>158</v>
      </c>
      <c r="J181" s="198">
        <f t="shared" si="5"/>
        <v>636</v>
      </c>
      <c r="K181" s="51" t="s">
        <v>312</v>
      </c>
      <c r="L181" s="52" t="s">
        <v>585</v>
      </c>
      <c r="M181" s="238" t="s">
        <v>167</v>
      </c>
      <c r="N181" s="170" t="s">
        <v>610</v>
      </c>
      <c r="O181" s="171" t="s">
        <v>720</v>
      </c>
      <c r="Q181" s="304"/>
      <c r="S181" s="33"/>
      <c r="T181" s="25"/>
    </row>
    <row r="182" spans="2:20" s="41" customFormat="1" ht="15" x14ac:dyDescent="0.25">
      <c r="B182" s="24"/>
      <c r="C182" s="107"/>
      <c r="D182" s="257" t="s">
        <v>141</v>
      </c>
      <c r="E182" s="147">
        <v>169</v>
      </c>
      <c r="F182" s="147">
        <f t="shared" si="6"/>
        <v>876</v>
      </c>
      <c r="G182" s="157">
        <v>4</v>
      </c>
      <c r="H182" s="99"/>
      <c r="I182" s="138" t="s">
        <v>158</v>
      </c>
      <c r="J182" s="198">
        <f t="shared" si="5"/>
        <v>638</v>
      </c>
      <c r="K182" s="51" t="s">
        <v>311</v>
      </c>
      <c r="L182" s="52" t="s">
        <v>585</v>
      </c>
      <c r="M182" s="238" t="s">
        <v>167</v>
      </c>
      <c r="N182" s="170" t="s">
        <v>610</v>
      </c>
      <c r="O182" s="171" t="s">
        <v>720</v>
      </c>
      <c r="Q182" s="304"/>
      <c r="S182" s="33"/>
      <c r="T182" s="25"/>
    </row>
    <row r="183" spans="2:20" s="41" customFormat="1" ht="15" x14ac:dyDescent="0.25">
      <c r="B183" s="24"/>
      <c r="C183" s="107"/>
      <c r="D183" s="257" t="s">
        <v>145</v>
      </c>
      <c r="E183" s="147">
        <v>170</v>
      </c>
      <c r="F183" s="147">
        <f t="shared" si="6"/>
        <v>880</v>
      </c>
      <c r="G183" s="157">
        <v>2</v>
      </c>
      <c r="H183" s="99"/>
      <c r="I183" s="138" t="s">
        <v>158</v>
      </c>
      <c r="J183" s="198">
        <f t="shared" si="5"/>
        <v>640</v>
      </c>
      <c r="K183" s="51" t="s">
        <v>644</v>
      </c>
      <c r="L183" s="170" t="s">
        <v>584</v>
      </c>
      <c r="M183" s="238" t="s">
        <v>167</v>
      </c>
      <c r="N183" s="52" t="s">
        <v>304</v>
      </c>
      <c r="O183" s="53" t="s">
        <v>186</v>
      </c>
      <c r="Q183" s="304"/>
      <c r="S183" s="33"/>
      <c r="T183" s="25"/>
    </row>
    <row r="184" spans="2:20" s="41" customFormat="1" ht="15" x14ac:dyDescent="0.25">
      <c r="B184" s="24"/>
      <c r="C184" s="107"/>
      <c r="D184" s="257" t="s">
        <v>144</v>
      </c>
      <c r="E184" s="147">
        <v>171</v>
      </c>
      <c r="F184" s="147">
        <f t="shared" si="6"/>
        <v>884</v>
      </c>
      <c r="G184" s="157">
        <v>2</v>
      </c>
      <c r="H184" s="99"/>
      <c r="I184" s="138" t="s">
        <v>158</v>
      </c>
      <c r="J184" s="198">
        <f t="shared" si="5"/>
        <v>642</v>
      </c>
      <c r="K184" s="51" t="s">
        <v>645</v>
      </c>
      <c r="L184" s="170" t="s">
        <v>583</v>
      </c>
      <c r="M184" s="238" t="s">
        <v>167</v>
      </c>
      <c r="N184" s="52" t="s">
        <v>304</v>
      </c>
      <c r="O184" s="53" t="s">
        <v>186</v>
      </c>
      <c r="Q184" s="304"/>
      <c r="S184" s="33"/>
      <c r="T184" s="25"/>
    </row>
    <row r="185" spans="2:20" s="41" customFormat="1" ht="15" x14ac:dyDescent="0.25">
      <c r="B185" s="24"/>
      <c r="C185" s="107"/>
      <c r="D185" s="257" t="s">
        <v>378</v>
      </c>
      <c r="E185" s="147">
        <v>172</v>
      </c>
      <c r="F185" s="147">
        <f t="shared" si="6"/>
        <v>888</v>
      </c>
      <c r="G185" s="157">
        <v>1</v>
      </c>
      <c r="H185" s="99"/>
      <c r="I185" s="138" t="s">
        <v>158</v>
      </c>
      <c r="J185" s="198">
        <f t="shared" si="5"/>
        <v>644</v>
      </c>
      <c r="K185" s="51" t="s">
        <v>1011</v>
      </c>
      <c r="L185" s="170" t="s">
        <v>583</v>
      </c>
      <c r="M185" s="238" t="s">
        <v>167</v>
      </c>
      <c r="N185" s="52" t="s">
        <v>297</v>
      </c>
      <c r="O185" s="53"/>
      <c r="Q185" s="304"/>
      <c r="S185" s="33"/>
      <c r="T185" s="25"/>
    </row>
    <row r="186" spans="2:20" s="41" customFormat="1" ht="15" x14ac:dyDescent="0.25">
      <c r="B186" s="24"/>
      <c r="C186" s="107"/>
      <c r="D186" s="257" t="s">
        <v>379</v>
      </c>
      <c r="E186" s="147">
        <v>173</v>
      </c>
      <c r="F186" s="147">
        <f t="shared" si="6"/>
        <v>892</v>
      </c>
      <c r="G186" s="157">
        <v>1</v>
      </c>
      <c r="H186" s="99"/>
      <c r="I186" s="138" t="s">
        <v>158</v>
      </c>
      <c r="J186" s="198">
        <f t="shared" si="5"/>
        <v>646</v>
      </c>
      <c r="K186" s="51" t="s">
        <v>1010</v>
      </c>
      <c r="L186" s="170" t="s">
        <v>584</v>
      </c>
      <c r="M186" s="238" t="s">
        <v>167</v>
      </c>
      <c r="N186" s="52" t="s">
        <v>297</v>
      </c>
      <c r="O186" s="53"/>
      <c r="Q186" s="304"/>
      <c r="S186" s="33"/>
      <c r="T186" s="25"/>
    </row>
    <row r="187" spans="2:20" s="41" customFormat="1" ht="15" x14ac:dyDescent="0.25">
      <c r="B187" s="24"/>
      <c r="C187" s="107"/>
      <c r="D187" s="257" t="s">
        <v>394</v>
      </c>
      <c r="E187" s="147">
        <v>174</v>
      </c>
      <c r="F187" s="147">
        <f t="shared" si="6"/>
        <v>896</v>
      </c>
      <c r="G187" s="157">
        <v>1</v>
      </c>
      <c r="H187" s="99"/>
      <c r="I187" s="138" t="s">
        <v>158</v>
      </c>
      <c r="J187" s="198">
        <f t="shared" si="5"/>
        <v>648</v>
      </c>
      <c r="K187" s="169" t="s">
        <v>570</v>
      </c>
      <c r="L187" s="52" t="s">
        <v>585</v>
      </c>
      <c r="M187" s="238" t="s">
        <v>167</v>
      </c>
      <c r="N187" s="170" t="s">
        <v>610</v>
      </c>
      <c r="O187" s="171" t="s">
        <v>720</v>
      </c>
      <c r="Q187" s="304"/>
      <c r="S187" s="33"/>
      <c r="T187" s="25"/>
    </row>
    <row r="188" spans="2:20" s="41" customFormat="1" ht="15" x14ac:dyDescent="0.25">
      <c r="B188" s="24"/>
      <c r="C188" s="107"/>
      <c r="D188" s="257" t="s">
        <v>499</v>
      </c>
      <c r="E188" s="147">
        <v>175</v>
      </c>
      <c r="F188" s="147">
        <f t="shared" si="6"/>
        <v>900</v>
      </c>
      <c r="G188" s="157"/>
      <c r="H188" s="99"/>
      <c r="I188" s="138" t="s">
        <v>158</v>
      </c>
      <c r="J188" s="198">
        <f t="shared" si="5"/>
        <v>650</v>
      </c>
      <c r="K188" s="169" t="s">
        <v>646</v>
      </c>
      <c r="L188" s="52" t="s">
        <v>585</v>
      </c>
      <c r="M188" s="238" t="s">
        <v>167</v>
      </c>
      <c r="N188" s="170" t="s">
        <v>610</v>
      </c>
      <c r="O188" s="171" t="s">
        <v>720</v>
      </c>
      <c r="Q188" s="304"/>
      <c r="S188" s="33"/>
      <c r="T188" s="25"/>
    </row>
    <row r="189" spans="2:20" s="41" customFormat="1" ht="15" x14ac:dyDescent="0.25">
      <c r="B189" s="24"/>
      <c r="C189" s="107"/>
      <c r="D189" s="257" t="s">
        <v>498</v>
      </c>
      <c r="E189" s="147">
        <v>176</v>
      </c>
      <c r="F189" s="147">
        <f t="shared" si="6"/>
        <v>904</v>
      </c>
      <c r="G189" s="157"/>
      <c r="H189" s="99"/>
      <c r="I189" s="138" t="s">
        <v>158</v>
      </c>
      <c r="J189" s="198">
        <f t="shared" si="5"/>
        <v>652</v>
      </c>
      <c r="K189" s="169" t="s">
        <v>647</v>
      </c>
      <c r="L189" s="52" t="s">
        <v>585</v>
      </c>
      <c r="M189" s="238" t="s">
        <v>167</v>
      </c>
      <c r="N189" s="170" t="s">
        <v>610</v>
      </c>
      <c r="O189" s="171" t="s">
        <v>720</v>
      </c>
      <c r="Q189" s="304"/>
      <c r="S189" s="33"/>
      <c r="T189" s="25"/>
    </row>
    <row r="190" spans="2:20" s="41" customFormat="1" ht="15" x14ac:dyDescent="0.25">
      <c r="B190" s="24"/>
      <c r="C190" s="107"/>
      <c r="D190" s="96" t="s">
        <v>748</v>
      </c>
      <c r="E190" s="147">
        <v>177</v>
      </c>
      <c r="F190" s="147">
        <f t="shared" si="6"/>
        <v>908</v>
      </c>
      <c r="G190" s="157"/>
      <c r="H190" s="99"/>
      <c r="I190" s="138" t="s">
        <v>158</v>
      </c>
      <c r="J190" s="198">
        <f t="shared" si="5"/>
        <v>654</v>
      </c>
      <c r="K190" s="169" t="s">
        <v>731</v>
      </c>
      <c r="L190" s="52" t="s">
        <v>585</v>
      </c>
      <c r="M190" s="238" t="s">
        <v>167</v>
      </c>
      <c r="N190" s="170" t="s">
        <v>585</v>
      </c>
      <c r="O190" s="53" t="s">
        <v>641</v>
      </c>
      <c r="P190" s="130"/>
      <c r="Q190" s="304"/>
      <c r="R190" s="130"/>
      <c r="S190" s="18"/>
      <c r="T190" s="18"/>
    </row>
    <row r="191" spans="2:20" s="41" customFormat="1" ht="15" x14ac:dyDescent="0.25">
      <c r="B191" s="24"/>
      <c r="C191" s="107"/>
      <c r="D191" s="256" t="s">
        <v>643</v>
      </c>
      <c r="E191" s="147">
        <v>178</v>
      </c>
      <c r="F191" s="147">
        <f t="shared" si="6"/>
        <v>912</v>
      </c>
      <c r="G191" s="157"/>
      <c r="H191" s="99"/>
      <c r="I191" s="138" t="s">
        <v>158</v>
      </c>
      <c r="J191" s="198">
        <f t="shared" si="5"/>
        <v>656</v>
      </c>
      <c r="K191" s="169" t="s">
        <v>732</v>
      </c>
      <c r="L191" s="52" t="s">
        <v>585</v>
      </c>
      <c r="M191" s="238" t="s">
        <v>167</v>
      </c>
      <c r="N191" s="170" t="s">
        <v>585</v>
      </c>
      <c r="O191" s="53" t="s">
        <v>641</v>
      </c>
      <c r="P191" s="166"/>
      <c r="Q191" s="304"/>
      <c r="R191" s="166"/>
      <c r="S191" s="18"/>
      <c r="T191" s="18"/>
    </row>
    <row r="192" spans="2:20" s="41" customFormat="1" ht="15" x14ac:dyDescent="0.25">
      <c r="B192" s="24"/>
      <c r="C192" s="107"/>
      <c r="D192" s="256" t="s">
        <v>642</v>
      </c>
      <c r="E192" s="147">
        <v>179</v>
      </c>
      <c r="F192" s="147">
        <f t="shared" si="6"/>
        <v>916</v>
      </c>
      <c r="G192" s="157"/>
      <c r="H192" s="99"/>
      <c r="I192" s="138" t="s">
        <v>158</v>
      </c>
      <c r="J192" s="198">
        <f t="shared" si="5"/>
        <v>658</v>
      </c>
      <c r="K192" s="169" t="s">
        <v>648</v>
      </c>
      <c r="L192" s="52" t="s">
        <v>585</v>
      </c>
      <c r="M192" s="238" t="s">
        <v>167</v>
      </c>
      <c r="N192" s="170" t="s">
        <v>610</v>
      </c>
      <c r="O192" s="171" t="s">
        <v>720</v>
      </c>
      <c r="P192" s="166"/>
      <c r="Q192" s="304"/>
      <c r="R192" s="166"/>
      <c r="S192" s="18"/>
      <c r="T192" s="18"/>
    </row>
    <row r="193" spans="2:20" s="41" customFormat="1" ht="15" x14ac:dyDescent="0.25">
      <c r="B193" s="24"/>
      <c r="C193" s="107"/>
      <c r="D193" s="96" t="s">
        <v>749</v>
      </c>
      <c r="E193" s="147">
        <v>180</v>
      </c>
      <c r="F193" s="147">
        <f t="shared" si="6"/>
        <v>920</v>
      </c>
      <c r="G193" s="157"/>
      <c r="H193" s="99"/>
      <c r="I193" s="138" t="s">
        <v>158</v>
      </c>
      <c r="J193" s="198">
        <f t="shared" si="5"/>
        <v>660</v>
      </c>
      <c r="K193" s="169" t="s">
        <v>733</v>
      </c>
      <c r="L193" s="52" t="s">
        <v>585</v>
      </c>
      <c r="M193" s="238" t="s">
        <v>167</v>
      </c>
      <c r="N193" s="170" t="s">
        <v>585</v>
      </c>
      <c r="O193" s="53" t="s">
        <v>641</v>
      </c>
      <c r="P193" s="130"/>
      <c r="Q193" s="304"/>
      <c r="R193" s="130"/>
      <c r="S193" s="18"/>
      <c r="T193" s="18"/>
    </row>
    <row r="194" spans="2:20" s="41" customFormat="1" ht="15" x14ac:dyDescent="0.25">
      <c r="B194" s="24"/>
      <c r="C194" s="107"/>
      <c r="D194" s="256" t="s">
        <v>643</v>
      </c>
      <c r="E194" s="147">
        <v>181</v>
      </c>
      <c r="F194" s="147">
        <f t="shared" si="6"/>
        <v>924</v>
      </c>
      <c r="G194" s="157"/>
      <c r="H194" s="99"/>
      <c r="I194" s="138" t="s">
        <v>158</v>
      </c>
      <c r="J194" s="198">
        <f t="shared" si="5"/>
        <v>662</v>
      </c>
      <c r="K194" s="169" t="s">
        <v>734</v>
      </c>
      <c r="L194" s="52" t="s">
        <v>585</v>
      </c>
      <c r="M194" s="238" t="s">
        <v>167</v>
      </c>
      <c r="N194" s="170" t="s">
        <v>585</v>
      </c>
      <c r="O194" s="53" t="s">
        <v>641</v>
      </c>
      <c r="P194" s="166"/>
      <c r="Q194" s="304"/>
      <c r="R194" s="166"/>
      <c r="S194" s="18"/>
      <c r="T194" s="18"/>
    </row>
    <row r="195" spans="2:20" s="41" customFormat="1" ht="15" x14ac:dyDescent="0.25">
      <c r="B195" s="24"/>
      <c r="C195" s="107"/>
      <c r="D195" s="256" t="s">
        <v>642</v>
      </c>
      <c r="E195" s="147">
        <v>182</v>
      </c>
      <c r="F195" s="147">
        <f t="shared" si="6"/>
        <v>928</v>
      </c>
      <c r="G195" s="157"/>
      <c r="H195" s="99"/>
      <c r="I195" s="138" t="s">
        <v>158</v>
      </c>
      <c r="J195" s="198">
        <f t="shared" si="5"/>
        <v>664</v>
      </c>
      <c r="K195" s="169" t="s">
        <v>648</v>
      </c>
      <c r="L195" s="52" t="s">
        <v>585</v>
      </c>
      <c r="M195" s="238" t="s">
        <v>167</v>
      </c>
      <c r="N195" s="170" t="s">
        <v>610</v>
      </c>
      <c r="O195" s="171" t="s">
        <v>720</v>
      </c>
      <c r="P195" s="166"/>
      <c r="Q195" s="304"/>
      <c r="R195" s="166"/>
      <c r="S195" s="18"/>
      <c r="T195" s="18"/>
    </row>
    <row r="196" spans="2:20" s="41" customFormat="1" ht="15" x14ac:dyDescent="0.25">
      <c r="B196" s="24"/>
      <c r="C196" s="107"/>
      <c r="D196" s="96" t="s">
        <v>750</v>
      </c>
      <c r="E196" s="147">
        <v>183</v>
      </c>
      <c r="F196" s="147">
        <f t="shared" si="6"/>
        <v>932</v>
      </c>
      <c r="G196" s="157"/>
      <c r="H196" s="99"/>
      <c r="I196" s="138" t="s">
        <v>158</v>
      </c>
      <c r="J196" s="198">
        <f t="shared" si="5"/>
        <v>666</v>
      </c>
      <c r="K196" s="169" t="s">
        <v>735</v>
      </c>
      <c r="L196" s="52" t="s">
        <v>585</v>
      </c>
      <c r="M196" s="238" t="s">
        <v>167</v>
      </c>
      <c r="N196" s="170" t="s">
        <v>585</v>
      </c>
      <c r="O196" s="53" t="s">
        <v>641</v>
      </c>
      <c r="Q196" s="304"/>
      <c r="S196" s="33"/>
      <c r="T196" s="25"/>
    </row>
    <row r="197" spans="2:20" s="41" customFormat="1" ht="15" x14ac:dyDescent="0.25">
      <c r="B197" s="24"/>
      <c r="C197" s="107"/>
      <c r="D197" s="256" t="s">
        <v>643</v>
      </c>
      <c r="E197" s="147">
        <v>184</v>
      </c>
      <c r="F197" s="147">
        <f t="shared" si="6"/>
        <v>936</v>
      </c>
      <c r="G197" s="157"/>
      <c r="H197" s="99"/>
      <c r="I197" s="138" t="s">
        <v>158</v>
      </c>
      <c r="J197" s="198">
        <f t="shared" si="5"/>
        <v>668</v>
      </c>
      <c r="K197" s="169" t="s">
        <v>736</v>
      </c>
      <c r="L197" s="52" t="s">
        <v>585</v>
      </c>
      <c r="M197" s="238" t="s">
        <v>167</v>
      </c>
      <c r="N197" s="170" t="s">
        <v>585</v>
      </c>
      <c r="O197" s="53" t="s">
        <v>641</v>
      </c>
      <c r="Q197" s="304"/>
      <c r="S197" s="33"/>
      <c r="T197" s="25"/>
    </row>
    <row r="198" spans="2:20" s="41" customFormat="1" ht="15" x14ac:dyDescent="0.25">
      <c r="B198" s="24"/>
      <c r="C198" s="107"/>
      <c r="D198" s="256" t="s">
        <v>642</v>
      </c>
      <c r="E198" s="147">
        <v>185</v>
      </c>
      <c r="F198" s="147">
        <f t="shared" si="6"/>
        <v>940</v>
      </c>
      <c r="G198" s="157"/>
      <c r="H198" s="99"/>
      <c r="I198" s="138" t="s">
        <v>158</v>
      </c>
      <c r="J198" s="198">
        <f t="shared" si="5"/>
        <v>670</v>
      </c>
      <c r="K198" s="169" t="s">
        <v>649</v>
      </c>
      <c r="L198" s="52" t="s">
        <v>585</v>
      </c>
      <c r="M198" s="238" t="s">
        <v>167</v>
      </c>
      <c r="N198" s="170" t="s">
        <v>610</v>
      </c>
      <c r="O198" s="171" t="s">
        <v>720</v>
      </c>
      <c r="Q198" s="304"/>
      <c r="S198" s="33"/>
      <c r="T198" s="25"/>
    </row>
    <row r="199" spans="2:20" s="41" customFormat="1" ht="15" x14ac:dyDescent="0.25">
      <c r="B199" s="24"/>
      <c r="C199" s="107"/>
      <c r="D199" s="96" t="s">
        <v>751</v>
      </c>
      <c r="E199" s="147">
        <v>186</v>
      </c>
      <c r="F199" s="147">
        <f t="shared" si="6"/>
        <v>944</v>
      </c>
      <c r="G199" s="157"/>
      <c r="H199" s="99"/>
      <c r="I199" s="138" t="s">
        <v>158</v>
      </c>
      <c r="J199" s="198">
        <f t="shared" si="5"/>
        <v>672</v>
      </c>
      <c r="K199" s="169" t="s">
        <v>737</v>
      </c>
      <c r="L199" s="52" t="s">
        <v>585</v>
      </c>
      <c r="M199" s="238" t="s">
        <v>167</v>
      </c>
      <c r="N199" s="170" t="s">
        <v>585</v>
      </c>
      <c r="O199" s="53" t="s">
        <v>641</v>
      </c>
      <c r="P199" s="130"/>
      <c r="Q199" s="304"/>
      <c r="R199" s="130"/>
      <c r="S199" s="18"/>
      <c r="T199" s="18"/>
    </row>
    <row r="200" spans="2:20" s="41" customFormat="1" ht="15" x14ac:dyDescent="0.25">
      <c r="B200" s="24"/>
      <c r="C200" s="107"/>
      <c r="D200" s="256" t="s">
        <v>643</v>
      </c>
      <c r="E200" s="147">
        <v>187</v>
      </c>
      <c r="F200" s="147">
        <f t="shared" si="6"/>
        <v>948</v>
      </c>
      <c r="G200" s="157"/>
      <c r="H200" s="99"/>
      <c r="I200" s="138" t="s">
        <v>158</v>
      </c>
      <c r="J200" s="198">
        <f t="shared" si="5"/>
        <v>674</v>
      </c>
      <c r="K200" s="169" t="s">
        <v>738</v>
      </c>
      <c r="L200" s="52" t="s">
        <v>585</v>
      </c>
      <c r="M200" s="238" t="s">
        <v>167</v>
      </c>
      <c r="N200" s="170" t="s">
        <v>585</v>
      </c>
      <c r="O200" s="53" t="s">
        <v>641</v>
      </c>
      <c r="P200" s="130"/>
      <c r="Q200" s="304"/>
      <c r="R200" s="130"/>
      <c r="S200" s="18"/>
      <c r="T200" s="18"/>
    </row>
    <row r="201" spans="2:20" s="41" customFormat="1" ht="15" x14ac:dyDescent="0.25">
      <c r="B201" s="24"/>
      <c r="C201" s="107"/>
      <c r="D201" s="256" t="s">
        <v>642</v>
      </c>
      <c r="E201" s="147">
        <v>188</v>
      </c>
      <c r="F201" s="147">
        <f t="shared" si="6"/>
        <v>952</v>
      </c>
      <c r="G201" s="157"/>
      <c r="H201" s="99"/>
      <c r="I201" s="138" t="s">
        <v>158</v>
      </c>
      <c r="J201" s="198">
        <f t="shared" si="5"/>
        <v>676</v>
      </c>
      <c r="K201" s="169" t="s">
        <v>649</v>
      </c>
      <c r="L201" s="52" t="s">
        <v>585</v>
      </c>
      <c r="M201" s="238" t="s">
        <v>167</v>
      </c>
      <c r="N201" s="170" t="s">
        <v>610</v>
      </c>
      <c r="O201" s="171" t="s">
        <v>720</v>
      </c>
      <c r="P201" s="130"/>
      <c r="Q201" s="304"/>
      <c r="R201" s="130"/>
      <c r="S201" s="18"/>
      <c r="T201" s="18"/>
    </row>
    <row r="202" spans="2:20" s="41" customFormat="1" ht="15" x14ac:dyDescent="0.25">
      <c r="B202" s="24"/>
      <c r="C202" s="107"/>
      <c r="D202" s="257" t="s">
        <v>500</v>
      </c>
      <c r="E202" s="147">
        <v>189</v>
      </c>
      <c r="F202" s="147">
        <f t="shared" si="6"/>
        <v>956</v>
      </c>
      <c r="G202" s="157"/>
      <c r="H202" s="99"/>
      <c r="I202" s="138" t="s">
        <v>158</v>
      </c>
      <c r="J202" s="198">
        <f t="shared" si="5"/>
        <v>678</v>
      </c>
      <c r="K202" s="51" t="s">
        <v>650</v>
      </c>
      <c r="L202" s="52" t="s">
        <v>585</v>
      </c>
      <c r="M202" s="238" t="s">
        <v>167</v>
      </c>
      <c r="N202" s="170" t="s">
        <v>610</v>
      </c>
      <c r="O202" s="171" t="s">
        <v>720</v>
      </c>
      <c r="Q202" s="304"/>
      <c r="S202" s="33"/>
      <c r="T202" s="25"/>
    </row>
    <row r="203" spans="2:20" s="41" customFormat="1" ht="15" x14ac:dyDescent="0.25">
      <c r="B203" s="24"/>
      <c r="C203" s="107"/>
      <c r="D203" s="257" t="s">
        <v>501</v>
      </c>
      <c r="E203" s="147">
        <v>190</v>
      </c>
      <c r="F203" s="147">
        <f t="shared" si="6"/>
        <v>960</v>
      </c>
      <c r="G203" s="157"/>
      <c r="H203" s="99"/>
      <c r="I203" s="138" t="s">
        <v>158</v>
      </c>
      <c r="J203" s="198">
        <f t="shared" si="5"/>
        <v>680</v>
      </c>
      <c r="K203" s="51" t="s">
        <v>651</v>
      </c>
      <c r="L203" s="52" t="s">
        <v>585</v>
      </c>
      <c r="M203" s="238" t="s">
        <v>167</v>
      </c>
      <c r="N203" s="170" t="s">
        <v>610</v>
      </c>
      <c r="O203" s="171" t="s">
        <v>720</v>
      </c>
      <c r="P203" s="130"/>
      <c r="Q203" s="304"/>
      <c r="R203" s="130"/>
      <c r="S203" s="18"/>
      <c r="T203" s="18"/>
    </row>
    <row r="204" spans="2:20" s="41" customFormat="1" ht="15" x14ac:dyDescent="0.25">
      <c r="B204" s="24"/>
      <c r="C204" s="107"/>
      <c r="D204" s="96" t="s">
        <v>752</v>
      </c>
      <c r="E204" s="147">
        <v>191</v>
      </c>
      <c r="F204" s="147">
        <f t="shared" si="6"/>
        <v>964</v>
      </c>
      <c r="G204" s="157"/>
      <c r="H204" s="99"/>
      <c r="I204" s="138" t="s">
        <v>158</v>
      </c>
      <c r="J204" s="198">
        <f t="shared" si="5"/>
        <v>682</v>
      </c>
      <c r="K204" s="51" t="s">
        <v>739</v>
      </c>
      <c r="L204" s="52" t="s">
        <v>585</v>
      </c>
      <c r="M204" s="238" t="s">
        <v>167</v>
      </c>
      <c r="N204" s="170" t="s">
        <v>585</v>
      </c>
      <c r="O204" s="53" t="s">
        <v>641</v>
      </c>
      <c r="P204" s="130"/>
      <c r="Q204" s="304"/>
      <c r="R204" s="130"/>
      <c r="S204" s="18"/>
      <c r="T204" s="18"/>
    </row>
    <row r="205" spans="2:20" s="41" customFormat="1" ht="15" x14ac:dyDescent="0.25">
      <c r="B205" s="24"/>
      <c r="C205" s="107"/>
      <c r="D205" s="256" t="s">
        <v>643</v>
      </c>
      <c r="E205" s="147">
        <v>192</v>
      </c>
      <c r="F205" s="147">
        <f t="shared" si="6"/>
        <v>968</v>
      </c>
      <c r="G205" s="157"/>
      <c r="H205" s="99"/>
      <c r="I205" s="138" t="s">
        <v>158</v>
      </c>
      <c r="J205" s="198">
        <f t="shared" ref="J205:J268" si="7">300+2*O$11*(D$11-1)+2*E205</f>
        <v>684</v>
      </c>
      <c r="K205" s="169" t="s">
        <v>740</v>
      </c>
      <c r="L205" s="52" t="s">
        <v>585</v>
      </c>
      <c r="M205" s="238" t="s">
        <v>167</v>
      </c>
      <c r="N205" s="170" t="s">
        <v>585</v>
      </c>
      <c r="O205" s="53" t="s">
        <v>641</v>
      </c>
      <c r="P205" s="130"/>
      <c r="Q205" s="304"/>
      <c r="R205" s="130"/>
      <c r="S205" s="18"/>
      <c r="T205" s="18"/>
    </row>
    <row r="206" spans="2:20" s="41" customFormat="1" ht="15" x14ac:dyDescent="0.25">
      <c r="B206" s="24"/>
      <c r="C206" s="107"/>
      <c r="D206" s="256" t="s">
        <v>642</v>
      </c>
      <c r="E206" s="147">
        <v>193</v>
      </c>
      <c r="F206" s="147">
        <f t="shared" ref="F206:F269" si="8">4*(O$11*(D$11-1)+E206)+F$12</f>
        <v>972</v>
      </c>
      <c r="G206" s="157"/>
      <c r="H206" s="99"/>
      <c r="I206" s="138" t="s">
        <v>158</v>
      </c>
      <c r="J206" s="198">
        <f t="shared" si="7"/>
        <v>686</v>
      </c>
      <c r="K206" s="169" t="s">
        <v>652</v>
      </c>
      <c r="L206" s="52" t="s">
        <v>585</v>
      </c>
      <c r="M206" s="238" t="s">
        <v>167</v>
      </c>
      <c r="N206" s="170" t="s">
        <v>610</v>
      </c>
      <c r="O206" s="171" t="s">
        <v>720</v>
      </c>
      <c r="P206" s="130"/>
      <c r="Q206" s="304"/>
      <c r="R206" s="130"/>
      <c r="S206" s="18"/>
      <c r="T206" s="18"/>
    </row>
    <row r="207" spans="2:20" s="41" customFormat="1" ht="15" x14ac:dyDescent="0.25">
      <c r="B207" s="24"/>
      <c r="C207" s="107"/>
      <c r="D207" s="96" t="s">
        <v>753</v>
      </c>
      <c r="E207" s="147">
        <v>194</v>
      </c>
      <c r="F207" s="147">
        <f t="shared" si="8"/>
        <v>976</v>
      </c>
      <c r="G207" s="157"/>
      <c r="H207" s="99"/>
      <c r="I207" s="138" t="s">
        <v>158</v>
      </c>
      <c r="J207" s="198">
        <f t="shared" si="7"/>
        <v>688</v>
      </c>
      <c r="K207" s="169" t="s">
        <v>741</v>
      </c>
      <c r="L207" s="52" t="s">
        <v>585</v>
      </c>
      <c r="M207" s="238" t="s">
        <v>167</v>
      </c>
      <c r="N207" s="170" t="s">
        <v>585</v>
      </c>
      <c r="O207" s="53" t="s">
        <v>641</v>
      </c>
      <c r="P207" s="130"/>
      <c r="Q207" s="304"/>
      <c r="R207" s="130"/>
      <c r="S207" s="18"/>
      <c r="T207" s="18"/>
    </row>
    <row r="208" spans="2:20" s="41" customFormat="1" ht="15" x14ac:dyDescent="0.25">
      <c r="B208" s="24"/>
      <c r="C208" s="107"/>
      <c r="D208" s="256" t="s">
        <v>643</v>
      </c>
      <c r="E208" s="147">
        <v>195</v>
      </c>
      <c r="F208" s="147">
        <f t="shared" si="8"/>
        <v>980</v>
      </c>
      <c r="G208" s="157"/>
      <c r="H208" s="99"/>
      <c r="I208" s="138" t="s">
        <v>158</v>
      </c>
      <c r="J208" s="198">
        <f t="shared" si="7"/>
        <v>690</v>
      </c>
      <c r="K208" s="169" t="s">
        <v>742</v>
      </c>
      <c r="L208" s="52" t="s">
        <v>585</v>
      </c>
      <c r="M208" s="238" t="s">
        <v>167</v>
      </c>
      <c r="N208" s="170" t="s">
        <v>585</v>
      </c>
      <c r="O208" s="53" t="s">
        <v>641</v>
      </c>
      <c r="Q208" s="304"/>
      <c r="S208" s="33"/>
      <c r="T208" s="25"/>
    </row>
    <row r="209" spans="2:16382" s="41" customFormat="1" ht="15" x14ac:dyDescent="0.25">
      <c r="B209" s="24"/>
      <c r="C209" s="107"/>
      <c r="D209" s="256" t="s">
        <v>642</v>
      </c>
      <c r="E209" s="147">
        <v>196</v>
      </c>
      <c r="F209" s="147">
        <f t="shared" si="8"/>
        <v>984</v>
      </c>
      <c r="G209" s="157"/>
      <c r="H209" s="99"/>
      <c r="I209" s="138" t="s">
        <v>158</v>
      </c>
      <c r="J209" s="198">
        <f t="shared" si="7"/>
        <v>692</v>
      </c>
      <c r="K209" s="169" t="s">
        <v>652</v>
      </c>
      <c r="L209" s="52" t="s">
        <v>585</v>
      </c>
      <c r="M209" s="238" t="s">
        <v>167</v>
      </c>
      <c r="N209" s="170" t="s">
        <v>610</v>
      </c>
      <c r="O209" s="171" t="s">
        <v>720</v>
      </c>
      <c r="Q209" s="304"/>
      <c r="S209" s="33"/>
      <c r="T209" s="25"/>
    </row>
    <row r="210" spans="2:16382" s="41" customFormat="1" ht="15" x14ac:dyDescent="0.25">
      <c r="B210" s="24"/>
      <c r="C210" s="107"/>
      <c r="D210" s="96" t="s">
        <v>754</v>
      </c>
      <c r="E210" s="147">
        <v>197</v>
      </c>
      <c r="F210" s="147">
        <f t="shared" si="8"/>
        <v>988</v>
      </c>
      <c r="G210" s="157"/>
      <c r="H210" s="99"/>
      <c r="I210" s="138" t="s">
        <v>158</v>
      </c>
      <c r="J210" s="198">
        <f t="shared" si="7"/>
        <v>694</v>
      </c>
      <c r="K210" s="169" t="s">
        <v>743</v>
      </c>
      <c r="L210" s="52" t="s">
        <v>585</v>
      </c>
      <c r="M210" s="238" t="s">
        <v>167</v>
      </c>
      <c r="N210" s="170" t="s">
        <v>585</v>
      </c>
      <c r="O210" s="53" t="s">
        <v>641</v>
      </c>
      <c r="Q210" s="304"/>
      <c r="S210" s="33"/>
      <c r="T210" s="25"/>
    </row>
    <row r="211" spans="2:16382" s="41" customFormat="1" ht="15" x14ac:dyDescent="0.25">
      <c r="B211" s="24"/>
      <c r="C211" s="107"/>
      <c r="D211" s="256" t="s">
        <v>643</v>
      </c>
      <c r="E211" s="147">
        <v>198</v>
      </c>
      <c r="F211" s="147">
        <f t="shared" si="8"/>
        <v>992</v>
      </c>
      <c r="G211" s="157"/>
      <c r="H211" s="99"/>
      <c r="I211" s="138" t="s">
        <v>158</v>
      </c>
      <c r="J211" s="198">
        <f t="shared" si="7"/>
        <v>696</v>
      </c>
      <c r="K211" s="169" t="s">
        <v>744</v>
      </c>
      <c r="L211" s="52" t="s">
        <v>585</v>
      </c>
      <c r="M211" s="238" t="s">
        <v>167</v>
      </c>
      <c r="N211" s="170" t="s">
        <v>585</v>
      </c>
      <c r="O211" s="53" t="s">
        <v>641</v>
      </c>
      <c r="P211" s="130"/>
      <c r="Q211" s="304"/>
      <c r="R211" s="130"/>
      <c r="S211" s="18"/>
      <c r="T211" s="18"/>
    </row>
    <row r="212" spans="2:16382" s="41" customFormat="1" ht="15" x14ac:dyDescent="0.25">
      <c r="B212" s="24"/>
      <c r="C212" s="107"/>
      <c r="D212" s="256" t="s">
        <v>642</v>
      </c>
      <c r="E212" s="147">
        <v>199</v>
      </c>
      <c r="F212" s="147">
        <f t="shared" si="8"/>
        <v>996</v>
      </c>
      <c r="G212" s="157"/>
      <c r="H212" s="99"/>
      <c r="I212" s="138" t="s">
        <v>158</v>
      </c>
      <c r="J212" s="198">
        <f t="shared" si="7"/>
        <v>698</v>
      </c>
      <c r="K212" s="169" t="s">
        <v>653</v>
      </c>
      <c r="L212" s="52" t="s">
        <v>585</v>
      </c>
      <c r="M212" s="238" t="s">
        <v>167</v>
      </c>
      <c r="N212" s="170" t="s">
        <v>610</v>
      </c>
      <c r="O212" s="171" t="s">
        <v>720</v>
      </c>
      <c r="P212" s="130"/>
      <c r="Q212" s="304"/>
      <c r="R212" s="130"/>
      <c r="S212" s="18"/>
      <c r="T212" s="18"/>
    </row>
    <row r="213" spans="2:16382" s="41" customFormat="1" ht="15" x14ac:dyDescent="0.25">
      <c r="B213" s="24"/>
      <c r="C213" s="107"/>
      <c r="D213" s="96" t="s">
        <v>755</v>
      </c>
      <c r="E213" s="147">
        <v>200</v>
      </c>
      <c r="F213" s="147">
        <f t="shared" si="8"/>
        <v>1000</v>
      </c>
      <c r="G213" s="157"/>
      <c r="H213" s="99"/>
      <c r="I213" s="138" t="s">
        <v>158</v>
      </c>
      <c r="J213" s="198">
        <f t="shared" si="7"/>
        <v>700</v>
      </c>
      <c r="K213" s="169" t="s">
        <v>745</v>
      </c>
      <c r="L213" s="52" t="s">
        <v>585</v>
      </c>
      <c r="M213" s="238" t="s">
        <v>167</v>
      </c>
      <c r="N213" s="170" t="s">
        <v>585</v>
      </c>
      <c r="O213" s="53" t="s">
        <v>641</v>
      </c>
      <c r="P213" s="130"/>
      <c r="Q213" s="304"/>
      <c r="R213" s="130"/>
      <c r="S213" s="18"/>
      <c r="T213" s="18"/>
    </row>
    <row r="214" spans="2:16382" s="41" customFormat="1" ht="15" x14ac:dyDescent="0.25">
      <c r="B214" s="24"/>
      <c r="C214" s="107"/>
      <c r="D214" s="256" t="s">
        <v>643</v>
      </c>
      <c r="E214" s="147">
        <v>201</v>
      </c>
      <c r="F214" s="147">
        <f t="shared" si="8"/>
        <v>1004</v>
      </c>
      <c r="G214" s="157"/>
      <c r="H214" s="99"/>
      <c r="I214" s="138" t="s">
        <v>158</v>
      </c>
      <c r="J214" s="198">
        <f t="shared" si="7"/>
        <v>702</v>
      </c>
      <c r="K214" s="169" t="s">
        <v>746</v>
      </c>
      <c r="L214" s="52" t="s">
        <v>585</v>
      </c>
      <c r="M214" s="238" t="s">
        <v>167</v>
      </c>
      <c r="N214" s="170" t="s">
        <v>585</v>
      </c>
      <c r="O214" s="53" t="s">
        <v>641</v>
      </c>
      <c r="P214" s="130"/>
      <c r="Q214" s="304"/>
      <c r="R214" s="130"/>
      <c r="S214" s="18"/>
      <c r="T214" s="18"/>
    </row>
    <row r="215" spans="2:16382" s="41" customFormat="1" ht="15" x14ac:dyDescent="0.25">
      <c r="B215" s="24"/>
      <c r="C215" s="107"/>
      <c r="D215" s="256" t="s">
        <v>642</v>
      </c>
      <c r="E215" s="147">
        <v>202</v>
      </c>
      <c r="F215" s="147">
        <f t="shared" si="8"/>
        <v>1008</v>
      </c>
      <c r="G215" s="157"/>
      <c r="H215" s="99"/>
      <c r="I215" s="138" t="s">
        <v>158</v>
      </c>
      <c r="J215" s="198">
        <f t="shared" si="7"/>
        <v>704</v>
      </c>
      <c r="K215" s="169" t="s">
        <v>653</v>
      </c>
      <c r="L215" s="52" t="s">
        <v>585</v>
      </c>
      <c r="M215" s="238" t="s">
        <v>167</v>
      </c>
      <c r="N215" s="170" t="s">
        <v>610</v>
      </c>
      <c r="O215" s="171" t="s">
        <v>720</v>
      </c>
      <c r="P215" s="130"/>
      <c r="Q215" s="304"/>
      <c r="R215" s="130"/>
      <c r="S215" s="18"/>
      <c r="T215" s="18"/>
    </row>
    <row r="216" spans="2:16382" ht="15" x14ac:dyDescent="0.25">
      <c r="C216" s="107"/>
      <c r="D216" s="142" t="s">
        <v>153</v>
      </c>
      <c r="E216" s="147">
        <v>203</v>
      </c>
      <c r="F216" s="147">
        <f t="shared" si="8"/>
        <v>1012</v>
      </c>
      <c r="G216" s="157"/>
      <c r="H216" s="99"/>
      <c r="I216" s="138" t="s">
        <v>158</v>
      </c>
      <c r="J216" s="198">
        <f t="shared" si="7"/>
        <v>706</v>
      </c>
      <c r="K216" s="196" t="s">
        <v>1009</v>
      </c>
      <c r="L216" s="197" t="s">
        <v>584</v>
      </c>
      <c r="M216" s="109" t="s">
        <v>234</v>
      </c>
      <c r="N216" s="109" t="s">
        <v>298</v>
      </c>
      <c r="O216" s="53"/>
      <c r="P216" s="40"/>
      <c r="Q216" s="304"/>
      <c r="S216" s="18"/>
      <c r="T216" s="18"/>
    </row>
    <row r="217" spans="2:16382" ht="15" x14ac:dyDescent="0.25">
      <c r="C217" s="107"/>
      <c r="D217" s="143" t="s">
        <v>153</v>
      </c>
      <c r="E217" s="147">
        <v>204</v>
      </c>
      <c r="F217" s="147">
        <f t="shared" si="8"/>
        <v>1016</v>
      </c>
      <c r="G217" s="157"/>
      <c r="H217" s="99"/>
      <c r="I217" s="138" t="s">
        <v>158</v>
      </c>
      <c r="J217" s="198">
        <f t="shared" si="7"/>
        <v>708</v>
      </c>
      <c r="K217" s="200" t="s">
        <v>640</v>
      </c>
      <c r="L217" s="197" t="s">
        <v>584</v>
      </c>
      <c r="M217" s="197" t="s">
        <v>225</v>
      </c>
      <c r="N217" s="65" t="s">
        <v>298</v>
      </c>
      <c r="O217" s="53"/>
      <c r="P217" s="40"/>
      <c r="Q217" s="304"/>
      <c r="S217" s="18"/>
      <c r="T217" s="18"/>
    </row>
    <row r="218" spans="2:16382" ht="15" x14ac:dyDescent="0.25">
      <c r="C218" s="107"/>
      <c r="D218" s="143" t="s">
        <v>153</v>
      </c>
      <c r="E218" s="147">
        <v>205</v>
      </c>
      <c r="F218" s="147">
        <f t="shared" si="8"/>
        <v>1020</v>
      </c>
      <c r="G218" s="157"/>
      <c r="H218" s="99"/>
      <c r="I218" s="138" t="s">
        <v>158</v>
      </c>
      <c r="J218" s="198">
        <f t="shared" si="7"/>
        <v>710</v>
      </c>
      <c r="K218" s="200" t="s">
        <v>640</v>
      </c>
      <c r="L218" s="197" t="s">
        <v>584</v>
      </c>
      <c r="M218" s="197" t="s">
        <v>223</v>
      </c>
      <c r="N218" s="65" t="s">
        <v>298</v>
      </c>
      <c r="O218" s="53"/>
      <c r="P218" s="40"/>
      <c r="Q218" s="304"/>
      <c r="S218" s="18"/>
      <c r="T218" s="18"/>
    </row>
    <row r="219" spans="2:16382" ht="15" x14ac:dyDescent="0.25">
      <c r="C219" s="107"/>
      <c r="D219" s="143" t="s">
        <v>153</v>
      </c>
      <c r="E219" s="147">
        <v>206</v>
      </c>
      <c r="F219" s="147">
        <f t="shared" si="8"/>
        <v>1024</v>
      </c>
      <c r="G219" s="157"/>
      <c r="H219" s="99"/>
      <c r="I219" s="138" t="s">
        <v>158</v>
      </c>
      <c r="J219" s="198">
        <f t="shared" si="7"/>
        <v>712</v>
      </c>
      <c r="K219" s="200" t="s">
        <v>640</v>
      </c>
      <c r="L219" s="197" t="s">
        <v>584</v>
      </c>
      <c r="M219" s="197" t="s">
        <v>221</v>
      </c>
      <c r="N219" s="65" t="s">
        <v>298</v>
      </c>
      <c r="O219" s="53"/>
      <c r="Q219" s="304"/>
      <c r="S219" s="18"/>
      <c r="T219" s="18"/>
    </row>
    <row r="220" spans="2:16382" s="41" customFormat="1" ht="15" x14ac:dyDescent="0.25">
      <c r="B220" s="24"/>
      <c r="C220" s="275"/>
      <c r="D220" s="143" t="s">
        <v>153</v>
      </c>
      <c r="E220" s="147">
        <v>207</v>
      </c>
      <c r="F220" s="147">
        <f t="shared" si="8"/>
        <v>1028</v>
      </c>
      <c r="G220" s="157"/>
      <c r="H220" s="99"/>
      <c r="I220" s="138" t="s">
        <v>158</v>
      </c>
      <c r="J220" s="198">
        <f t="shared" si="7"/>
        <v>714</v>
      </c>
      <c r="K220" s="200" t="s">
        <v>640</v>
      </c>
      <c r="L220" s="197" t="s">
        <v>584</v>
      </c>
      <c r="M220" s="197" t="s">
        <v>229</v>
      </c>
      <c r="N220" s="65" t="s">
        <v>298</v>
      </c>
      <c r="O220" s="53"/>
      <c r="P220" s="40"/>
      <c r="Q220" s="304"/>
      <c r="R220" s="130"/>
      <c r="S220" s="18"/>
      <c r="T220" s="18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0"/>
      <c r="AQ220" s="130"/>
      <c r="AR220" s="130"/>
      <c r="AS220" s="130"/>
      <c r="AT220" s="130"/>
      <c r="AU220" s="130"/>
      <c r="AV220" s="130"/>
      <c r="AW220" s="130"/>
      <c r="AX220" s="130"/>
      <c r="AY220" s="130"/>
      <c r="AZ220" s="130"/>
      <c r="BA220" s="130"/>
      <c r="BB220" s="130"/>
      <c r="BC220" s="130"/>
      <c r="BD220" s="130"/>
      <c r="BE220" s="130"/>
      <c r="BF220" s="130"/>
      <c r="BG220" s="130"/>
      <c r="BH220" s="130"/>
      <c r="BI220" s="130"/>
      <c r="BJ220" s="130"/>
      <c r="BK220" s="130"/>
      <c r="BL220" s="130"/>
      <c r="BM220" s="130"/>
      <c r="BN220" s="130"/>
      <c r="BO220" s="130"/>
      <c r="BP220" s="130"/>
      <c r="BQ220" s="130"/>
      <c r="BR220" s="130"/>
      <c r="BS220" s="130"/>
      <c r="BT220" s="130"/>
      <c r="BU220" s="130"/>
      <c r="BV220" s="130"/>
      <c r="BW220" s="130"/>
      <c r="BX220" s="130"/>
      <c r="BY220" s="130"/>
      <c r="BZ220" s="130"/>
      <c r="CA220" s="130"/>
      <c r="CB220" s="130"/>
      <c r="CC220" s="130"/>
      <c r="CD220" s="130"/>
      <c r="CE220" s="130"/>
      <c r="CF220" s="130"/>
      <c r="CG220" s="130"/>
      <c r="CH220" s="130"/>
      <c r="CI220" s="130"/>
      <c r="CJ220" s="130"/>
      <c r="CK220" s="130"/>
      <c r="CL220" s="130"/>
      <c r="CM220" s="130"/>
      <c r="CN220" s="130"/>
      <c r="CO220" s="130"/>
      <c r="CP220" s="130"/>
      <c r="CQ220" s="130"/>
      <c r="CR220" s="130"/>
      <c r="CS220" s="130"/>
      <c r="CT220" s="130"/>
      <c r="CU220" s="130"/>
      <c r="CV220" s="130"/>
      <c r="CW220" s="130"/>
      <c r="CX220" s="130"/>
      <c r="CY220" s="130"/>
      <c r="CZ220" s="130"/>
      <c r="DA220" s="130"/>
      <c r="DB220" s="130"/>
      <c r="DC220" s="130"/>
      <c r="DD220" s="130"/>
      <c r="DE220" s="130"/>
      <c r="DF220" s="130"/>
      <c r="DG220" s="130"/>
      <c r="DH220" s="130"/>
      <c r="DI220" s="130"/>
      <c r="DJ220" s="130"/>
      <c r="DK220" s="130"/>
      <c r="DL220" s="130"/>
      <c r="DM220" s="130"/>
      <c r="DN220" s="130"/>
      <c r="DO220" s="130"/>
      <c r="DP220" s="130"/>
      <c r="DQ220" s="130"/>
      <c r="DR220" s="130"/>
      <c r="DS220" s="130"/>
      <c r="DT220" s="130"/>
      <c r="DU220" s="130"/>
      <c r="DV220" s="130"/>
      <c r="DW220" s="130"/>
      <c r="DX220" s="130"/>
      <c r="DY220" s="130"/>
      <c r="DZ220" s="130"/>
      <c r="EA220" s="130"/>
      <c r="EB220" s="130"/>
      <c r="EC220" s="130"/>
      <c r="ED220" s="130"/>
      <c r="EE220" s="130"/>
      <c r="EF220" s="130"/>
      <c r="EG220" s="130"/>
      <c r="EH220" s="130"/>
      <c r="EI220" s="130"/>
      <c r="EJ220" s="130"/>
      <c r="EK220" s="130"/>
      <c r="EL220" s="130"/>
      <c r="EM220" s="130"/>
      <c r="EN220" s="130"/>
      <c r="EO220" s="130"/>
      <c r="EP220" s="130"/>
      <c r="EQ220" s="130"/>
      <c r="ER220" s="130"/>
      <c r="ES220" s="130"/>
      <c r="ET220" s="130"/>
      <c r="EU220" s="130"/>
      <c r="EV220" s="130"/>
      <c r="EW220" s="130"/>
      <c r="EX220" s="130"/>
      <c r="EY220" s="130"/>
      <c r="EZ220" s="130"/>
      <c r="FA220" s="130"/>
      <c r="FB220" s="130"/>
      <c r="FC220" s="130"/>
      <c r="FD220" s="130"/>
      <c r="FE220" s="130"/>
      <c r="FF220" s="130"/>
      <c r="FG220" s="130"/>
      <c r="FH220" s="130"/>
      <c r="FI220" s="130"/>
      <c r="FJ220" s="130"/>
      <c r="FK220" s="130"/>
      <c r="FL220" s="130"/>
      <c r="FM220" s="130"/>
      <c r="FN220" s="130"/>
      <c r="FO220" s="130"/>
      <c r="FP220" s="130"/>
      <c r="FQ220" s="130"/>
      <c r="FR220" s="130"/>
      <c r="FS220" s="130"/>
      <c r="FT220" s="130"/>
      <c r="FU220" s="130"/>
      <c r="FV220" s="130"/>
      <c r="FW220" s="130"/>
      <c r="FX220" s="130"/>
      <c r="FY220" s="130"/>
      <c r="FZ220" s="130"/>
      <c r="GA220" s="130"/>
      <c r="GB220" s="130"/>
      <c r="GC220" s="130"/>
      <c r="GD220" s="130"/>
      <c r="GE220" s="130"/>
      <c r="GF220" s="130"/>
      <c r="GG220" s="130"/>
      <c r="GH220" s="130"/>
      <c r="GI220" s="130"/>
      <c r="GJ220" s="130"/>
      <c r="GK220" s="130"/>
      <c r="GL220" s="130"/>
      <c r="GM220" s="130"/>
      <c r="GN220" s="130"/>
      <c r="GO220" s="130"/>
      <c r="GP220" s="130"/>
      <c r="GQ220" s="130"/>
      <c r="GR220" s="130"/>
      <c r="GS220" s="130"/>
      <c r="GT220" s="130"/>
      <c r="GU220" s="130"/>
      <c r="GV220" s="130"/>
      <c r="GW220" s="130"/>
      <c r="GX220" s="130"/>
      <c r="GY220" s="130"/>
      <c r="GZ220" s="130"/>
      <c r="HA220" s="130"/>
      <c r="HB220" s="130"/>
      <c r="HC220" s="130"/>
      <c r="HD220" s="130"/>
      <c r="HE220" s="130"/>
      <c r="HF220" s="130"/>
      <c r="HG220" s="130"/>
      <c r="HH220" s="130"/>
      <c r="HI220" s="130"/>
      <c r="HJ220" s="130"/>
      <c r="HK220" s="130"/>
      <c r="HL220" s="130"/>
      <c r="HM220" s="130"/>
      <c r="HN220" s="130"/>
      <c r="HO220" s="130"/>
      <c r="HP220" s="130"/>
      <c r="HQ220" s="130"/>
      <c r="HR220" s="130"/>
      <c r="HS220" s="130"/>
      <c r="HT220" s="130"/>
      <c r="HU220" s="130"/>
      <c r="HV220" s="130"/>
      <c r="HW220" s="130"/>
      <c r="HX220" s="130"/>
      <c r="HY220" s="130"/>
      <c r="HZ220" s="130"/>
      <c r="IA220" s="130"/>
      <c r="IB220" s="130"/>
      <c r="IC220" s="130"/>
      <c r="ID220" s="130"/>
      <c r="IE220" s="130"/>
      <c r="IF220" s="130"/>
      <c r="IG220" s="130"/>
      <c r="IH220" s="130"/>
      <c r="II220" s="130"/>
      <c r="IJ220" s="130"/>
      <c r="IK220" s="130"/>
      <c r="IL220" s="130"/>
      <c r="IM220" s="130"/>
      <c r="IN220" s="130"/>
      <c r="IO220" s="130"/>
      <c r="IP220" s="130"/>
      <c r="IQ220" s="130"/>
      <c r="IR220" s="130"/>
      <c r="IS220" s="130"/>
      <c r="IT220" s="130"/>
      <c r="IU220" s="130"/>
      <c r="IV220" s="130"/>
      <c r="IW220" s="130"/>
      <c r="IX220" s="130"/>
      <c r="IY220" s="130"/>
      <c r="IZ220" s="130"/>
      <c r="JA220" s="130"/>
      <c r="JB220" s="130"/>
      <c r="JC220" s="130"/>
      <c r="JD220" s="130"/>
      <c r="JE220" s="130"/>
      <c r="JF220" s="130"/>
      <c r="JG220" s="130"/>
      <c r="JH220" s="130"/>
      <c r="JI220" s="130"/>
      <c r="JJ220" s="130"/>
      <c r="JK220" s="130"/>
      <c r="JL220" s="130"/>
      <c r="JM220" s="130"/>
      <c r="JN220" s="130"/>
      <c r="JO220" s="130"/>
      <c r="JP220" s="130"/>
      <c r="JQ220" s="130"/>
      <c r="JR220" s="130"/>
      <c r="JS220" s="130"/>
      <c r="JT220" s="130"/>
      <c r="JU220" s="130"/>
      <c r="JV220" s="130"/>
      <c r="JW220" s="130"/>
      <c r="JX220" s="130"/>
      <c r="JY220" s="130"/>
      <c r="JZ220" s="130"/>
      <c r="KA220" s="130"/>
      <c r="KB220" s="130"/>
      <c r="KC220" s="130"/>
      <c r="KD220" s="130"/>
      <c r="KE220" s="130"/>
      <c r="KF220" s="130"/>
      <c r="KG220" s="130"/>
      <c r="KH220" s="130"/>
      <c r="KI220" s="130"/>
      <c r="KJ220" s="130"/>
      <c r="KK220" s="130"/>
      <c r="KL220" s="130"/>
      <c r="KM220" s="130"/>
      <c r="KN220" s="130"/>
      <c r="KO220" s="130"/>
      <c r="KP220" s="130"/>
      <c r="KQ220" s="130"/>
      <c r="KR220" s="130"/>
      <c r="KS220" s="130"/>
      <c r="KT220" s="130"/>
      <c r="KU220" s="130"/>
      <c r="KV220" s="130"/>
      <c r="KW220" s="130"/>
      <c r="KX220" s="130"/>
      <c r="KY220" s="130"/>
      <c r="KZ220" s="130"/>
      <c r="LA220" s="130"/>
      <c r="LB220" s="130"/>
      <c r="LC220" s="130"/>
      <c r="LD220" s="130"/>
      <c r="LE220" s="130"/>
      <c r="LF220" s="130"/>
      <c r="LG220" s="130"/>
      <c r="LH220" s="130"/>
      <c r="LI220" s="130"/>
      <c r="LJ220" s="130"/>
      <c r="LK220" s="130"/>
      <c r="LL220" s="130"/>
      <c r="LM220" s="130"/>
      <c r="LN220" s="130"/>
      <c r="LO220" s="130"/>
      <c r="LP220" s="130"/>
      <c r="LQ220" s="130"/>
      <c r="LR220" s="130"/>
      <c r="LS220" s="130"/>
      <c r="LT220" s="130"/>
      <c r="LU220" s="130"/>
      <c r="LV220" s="130"/>
      <c r="LW220" s="130"/>
      <c r="LX220" s="130"/>
      <c r="LY220" s="130"/>
      <c r="LZ220" s="130"/>
      <c r="MA220" s="130"/>
      <c r="MB220" s="130"/>
      <c r="MC220" s="130"/>
      <c r="MD220" s="130"/>
      <c r="ME220" s="130"/>
      <c r="MF220" s="130"/>
      <c r="MG220" s="130"/>
      <c r="MH220" s="130"/>
      <c r="MI220" s="130"/>
      <c r="MJ220" s="130"/>
      <c r="MK220" s="130"/>
      <c r="ML220" s="130"/>
      <c r="MM220" s="130"/>
      <c r="MN220" s="130"/>
      <c r="MO220" s="130"/>
      <c r="MP220" s="130"/>
      <c r="MQ220" s="130"/>
      <c r="MR220" s="130"/>
      <c r="MS220" s="130"/>
      <c r="MT220" s="130"/>
      <c r="MU220" s="130"/>
      <c r="MV220" s="130"/>
      <c r="MW220" s="130"/>
      <c r="MX220" s="130"/>
      <c r="MY220" s="130"/>
      <c r="MZ220" s="130"/>
      <c r="NA220" s="130"/>
      <c r="NB220" s="130"/>
      <c r="NC220" s="130"/>
      <c r="ND220" s="130"/>
      <c r="NE220" s="130"/>
      <c r="NF220" s="130"/>
      <c r="NG220" s="130"/>
      <c r="NH220" s="130"/>
      <c r="NI220" s="130"/>
      <c r="NJ220" s="130"/>
      <c r="NK220" s="130"/>
      <c r="NL220" s="130"/>
      <c r="NM220" s="130"/>
      <c r="NN220" s="130"/>
      <c r="NO220" s="130"/>
      <c r="NP220" s="130"/>
      <c r="NQ220" s="130"/>
      <c r="NR220" s="130"/>
      <c r="NS220" s="130"/>
      <c r="NT220" s="130"/>
      <c r="NU220" s="130"/>
      <c r="NV220" s="130"/>
      <c r="NW220" s="130"/>
      <c r="NX220" s="130"/>
      <c r="NY220" s="130"/>
      <c r="NZ220" s="130"/>
      <c r="OA220" s="130"/>
      <c r="OB220" s="130"/>
      <c r="OC220" s="130"/>
      <c r="OD220" s="130"/>
      <c r="OE220" s="130"/>
      <c r="OF220" s="130"/>
      <c r="OG220" s="130"/>
      <c r="OH220" s="130"/>
      <c r="OI220" s="130"/>
      <c r="OJ220" s="130"/>
      <c r="OK220" s="130"/>
      <c r="OL220" s="130"/>
      <c r="OM220" s="130"/>
      <c r="ON220" s="130"/>
      <c r="OO220" s="130"/>
      <c r="OP220" s="130"/>
      <c r="OQ220" s="130"/>
      <c r="OR220" s="130"/>
      <c r="OS220" s="130"/>
      <c r="OT220" s="130"/>
      <c r="OU220" s="130"/>
      <c r="OV220" s="130"/>
      <c r="OW220" s="130"/>
      <c r="OX220" s="130"/>
      <c r="OY220" s="130"/>
      <c r="OZ220" s="130"/>
      <c r="PA220" s="130"/>
      <c r="PB220" s="130"/>
      <c r="PC220" s="130"/>
      <c r="PD220" s="130"/>
      <c r="PE220" s="130"/>
      <c r="PF220" s="130"/>
      <c r="PG220" s="130"/>
      <c r="PH220" s="130"/>
      <c r="PI220" s="130"/>
      <c r="PJ220" s="130"/>
      <c r="PK220" s="130"/>
      <c r="PL220" s="130"/>
      <c r="PM220" s="130"/>
      <c r="PN220" s="130"/>
      <c r="PO220" s="130"/>
      <c r="PP220" s="130"/>
      <c r="PQ220" s="130"/>
      <c r="PR220" s="130"/>
      <c r="PS220" s="130"/>
      <c r="PT220" s="130"/>
      <c r="PU220" s="130"/>
      <c r="PV220" s="130"/>
      <c r="PW220" s="130"/>
      <c r="PX220" s="130"/>
      <c r="PY220" s="130"/>
      <c r="PZ220" s="130"/>
      <c r="QA220" s="130"/>
      <c r="QB220" s="130"/>
      <c r="QC220" s="130"/>
      <c r="QD220" s="130"/>
      <c r="QE220" s="130"/>
      <c r="QF220" s="130"/>
      <c r="QG220" s="130"/>
      <c r="QH220" s="130"/>
      <c r="QI220" s="130"/>
      <c r="QJ220" s="130"/>
      <c r="QK220" s="130"/>
      <c r="QL220" s="130"/>
      <c r="QM220" s="130"/>
      <c r="QN220" s="130"/>
      <c r="QO220" s="130"/>
      <c r="QP220" s="130"/>
      <c r="QQ220" s="130"/>
      <c r="QR220" s="130"/>
      <c r="QS220" s="130"/>
      <c r="QT220" s="130"/>
      <c r="QU220" s="130"/>
      <c r="QV220" s="130"/>
      <c r="QW220" s="130"/>
      <c r="QX220" s="130"/>
      <c r="QY220" s="130"/>
      <c r="QZ220" s="130"/>
      <c r="RA220" s="130"/>
      <c r="RB220" s="130"/>
      <c r="RC220" s="130"/>
      <c r="RD220" s="130"/>
      <c r="RE220" s="130"/>
      <c r="RF220" s="130"/>
      <c r="RG220" s="130"/>
      <c r="RH220" s="130"/>
      <c r="RI220" s="130"/>
      <c r="RJ220" s="130"/>
      <c r="RK220" s="130"/>
      <c r="RL220" s="130"/>
      <c r="RM220" s="130"/>
      <c r="RN220" s="130"/>
      <c r="RO220" s="130"/>
      <c r="RP220" s="130"/>
      <c r="RQ220" s="130"/>
      <c r="RR220" s="130"/>
      <c r="RS220" s="130"/>
      <c r="RT220" s="130"/>
      <c r="RU220" s="130"/>
      <c r="RV220" s="130"/>
      <c r="RW220" s="130"/>
      <c r="RX220" s="130"/>
      <c r="RY220" s="130"/>
      <c r="RZ220" s="130"/>
      <c r="SA220" s="130"/>
      <c r="SB220" s="130"/>
      <c r="SC220" s="130"/>
      <c r="SD220" s="130"/>
      <c r="SE220" s="130"/>
      <c r="SF220" s="130"/>
      <c r="SG220" s="130"/>
      <c r="SH220" s="130"/>
      <c r="SI220" s="130"/>
      <c r="SJ220" s="130"/>
      <c r="SK220" s="130"/>
      <c r="SL220" s="130"/>
      <c r="SM220" s="130"/>
      <c r="SN220" s="130"/>
      <c r="SO220" s="130"/>
      <c r="SP220" s="130"/>
      <c r="SQ220" s="130"/>
      <c r="SR220" s="130"/>
      <c r="SS220" s="130"/>
      <c r="ST220" s="130"/>
      <c r="SU220" s="130"/>
      <c r="SV220" s="130"/>
      <c r="SW220" s="130"/>
      <c r="SX220" s="130"/>
      <c r="SY220" s="130"/>
      <c r="SZ220" s="130"/>
      <c r="TA220" s="130"/>
      <c r="TB220" s="130"/>
      <c r="TC220" s="130"/>
      <c r="TD220" s="130"/>
      <c r="TE220" s="130"/>
      <c r="TF220" s="130"/>
      <c r="TG220" s="130"/>
      <c r="TH220" s="130"/>
      <c r="TI220" s="130"/>
      <c r="TJ220" s="130"/>
      <c r="TK220" s="130"/>
      <c r="TL220" s="130"/>
      <c r="TM220" s="130"/>
      <c r="TN220" s="130"/>
      <c r="TO220" s="130"/>
      <c r="TP220" s="130"/>
      <c r="TQ220" s="130"/>
      <c r="TR220" s="130"/>
      <c r="TS220" s="130"/>
      <c r="TT220" s="130"/>
      <c r="TU220" s="130"/>
      <c r="TV220" s="130"/>
      <c r="TW220" s="130"/>
      <c r="TX220" s="130"/>
      <c r="TY220" s="130"/>
      <c r="TZ220" s="130"/>
      <c r="UA220" s="130"/>
      <c r="UB220" s="130"/>
      <c r="UC220" s="130"/>
      <c r="UD220" s="130"/>
      <c r="UE220" s="130"/>
      <c r="UF220" s="130"/>
      <c r="UG220" s="130"/>
      <c r="UH220" s="130"/>
      <c r="UI220" s="130"/>
      <c r="UJ220" s="130"/>
      <c r="UK220" s="130"/>
      <c r="UL220" s="130"/>
      <c r="UM220" s="130"/>
      <c r="UN220" s="130"/>
      <c r="UO220" s="130"/>
      <c r="UP220" s="130"/>
      <c r="UQ220" s="130"/>
      <c r="UR220" s="130"/>
      <c r="US220" s="130"/>
      <c r="UT220" s="130"/>
      <c r="UU220" s="130"/>
      <c r="UV220" s="130"/>
      <c r="UW220" s="130"/>
      <c r="UX220" s="130"/>
      <c r="UY220" s="130"/>
      <c r="UZ220" s="130"/>
      <c r="VA220" s="130"/>
      <c r="VB220" s="130"/>
      <c r="VC220" s="130"/>
      <c r="VD220" s="130"/>
      <c r="VE220" s="130"/>
      <c r="VF220" s="130"/>
      <c r="VG220" s="130"/>
      <c r="VH220" s="130"/>
      <c r="VI220" s="130"/>
      <c r="VJ220" s="130"/>
      <c r="VK220" s="130"/>
      <c r="VL220" s="130"/>
      <c r="VM220" s="130"/>
      <c r="VN220" s="130"/>
      <c r="VO220" s="130"/>
      <c r="VP220" s="130"/>
      <c r="VQ220" s="130"/>
      <c r="VR220" s="130"/>
      <c r="VS220" s="130"/>
      <c r="VT220" s="130"/>
      <c r="VU220" s="130"/>
      <c r="VV220" s="130"/>
      <c r="VW220" s="130"/>
      <c r="VX220" s="130"/>
      <c r="VY220" s="130"/>
      <c r="VZ220" s="130"/>
      <c r="WA220" s="130"/>
      <c r="WB220" s="130"/>
      <c r="WC220" s="130"/>
      <c r="WD220" s="130"/>
      <c r="WE220" s="130"/>
      <c r="WF220" s="130"/>
      <c r="WG220" s="130"/>
      <c r="WH220" s="130"/>
      <c r="WI220" s="130"/>
      <c r="WJ220" s="130"/>
      <c r="WK220" s="130"/>
      <c r="WL220" s="130"/>
      <c r="WM220" s="130"/>
      <c r="WN220" s="130"/>
      <c r="WO220" s="130"/>
      <c r="WP220" s="130"/>
      <c r="WQ220" s="130"/>
      <c r="WR220" s="130"/>
      <c r="WS220" s="130"/>
      <c r="WT220" s="130"/>
      <c r="WU220" s="130"/>
      <c r="WV220" s="130"/>
      <c r="WW220" s="130"/>
      <c r="WX220" s="130"/>
      <c r="WY220" s="130"/>
      <c r="WZ220" s="130"/>
      <c r="XA220" s="130"/>
      <c r="XB220" s="130"/>
      <c r="XC220" s="130"/>
      <c r="XD220" s="130"/>
      <c r="XE220" s="130"/>
      <c r="XF220" s="130"/>
      <c r="XG220" s="130"/>
      <c r="XH220" s="130"/>
      <c r="XI220" s="130"/>
      <c r="XJ220" s="130"/>
      <c r="XK220" s="130"/>
      <c r="XL220" s="130"/>
      <c r="XM220" s="130"/>
      <c r="XN220" s="130"/>
      <c r="XO220" s="130"/>
      <c r="XP220" s="130"/>
      <c r="XQ220" s="130"/>
      <c r="XR220" s="130"/>
      <c r="XS220" s="130"/>
      <c r="XT220" s="130"/>
      <c r="XU220" s="130"/>
      <c r="XV220" s="130"/>
      <c r="XW220" s="130"/>
      <c r="XX220" s="130"/>
      <c r="XY220" s="130"/>
      <c r="XZ220" s="130"/>
      <c r="YA220" s="130"/>
      <c r="YB220" s="130"/>
      <c r="YC220" s="130"/>
      <c r="YD220" s="130"/>
      <c r="YE220" s="130"/>
      <c r="YF220" s="130"/>
      <c r="YG220" s="130"/>
      <c r="YH220" s="130"/>
      <c r="YI220" s="130"/>
      <c r="YJ220" s="130"/>
      <c r="YK220" s="130"/>
      <c r="YL220" s="130"/>
      <c r="YM220" s="130"/>
      <c r="YN220" s="130"/>
      <c r="YO220" s="130"/>
      <c r="YP220" s="130"/>
      <c r="YQ220" s="130"/>
      <c r="YR220" s="130"/>
      <c r="YS220" s="130"/>
      <c r="YT220" s="130"/>
      <c r="YU220" s="130"/>
      <c r="YV220" s="130"/>
      <c r="YW220" s="130"/>
      <c r="YX220" s="130"/>
      <c r="YY220" s="130"/>
      <c r="YZ220" s="130"/>
      <c r="ZA220" s="130"/>
      <c r="ZB220" s="130"/>
      <c r="ZC220" s="130"/>
      <c r="ZD220" s="130"/>
      <c r="ZE220" s="130"/>
      <c r="ZF220" s="130"/>
      <c r="ZG220" s="130"/>
      <c r="ZH220" s="130"/>
      <c r="ZI220" s="130"/>
      <c r="ZJ220" s="130"/>
      <c r="ZK220" s="130"/>
      <c r="ZL220" s="130"/>
      <c r="ZM220" s="130"/>
      <c r="ZN220" s="130"/>
      <c r="ZO220" s="130"/>
      <c r="ZP220" s="130"/>
      <c r="ZQ220" s="130"/>
      <c r="ZR220" s="130"/>
      <c r="ZS220" s="130"/>
      <c r="ZT220" s="130"/>
      <c r="ZU220" s="130"/>
      <c r="ZV220" s="130"/>
      <c r="ZW220" s="130"/>
      <c r="ZX220" s="130"/>
      <c r="ZY220" s="130"/>
      <c r="ZZ220" s="130"/>
      <c r="AAA220" s="130"/>
      <c r="AAB220" s="130"/>
      <c r="AAC220" s="130"/>
      <c r="AAD220" s="130"/>
      <c r="AAE220" s="130"/>
      <c r="AAF220" s="130"/>
      <c r="AAG220" s="130"/>
      <c r="AAH220" s="130"/>
      <c r="AAI220" s="130"/>
      <c r="AAJ220" s="130"/>
      <c r="AAK220" s="130"/>
      <c r="AAL220" s="130"/>
      <c r="AAM220" s="130"/>
      <c r="AAN220" s="130"/>
      <c r="AAO220" s="130"/>
      <c r="AAP220" s="130"/>
      <c r="AAQ220" s="130"/>
      <c r="AAR220" s="130"/>
      <c r="AAS220" s="130"/>
      <c r="AAT220" s="130"/>
      <c r="AAU220" s="130"/>
      <c r="AAV220" s="130"/>
      <c r="AAW220" s="130"/>
      <c r="AAX220" s="130"/>
      <c r="AAY220" s="130"/>
      <c r="AAZ220" s="130"/>
      <c r="ABA220" s="130"/>
      <c r="ABB220" s="130"/>
      <c r="ABC220" s="130"/>
      <c r="ABD220" s="130"/>
      <c r="ABE220" s="130"/>
      <c r="ABF220" s="130"/>
      <c r="ABG220" s="130"/>
      <c r="ABH220" s="130"/>
      <c r="ABI220" s="130"/>
      <c r="ABJ220" s="130"/>
      <c r="ABK220" s="130"/>
      <c r="ABL220" s="130"/>
      <c r="ABM220" s="130"/>
      <c r="ABN220" s="130"/>
      <c r="ABO220" s="130"/>
      <c r="ABP220" s="130"/>
      <c r="ABQ220" s="130"/>
      <c r="ABR220" s="130"/>
      <c r="ABS220" s="130"/>
      <c r="ABT220" s="130"/>
      <c r="ABU220" s="130"/>
      <c r="ABV220" s="130"/>
      <c r="ABW220" s="130"/>
      <c r="ABX220" s="130"/>
      <c r="ABY220" s="130"/>
      <c r="ABZ220" s="130"/>
      <c r="ACA220" s="130"/>
      <c r="ACB220" s="130"/>
      <c r="ACC220" s="130"/>
      <c r="ACD220" s="130"/>
      <c r="ACE220" s="130"/>
      <c r="ACF220" s="130"/>
      <c r="ACG220" s="130"/>
      <c r="ACH220" s="130"/>
      <c r="ACI220" s="130"/>
      <c r="ACJ220" s="130"/>
      <c r="ACK220" s="130"/>
      <c r="ACL220" s="130"/>
      <c r="ACM220" s="130"/>
      <c r="ACN220" s="130"/>
      <c r="ACO220" s="130"/>
      <c r="ACP220" s="130"/>
      <c r="ACQ220" s="130"/>
      <c r="ACR220" s="130"/>
      <c r="ACS220" s="130"/>
      <c r="ACT220" s="130"/>
      <c r="ACU220" s="130"/>
      <c r="ACV220" s="130"/>
      <c r="ACW220" s="130"/>
      <c r="ACX220" s="130"/>
      <c r="ACY220" s="130"/>
      <c r="ACZ220" s="130"/>
      <c r="ADA220" s="130"/>
      <c r="ADB220" s="130"/>
      <c r="ADC220" s="130"/>
      <c r="ADD220" s="130"/>
      <c r="ADE220" s="130"/>
      <c r="ADF220" s="130"/>
      <c r="ADG220" s="130"/>
      <c r="ADH220" s="130"/>
      <c r="ADI220" s="130"/>
      <c r="ADJ220" s="130"/>
      <c r="ADK220" s="130"/>
      <c r="ADL220" s="130"/>
      <c r="ADM220" s="130"/>
      <c r="ADN220" s="130"/>
      <c r="ADO220" s="130"/>
      <c r="ADP220" s="130"/>
      <c r="ADQ220" s="130"/>
      <c r="ADR220" s="130"/>
      <c r="ADS220" s="130"/>
      <c r="ADT220" s="130"/>
      <c r="ADU220" s="130"/>
      <c r="ADV220" s="130"/>
      <c r="ADW220" s="130"/>
      <c r="ADX220" s="130"/>
      <c r="ADY220" s="130"/>
      <c r="ADZ220" s="130"/>
      <c r="AEA220" s="130"/>
      <c r="AEB220" s="130"/>
      <c r="AEC220" s="130"/>
      <c r="AED220" s="130"/>
      <c r="AEE220" s="130"/>
      <c r="AEF220" s="130"/>
      <c r="AEG220" s="130"/>
      <c r="AEH220" s="130"/>
      <c r="AEI220" s="130"/>
      <c r="AEJ220" s="130"/>
      <c r="AEK220" s="130"/>
      <c r="AEL220" s="130"/>
      <c r="AEM220" s="130"/>
      <c r="AEN220" s="130"/>
      <c r="AEO220" s="130"/>
      <c r="AEP220" s="130"/>
      <c r="AEQ220" s="130"/>
      <c r="AER220" s="130"/>
      <c r="AES220" s="130"/>
      <c r="AET220" s="130"/>
      <c r="AEU220" s="130"/>
      <c r="AEV220" s="130"/>
      <c r="AEW220" s="130"/>
      <c r="AEX220" s="130"/>
      <c r="AEY220" s="130"/>
      <c r="AEZ220" s="130"/>
      <c r="AFA220" s="130"/>
      <c r="AFB220" s="130"/>
      <c r="AFC220" s="130"/>
      <c r="AFD220" s="130"/>
      <c r="AFE220" s="130"/>
      <c r="AFF220" s="130"/>
      <c r="AFG220" s="130"/>
      <c r="AFH220" s="130"/>
      <c r="AFI220" s="130"/>
      <c r="AFJ220" s="130"/>
      <c r="AFK220" s="130"/>
      <c r="AFL220" s="130"/>
      <c r="AFM220" s="130"/>
      <c r="AFN220" s="130"/>
      <c r="AFO220" s="130"/>
      <c r="AFP220" s="130"/>
      <c r="AFQ220" s="130"/>
      <c r="AFR220" s="130"/>
      <c r="AFS220" s="130"/>
      <c r="AFT220" s="130"/>
      <c r="AFU220" s="130"/>
      <c r="AFV220" s="130"/>
      <c r="AFW220" s="130"/>
      <c r="AFX220" s="130"/>
      <c r="AFY220" s="130"/>
      <c r="AFZ220" s="130"/>
      <c r="AGA220" s="130"/>
      <c r="AGB220" s="130"/>
      <c r="AGC220" s="130"/>
      <c r="AGD220" s="130"/>
      <c r="AGE220" s="130"/>
      <c r="AGF220" s="130"/>
      <c r="AGG220" s="130"/>
      <c r="AGH220" s="130"/>
      <c r="AGI220" s="130"/>
      <c r="AGJ220" s="130"/>
      <c r="AGK220" s="130"/>
      <c r="AGL220" s="130"/>
      <c r="AGM220" s="130"/>
      <c r="AGN220" s="130"/>
      <c r="AGO220" s="130"/>
      <c r="AGP220" s="130"/>
      <c r="AGQ220" s="130"/>
      <c r="AGR220" s="130"/>
      <c r="AGS220" s="130"/>
      <c r="AGT220" s="130"/>
      <c r="AGU220" s="130"/>
      <c r="AGV220" s="130"/>
      <c r="AGW220" s="130"/>
      <c r="AGX220" s="130"/>
      <c r="AGY220" s="130"/>
      <c r="AGZ220" s="130"/>
      <c r="AHA220" s="130"/>
      <c r="AHB220" s="130"/>
      <c r="AHC220" s="130"/>
      <c r="AHD220" s="130"/>
      <c r="AHE220" s="130"/>
      <c r="AHF220" s="130"/>
      <c r="AHG220" s="130"/>
      <c r="AHH220" s="130"/>
      <c r="AHI220" s="130"/>
      <c r="AHJ220" s="130"/>
      <c r="AHK220" s="130"/>
      <c r="AHL220" s="130"/>
      <c r="AHM220" s="130"/>
      <c r="AHN220" s="130"/>
      <c r="AHO220" s="130"/>
      <c r="AHP220" s="130"/>
      <c r="AHQ220" s="130"/>
      <c r="AHR220" s="130"/>
      <c r="AHS220" s="130"/>
      <c r="AHT220" s="130"/>
      <c r="AHU220" s="130"/>
      <c r="AHV220" s="130"/>
      <c r="AHW220" s="130"/>
      <c r="AHX220" s="130"/>
      <c r="AHY220" s="130"/>
      <c r="AHZ220" s="130"/>
      <c r="AIA220" s="130"/>
      <c r="AIB220" s="130"/>
      <c r="AIC220" s="130"/>
      <c r="AID220" s="130"/>
      <c r="AIE220" s="130"/>
      <c r="AIF220" s="130"/>
      <c r="AIG220" s="130"/>
      <c r="AIH220" s="130"/>
      <c r="AII220" s="130"/>
      <c r="AIJ220" s="130"/>
      <c r="AIK220" s="130"/>
      <c r="AIL220" s="130"/>
      <c r="AIM220" s="130"/>
      <c r="AIN220" s="130"/>
      <c r="AIO220" s="130"/>
      <c r="AIP220" s="130"/>
      <c r="AIQ220" s="130"/>
      <c r="AIR220" s="130"/>
      <c r="AIS220" s="130"/>
      <c r="AIT220" s="130"/>
      <c r="AIU220" s="130"/>
      <c r="AIV220" s="130"/>
      <c r="AIW220" s="130"/>
      <c r="AIX220" s="130"/>
      <c r="AIY220" s="130"/>
      <c r="AIZ220" s="130"/>
      <c r="AJA220" s="130"/>
      <c r="AJB220" s="130"/>
      <c r="AJC220" s="130"/>
      <c r="AJD220" s="130"/>
      <c r="AJE220" s="130"/>
      <c r="AJF220" s="130"/>
      <c r="AJG220" s="130"/>
      <c r="AJH220" s="130"/>
      <c r="AJI220" s="130"/>
      <c r="AJJ220" s="130"/>
      <c r="AJK220" s="130"/>
      <c r="AJL220" s="130"/>
      <c r="AJM220" s="130"/>
      <c r="AJN220" s="130"/>
      <c r="AJO220" s="130"/>
      <c r="AJP220" s="130"/>
      <c r="AJQ220" s="130"/>
      <c r="AJR220" s="130"/>
      <c r="AJS220" s="130"/>
      <c r="AJT220" s="130"/>
      <c r="AJU220" s="130"/>
      <c r="AJV220" s="130"/>
      <c r="AJW220" s="130"/>
      <c r="AJX220" s="130"/>
      <c r="AJY220" s="130"/>
      <c r="AJZ220" s="130"/>
      <c r="AKA220" s="130"/>
      <c r="AKB220" s="130"/>
      <c r="AKC220" s="130"/>
      <c r="AKD220" s="130"/>
      <c r="AKE220" s="130"/>
      <c r="AKF220" s="130"/>
      <c r="AKG220" s="130"/>
      <c r="AKH220" s="130"/>
      <c r="AKI220" s="130"/>
      <c r="AKJ220" s="130"/>
      <c r="AKK220" s="130"/>
      <c r="AKL220" s="130"/>
      <c r="AKM220" s="130"/>
      <c r="AKN220" s="130"/>
      <c r="AKO220" s="130"/>
      <c r="AKP220" s="130"/>
      <c r="AKQ220" s="130"/>
      <c r="AKR220" s="130"/>
      <c r="AKS220" s="130"/>
      <c r="AKT220" s="130"/>
      <c r="AKU220" s="130"/>
      <c r="AKV220" s="130"/>
      <c r="AKW220" s="130"/>
      <c r="AKX220" s="130"/>
      <c r="AKY220" s="130"/>
      <c r="AKZ220" s="130"/>
      <c r="ALA220" s="130"/>
      <c r="ALB220" s="130"/>
      <c r="ALC220" s="130"/>
      <c r="ALD220" s="130"/>
      <c r="ALE220" s="130"/>
      <c r="ALF220" s="130"/>
      <c r="ALG220" s="130"/>
      <c r="ALH220" s="130"/>
      <c r="ALI220" s="130"/>
      <c r="ALJ220" s="130"/>
      <c r="ALK220" s="130"/>
      <c r="ALL220" s="130"/>
      <c r="ALM220" s="130"/>
      <c r="ALN220" s="130"/>
      <c r="ALO220" s="130"/>
      <c r="ALP220" s="130"/>
      <c r="ALQ220" s="130"/>
      <c r="ALR220" s="130"/>
      <c r="ALS220" s="130"/>
      <c r="ALT220" s="130"/>
      <c r="ALU220" s="130"/>
      <c r="ALV220" s="130"/>
      <c r="ALW220" s="130"/>
      <c r="ALX220" s="130"/>
      <c r="ALY220" s="130"/>
      <c r="ALZ220" s="130"/>
      <c r="AMA220" s="130"/>
      <c r="AMB220" s="130"/>
      <c r="AMC220" s="130"/>
      <c r="AMD220" s="130"/>
      <c r="AME220" s="130"/>
      <c r="AMF220" s="130"/>
      <c r="AMG220" s="130"/>
      <c r="AMH220" s="130"/>
      <c r="AMI220" s="130"/>
      <c r="AMJ220" s="130"/>
      <c r="AMK220" s="130"/>
      <c r="AML220" s="130"/>
      <c r="AMM220" s="130"/>
      <c r="AMN220" s="130"/>
      <c r="AMO220" s="130"/>
      <c r="AMP220" s="130"/>
      <c r="AMQ220" s="130"/>
      <c r="AMR220" s="130"/>
      <c r="AMS220" s="130"/>
      <c r="AMT220" s="130"/>
      <c r="AMU220" s="130"/>
      <c r="AMV220" s="130"/>
      <c r="AMW220" s="130"/>
      <c r="AMX220" s="130"/>
      <c r="AMY220" s="130"/>
      <c r="AMZ220" s="130"/>
      <c r="ANA220" s="130"/>
      <c r="ANB220" s="130"/>
      <c r="ANC220" s="130"/>
      <c r="AND220" s="130"/>
      <c r="ANE220" s="130"/>
      <c r="ANF220" s="130"/>
      <c r="ANG220" s="130"/>
      <c r="ANH220" s="130"/>
      <c r="ANI220" s="130"/>
      <c r="ANJ220" s="130"/>
      <c r="ANK220" s="130"/>
      <c r="ANL220" s="130"/>
      <c r="ANM220" s="130"/>
      <c r="ANN220" s="130"/>
      <c r="ANO220" s="130"/>
      <c r="ANP220" s="130"/>
      <c r="ANQ220" s="130"/>
      <c r="ANR220" s="130"/>
      <c r="ANS220" s="130"/>
      <c r="ANT220" s="130"/>
      <c r="ANU220" s="130"/>
      <c r="ANV220" s="130"/>
      <c r="ANW220" s="130"/>
      <c r="ANX220" s="130"/>
      <c r="ANY220" s="130"/>
      <c r="ANZ220" s="130"/>
      <c r="AOA220" s="130"/>
      <c r="AOB220" s="130"/>
      <c r="AOC220" s="130"/>
      <c r="AOD220" s="130"/>
      <c r="AOE220" s="130"/>
      <c r="AOF220" s="130"/>
      <c r="AOG220" s="130"/>
      <c r="AOH220" s="130"/>
      <c r="AOI220" s="130"/>
      <c r="AOJ220" s="130"/>
      <c r="AOK220" s="130"/>
      <c r="AOL220" s="130"/>
      <c r="AOM220" s="130"/>
      <c r="AON220" s="130"/>
      <c r="AOO220" s="130"/>
      <c r="AOP220" s="130"/>
      <c r="AOQ220" s="130"/>
      <c r="AOR220" s="130"/>
      <c r="AOS220" s="130"/>
      <c r="AOT220" s="130"/>
      <c r="AOU220" s="130"/>
      <c r="AOV220" s="130"/>
      <c r="AOW220" s="130"/>
      <c r="AOX220" s="130"/>
      <c r="AOY220" s="130"/>
      <c r="AOZ220" s="130"/>
      <c r="APA220" s="130"/>
      <c r="APB220" s="130"/>
      <c r="APC220" s="130"/>
      <c r="APD220" s="130"/>
      <c r="APE220" s="130"/>
      <c r="APF220" s="130"/>
      <c r="APG220" s="130"/>
      <c r="APH220" s="130"/>
      <c r="API220" s="130"/>
      <c r="APJ220" s="130"/>
      <c r="APK220" s="130"/>
      <c r="APL220" s="130"/>
      <c r="APM220" s="130"/>
      <c r="APN220" s="130"/>
      <c r="APO220" s="130"/>
      <c r="APP220" s="130"/>
      <c r="APQ220" s="130"/>
      <c r="APR220" s="130"/>
      <c r="APS220" s="130"/>
      <c r="APT220" s="130"/>
      <c r="APU220" s="130"/>
      <c r="APV220" s="130"/>
      <c r="APW220" s="130"/>
      <c r="APX220" s="130"/>
      <c r="APY220" s="130"/>
      <c r="APZ220" s="130"/>
      <c r="AQA220" s="130"/>
      <c r="AQB220" s="130"/>
      <c r="AQC220" s="130"/>
      <c r="AQD220" s="130"/>
      <c r="AQE220" s="130"/>
      <c r="AQF220" s="130"/>
      <c r="AQG220" s="130"/>
      <c r="AQH220" s="130"/>
      <c r="AQI220" s="130"/>
      <c r="AQJ220" s="130"/>
      <c r="AQK220" s="130"/>
      <c r="AQL220" s="130"/>
      <c r="AQM220" s="130"/>
      <c r="AQN220" s="130"/>
      <c r="AQO220" s="130"/>
      <c r="AQP220" s="130"/>
      <c r="AQQ220" s="130"/>
      <c r="AQR220" s="130"/>
      <c r="AQS220" s="130"/>
      <c r="AQT220" s="130"/>
      <c r="AQU220" s="130"/>
      <c r="AQV220" s="130"/>
      <c r="AQW220" s="130"/>
      <c r="AQX220" s="130"/>
      <c r="AQY220" s="130"/>
      <c r="AQZ220" s="130"/>
      <c r="ARA220" s="130"/>
      <c r="ARB220" s="130"/>
      <c r="ARC220" s="130"/>
      <c r="ARD220" s="130"/>
      <c r="ARE220" s="130"/>
      <c r="ARF220" s="130"/>
      <c r="ARG220" s="130"/>
      <c r="ARH220" s="130"/>
      <c r="ARI220" s="130"/>
      <c r="ARJ220" s="130"/>
      <c r="ARK220" s="130"/>
      <c r="ARL220" s="130"/>
      <c r="ARM220" s="130"/>
      <c r="ARN220" s="130"/>
      <c r="ARO220" s="130"/>
      <c r="ARP220" s="130"/>
      <c r="ARQ220" s="130"/>
      <c r="ARR220" s="130"/>
      <c r="ARS220" s="130"/>
      <c r="ART220" s="130"/>
      <c r="ARU220" s="130"/>
      <c r="ARV220" s="130"/>
      <c r="ARW220" s="130"/>
      <c r="ARX220" s="130"/>
      <c r="ARY220" s="130"/>
      <c r="ARZ220" s="130"/>
      <c r="ASA220" s="130"/>
      <c r="ASB220" s="130"/>
      <c r="ASC220" s="130"/>
      <c r="ASD220" s="130"/>
      <c r="ASE220" s="130"/>
      <c r="ASF220" s="130"/>
      <c r="ASG220" s="130"/>
      <c r="ASH220" s="130"/>
      <c r="ASI220" s="130"/>
      <c r="ASJ220" s="130"/>
      <c r="ASK220" s="130"/>
      <c r="ASL220" s="130"/>
      <c r="ASM220" s="130"/>
      <c r="ASN220" s="130"/>
      <c r="ASO220" s="130"/>
      <c r="ASP220" s="130"/>
      <c r="ASQ220" s="130"/>
      <c r="ASR220" s="130"/>
      <c r="ASS220" s="130"/>
      <c r="AST220" s="130"/>
      <c r="ASU220" s="130"/>
      <c r="ASV220" s="130"/>
      <c r="ASW220" s="130"/>
      <c r="ASX220" s="130"/>
      <c r="ASY220" s="130"/>
      <c r="ASZ220" s="130"/>
      <c r="ATA220" s="130"/>
      <c r="ATB220" s="130"/>
      <c r="ATC220" s="130"/>
      <c r="ATD220" s="130"/>
      <c r="ATE220" s="130"/>
      <c r="ATF220" s="130"/>
      <c r="ATG220" s="130"/>
      <c r="ATH220" s="130"/>
      <c r="ATI220" s="130"/>
      <c r="ATJ220" s="130"/>
      <c r="ATK220" s="130"/>
      <c r="ATL220" s="130"/>
      <c r="ATM220" s="130"/>
      <c r="ATN220" s="130"/>
      <c r="ATO220" s="130"/>
      <c r="ATP220" s="130"/>
      <c r="ATQ220" s="130"/>
      <c r="ATR220" s="130"/>
      <c r="ATS220" s="130"/>
      <c r="ATT220" s="130"/>
      <c r="ATU220" s="130"/>
      <c r="ATV220" s="130"/>
      <c r="ATW220" s="130"/>
      <c r="ATX220" s="130"/>
      <c r="ATY220" s="130"/>
      <c r="ATZ220" s="130"/>
      <c r="AUA220" s="130"/>
      <c r="AUB220" s="130"/>
      <c r="AUC220" s="130"/>
      <c r="AUD220" s="130"/>
      <c r="AUE220" s="130"/>
      <c r="AUF220" s="130"/>
      <c r="AUG220" s="130"/>
      <c r="AUH220" s="130"/>
      <c r="AUI220" s="130"/>
      <c r="AUJ220" s="130"/>
      <c r="AUK220" s="130"/>
      <c r="AUL220" s="130"/>
      <c r="AUM220" s="130"/>
      <c r="AUN220" s="130"/>
      <c r="AUO220" s="130"/>
      <c r="AUP220" s="130"/>
      <c r="AUQ220" s="130"/>
      <c r="AUR220" s="130"/>
      <c r="AUS220" s="130"/>
      <c r="AUT220" s="130"/>
      <c r="AUU220" s="130"/>
      <c r="AUV220" s="130"/>
      <c r="AUW220" s="130"/>
      <c r="AUX220" s="130"/>
      <c r="AUY220" s="130"/>
      <c r="AUZ220" s="130"/>
      <c r="AVA220" s="130"/>
      <c r="AVB220" s="130"/>
      <c r="AVC220" s="130"/>
      <c r="AVD220" s="130"/>
      <c r="AVE220" s="130"/>
      <c r="AVF220" s="130"/>
      <c r="AVG220" s="130"/>
      <c r="AVH220" s="130"/>
      <c r="AVI220" s="130"/>
      <c r="AVJ220" s="130"/>
      <c r="AVK220" s="130"/>
      <c r="AVL220" s="130"/>
      <c r="AVM220" s="130"/>
      <c r="AVN220" s="130"/>
      <c r="AVO220" s="130"/>
      <c r="AVP220" s="130"/>
      <c r="AVQ220" s="130"/>
      <c r="AVR220" s="130"/>
      <c r="AVS220" s="130"/>
      <c r="AVT220" s="130"/>
      <c r="AVU220" s="130"/>
      <c r="AVV220" s="130"/>
      <c r="AVW220" s="130"/>
      <c r="AVX220" s="130"/>
      <c r="AVY220" s="130"/>
      <c r="AVZ220" s="130"/>
      <c r="AWA220" s="130"/>
      <c r="AWB220" s="130"/>
      <c r="AWC220" s="130"/>
      <c r="AWD220" s="130"/>
      <c r="AWE220" s="130"/>
      <c r="AWF220" s="130"/>
      <c r="AWG220" s="130"/>
      <c r="AWH220" s="130"/>
      <c r="AWI220" s="130"/>
      <c r="AWJ220" s="130"/>
      <c r="AWK220" s="130"/>
      <c r="AWL220" s="130"/>
      <c r="AWM220" s="130"/>
      <c r="AWN220" s="130"/>
      <c r="AWO220" s="130"/>
      <c r="AWP220" s="130"/>
      <c r="AWQ220" s="130"/>
      <c r="AWR220" s="130"/>
      <c r="AWS220" s="130"/>
      <c r="AWT220" s="130"/>
      <c r="AWU220" s="130"/>
      <c r="AWV220" s="130"/>
      <c r="AWW220" s="130"/>
      <c r="AWX220" s="130"/>
      <c r="AWY220" s="130"/>
      <c r="AWZ220" s="130"/>
      <c r="AXA220" s="130"/>
      <c r="AXB220" s="130"/>
      <c r="AXC220" s="130"/>
      <c r="AXD220" s="130"/>
      <c r="AXE220" s="130"/>
      <c r="AXF220" s="130"/>
      <c r="AXG220" s="130"/>
      <c r="AXH220" s="130"/>
      <c r="AXI220" s="130"/>
      <c r="AXJ220" s="130"/>
      <c r="AXK220" s="130"/>
      <c r="AXL220" s="130"/>
      <c r="AXM220" s="130"/>
      <c r="AXN220" s="130"/>
      <c r="AXO220" s="130"/>
      <c r="AXP220" s="130"/>
      <c r="AXQ220" s="130"/>
      <c r="AXR220" s="130"/>
      <c r="AXS220" s="130"/>
      <c r="AXT220" s="130"/>
      <c r="AXU220" s="130"/>
      <c r="AXV220" s="130"/>
      <c r="AXW220" s="130"/>
      <c r="AXX220" s="130"/>
      <c r="AXY220" s="130"/>
      <c r="AXZ220" s="130"/>
      <c r="AYA220" s="130"/>
      <c r="AYB220" s="130"/>
      <c r="AYC220" s="130"/>
      <c r="AYD220" s="130"/>
      <c r="AYE220" s="130"/>
      <c r="AYF220" s="130"/>
      <c r="AYG220" s="130"/>
      <c r="AYH220" s="130"/>
      <c r="AYI220" s="130"/>
      <c r="AYJ220" s="130"/>
      <c r="AYK220" s="130"/>
      <c r="AYL220" s="130"/>
      <c r="AYM220" s="130"/>
      <c r="AYN220" s="130"/>
      <c r="AYO220" s="130"/>
      <c r="AYP220" s="130"/>
      <c r="AYQ220" s="130"/>
      <c r="AYR220" s="130"/>
      <c r="AYS220" s="130"/>
      <c r="AYT220" s="130"/>
      <c r="AYU220" s="130"/>
      <c r="AYV220" s="130"/>
      <c r="AYW220" s="130"/>
      <c r="AYX220" s="130"/>
      <c r="AYY220" s="130"/>
      <c r="AYZ220" s="130"/>
      <c r="AZA220" s="130"/>
      <c r="AZB220" s="130"/>
      <c r="AZC220" s="130"/>
      <c r="AZD220" s="130"/>
      <c r="AZE220" s="130"/>
      <c r="AZF220" s="130"/>
      <c r="AZG220" s="130"/>
      <c r="AZH220" s="130"/>
      <c r="AZI220" s="130"/>
      <c r="AZJ220" s="130"/>
      <c r="AZK220" s="130"/>
      <c r="AZL220" s="130"/>
      <c r="AZM220" s="130"/>
      <c r="AZN220" s="130"/>
      <c r="AZO220" s="130"/>
      <c r="AZP220" s="130"/>
      <c r="AZQ220" s="130"/>
      <c r="AZR220" s="130"/>
      <c r="AZS220" s="130"/>
      <c r="AZT220" s="130"/>
      <c r="AZU220" s="130"/>
      <c r="AZV220" s="130"/>
      <c r="AZW220" s="130"/>
      <c r="AZX220" s="130"/>
      <c r="AZY220" s="130"/>
      <c r="AZZ220" s="130"/>
      <c r="BAA220" s="130"/>
      <c r="BAB220" s="130"/>
      <c r="BAC220" s="130"/>
      <c r="BAD220" s="130"/>
      <c r="BAE220" s="130"/>
      <c r="BAF220" s="130"/>
      <c r="BAG220" s="130"/>
      <c r="BAH220" s="130"/>
      <c r="BAI220" s="130"/>
      <c r="BAJ220" s="130"/>
      <c r="BAK220" s="130"/>
      <c r="BAL220" s="130"/>
      <c r="BAM220" s="130"/>
      <c r="BAN220" s="130"/>
      <c r="BAO220" s="130"/>
      <c r="BAP220" s="130"/>
      <c r="BAQ220" s="130"/>
      <c r="BAR220" s="130"/>
      <c r="BAS220" s="130"/>
      <c r="BAT220" s="130"/>
      <c r="BAU220" s="130"/>
      <c r="BAV220" s="130"/>
      <c r="BAW220" s="130"/>
      <c r="BAX220" s="130"/>
      <c r="BAY220" s="130"/>
      <c r="BAZ220" s="130"/>
      <c r="BBA220" s="130"/>
      <c r="BBB220" s="130"/>
      <c r="BBC220" s="130"/>
      <c r="BBD220" s="130"/>
      <c r="BBE220" s="130"/>
      <c r="BBF220" s="130"/>
      <c r="BBG220" s="130"/>
      <c r="BBH220" s="130"/>
      <c r="BBI220" s="130"/>
      <c r="BBJ220" s="130"/>
      <c r="BBK220" s="130"/>
      <c r="BBL220" s="130"/>
      <c r="BBM220" s="130"/>
      <c r="BBN220" s="130"/>
      <c r="BBO220" s="130"/>
      <c r="BBP220" s="130"/>
      <c r="BBQ220" s="130"/>
      <c r="BBR220" s="130"/>
      <c r="BBS220" s="130"/>
      <c r="BBT220" s="130"/>
      <c r="BBU220" s="130"/>
      <c r="BBV220" s="130"/>
      <c r="BBW220" s="130"/>
      <c r="BBX220" s="130"/>
      <c r="BBY220" s="130"/>
      <c r="BBZ220" s="130"/>
      <c r="BCA220" s="130"/>
      <c r="BCB220" s="130"/>
      <c r="BCC220" s="130"/>
      <c r="BCD220" s="130"/>
      <c r="BCE220" s="130"/>
      <c r="BCF220" s="130"/>
      <c r="BCG220" s="130"/>
      <c r="BCH220" s="130"/>
      <c r="BCI220" s="130"/>
      <c r="BCJ220" s="130"/>
      <c r="BCK220" s="130"/>
      <c r="BCL220" s="130"/>
      <c r="BCM220" s="130"/>
      <c r="BCN220" s="130"/>
      <c r="BCO220" s="130"/>
      <c r="BCP220" s="130"/>
      <c r="BCQ220" s="130"/>
      <c r="BCR220" s="130"/>
      <c r="BCS220" s="130"/>
      <c r="BCT220" s="130"/>
      <c r="BCU220" s="130"/>
      <c r="BCV220" s="130"/>
      <c r="BCW220" s="130"/>
      <c r="BCX220" s="130"/>
      <c r="BCY220" s="130"/>
      <c r="BCZ220" s="130"/>
      <c r="BDA220" s="130"/>
      <c r="BDB220" s="130"/>
      <c r="BDC220" s="130"/>
      <c r="BDD220" s="130"/>
      <c r="BDE220" s="130"/>
      <c r="BDF220" s="130"/>
      <c r="BDG220" s="130"/>
      <c r="BDH220" s="130"/>
      <c r="BDI220" s="130"/>
      <c r="BDJ220" s="130"/>
      <c r="BDK220" s="130"/>
      <c r="BDL220" s="130"/>
      <c r="BDM220" s="130"/>
      <c r="BDN220" s="130"/>
      <c r="BDO220" s="130"/>
      <c r="BDP220" s="130"/>
      <c r="BDQ220" s="130"/>
      <c r="BDR220" s="130"/>
      <c r="BDS220" s="130"/>
      <c r="BDT220" s="130"/>
      <c r="BDU220" s="130"/>
      <c r="BDV220" s="130"/>
      <c r="BDW220" s="130"/>
      <c r="BDX220" s="130"/>
      <c r="BDY220" s="130"/>
      <c r="BDZ220" s="130"/>
      <c r="BEA220" s="130"/>
      <c r="BEB220" s="130"/>
      <c r="BEC220" s="130"/>
      <c r="BED220" s="130"/>
      <c r="BEE220" s="130"/>
      <c r="BEF220" s="130"/>
      <c r="BEG220" s="130"/>
      <c r="BEH220" s="130"/>
      <c r="BEI220" s="130"/>
      <c r="BEJ220" s="130"/>
      <c r="BEK220" s="130"/>
      <c r="BEL220" s="130"/>
      <c r="BEM220" s="130"/>
      <c r="BEN220" s="130"/>
      <c r="BEO220" s="130"/>
      <c r="BEP220" s="130"/>
      <c r="BEQ220" s="130"/>
      <c r="BER220" s="130"/>
      <c r="BES220" s="130"/>
      <c r="BET220" s="130"/>
      <c r="BEU220" s="130"/>
      <c r="BEV220" s="130"/>
      <c r="BEW220" s="130"/>
      <c r="BEX220" s="130"/>
      <c r="BEY220" s="130"/>
      <c r="BEZ220" s="130"/>
      <c r="BFA220" s="130"/>
      <c r="BFB220" s="130"/>
      <c r="BFC220" s="130"/>
      <c r="BFD220" s="130"/>
      <c r="BFE220" s="130"/>
      <c r="BFF220" s="130"/>
      <c r="BFG220" s="130"/>
      <c r="BFH220" s="130"/>
      <c r="BFI220" s="130"/>
      <c r="BFJ220" s="130"/>
      <c r="BFK220" s="130"/>
      <c r="BFL220" s="130"/>
      <c r="BFM220" s="130"/>
      <c r="BFN220" s="130"/>
      <c r="BFO220" s="130"/>
      <c r="BFP220" s="130"/>
      <c r="BFQ220" s="130"/>
      <c r="BFR220" s="130"/>
      <c r="BFS220" s="130"/>
      <c r="BFT220" s="130"/>
      <c r="BFU220" s="130"/>
      <c r="BFV220" s="130"/>
      <c r="BFW220" s="130"/>
      <c r="BFX220" s="130"/>
      <c r="BFY220" s="130"/>
      <c r="BFZ220" s="130"/>
      <c r="BGA220" s="130"/>
      <c r="BGB220" s="130"/>
      <c r="BGC220" s="130"/>
      <c r="BGD220" s="130"/>
      <c r="BGE220" s="130"/>
      <c r="BGF220" s="130"/>
      <c r="BGG220" s="130"/>
      <c r="BGH220" s="130"/>
      <c r="BGI220" s="130"/>
      <c r="BGJ220" s="130"/>
      <c r="BGK220" s="130"/>
      <c r="BGL220" s="130"/>
      <c r="BGM220" s="130"/>
      <c r="BGN220" s="130"/>
      <c r="BGO220" s="130"/>
      <c r="BGP220" s="130"/>
      <c r="BGQ220" s="130"/>
      <c r="BGR220" s="130"/>
      <c r="BGS220" s="130"/>
      <c r="BGT220" s="130"/>
      <c r="BGU220" s="130"/>
      <c r="BGV220" s="130"/>
      <c r="BGW220" s="130"/>
      <c r="BGX220" s="130"/>
      <c r="BGY220" s="130"/>
      <c r="BGZ220" s="130"/>
      <c r="BHA220" s="130"/>
      <c r="BHB220" s="130"/>
      <c r="BHC220" s="130"/>
      <c r="BHD220" s="130"/>
      <c r="BHE220" s="130"/>
      <c r="BHF220" s="130"/>
      <c r="BHG220" s="130"/>
      <c r="BHH220" s="130"/>
      <c r="BHI220" s="130"/>
      <c r="BHJ220" s="130"/>
      <c r="BHK220" s="130"/>
      <c r="BHL220" s="130"/>
      <c r="BHM220" s="130"/>
      <c r="BHN220" s="130"/>
      <c r="BHO220" s="130"/>
      <c r="BHP220" s="130"/>
      <c r="BHQ220" s="130"/>
      <c r="BHR220" s="130"/>
      <c r="BHS220" s="130"/>
      <c r="BHT220" s="130"/>
      <c r="BHU220" s="130"/>
      <c r="BHV220" s="130"/>
      <c r="BHW220" s="130"/>
      <c r="BHX220" s="130"/>
      <c r="BHY220" s="130"/>
      <c r="BHZ220" s="130"/>
      <c r="BIA220" s="130"/>
      <c r="BIB220" s="130"/>
      <c r="BIC220" s="130"/>
      <c r="BID220" s="130"/>
      <c r="BIE220" s="130"/>
      <c r="BIF220" s="130"/>
      <c r="BIG220" s="130"/>
      <c r="BIH220" s="130"/>
      <c r="BII220" s="130"/>
      <c r="BIJ220" s="130"/>
      <c r="BIK220" s="130"/>
      <c r="BIL220" s="130"/>
      <c r="BIM220" s="130"/>
      <c r="BIN220" s="130"/>
      <c r="BIO220" s="130"/>
      <c r="BIP220" s="130"/>
      <c r="BIQ220" s="130"/>
      <c r="BIR220" s="130"/>
      <c r="BIS220" s="130"/>
      <c r="BIT220" s="130"/>
      <c r="BIU220" s="130"/>
      <c r="BIV220" s="130"/>
      <c r="BIW220" s="130"/>
      <c r="BIX220" s="130"/>
      <c r="BIY220" s="130"/>
      <c r="BIZ220" s="130"/>
      <c r="BJA220" s="130"/>
      <c r="BJB220" s="130"/>
      <c r="BJC220" s="130"/>
      <c r="BJD220" s="130"/>
      <c r="BJE220" s="130"/>
      <c r="BJF220" s="130"/>
      <c r="BJG220" s="130"/>
      <c r="BJH220" s="130"/>
      <c r="BJI220" s="130"/>
      <c r="BJJ220" s="130"/>
      <c r="BJK220" s="130"/>
      <c r="BJL220" s="130"/>
      <c r="BJM220" s="130"/>
      <c r="BJN220" s="130"/>
      <c r="BJO220" s="130"/>
      <c r="BJP220" s="130"/>
      <c r="BJQ220" s="130"/>
      <c r="BJR220" s="130"/>
      <c r="BJS220" s="130"/>
      <c r="BJT220" s="130"/>
      <c r="BJU220" s="130"/>
      <c r="BJV220" s="130"/>
      <c r="BJW220" s="130"/>
      <c r="BJX220" s="130"/>
      <c r="BJY220" s="130"/>
      <c r="BJZ220" s="130"/>
      <c r="BKA220" s="130"/>
      <c r="BKB220" s="130"/>
      <c r="BKC220" s="130"/>
      <c r="BKD220" s="130"/>
      <c r="BKE220" s="130"/>
      <c r="BKF220" s="130"/>
      <c r="BKG220" s="130"/>
      <c r="BKH220" s="130"/>
      <c r="BKI220" s="130"/>
      <c r="BKJ220" s="130"/>
      <c r="BKK220" s="130"/>
      <c r="BKL220" s="130"/>
      <c r="BKM220" s="130"/>
      <c r="BKN220" s="130"/>
      <c r="BKO220" s="130"/>
      <c r="BKP220" s="130"/>
      <c r="BKQ220" s="130"/>
      <c r="BKR220" s="130"/>
      <c r="BKS220" s="130"/>
      <c r="BKT220" s="130"/>
      <c r="BKU220" s="130"/>
      <c r="BKV220" s="130"/>
      <c r="BKW220" s="130"/>
      <c r="BKX220" s="130"/>
      <c r="BKY220" s="130"/>
      <c r="BKZ220" s="130"/>
      <c r="BLA220" s="130"/>
      <c r="BLB220" s="130"/>
      <c r="BLC220" s="130"/>
      <c r="BLD220" s="130"/>
      <c r="BLE220" s="130"/>
      <c r="BLF220" s="130"/>
      <c r="BLG220" s="130"/>
      <c r="BLH220" s="130"/>
      <c r="BLI220" s="130"/>
      <c r="BLJ220" s="130"/>
      <c r="BLK220" s="130"/>
      <c r="BLL220" s="130"/>
      <c r="BLM220" s="130"/>
      <c r="BLN220" s="130"/>
      <c r="BLO220" s="130"/>
      <c r="BLP220" s="130"/>
      <c r="BLQ220" s="130"/>
      <c r="BLR220" s="130"/>
      <c r="BLS220" s="130"/>
      <c r="BLT220" s="130"/>
      <c r="BLU220" s="130"/>
      <c r="BLV220" s="130"/>
      <c r="BLW220" s="130"/>
      <c r="BLX220" s="130"/>
      <c r="BLY220" s="130"/>
      <c r="BLZ220" s="130"/>
      <c r="BMA220" s="130"/>
      <c r="BMB220" s="130"/>
      <c r="BMC220" s="130"/>
      <c r="BMD220" s="130"/>
      <c r="BME220" s="130"/>
      <c r="BMF220" s="130"/>
      <c r="BMG220" s="130"/>
      <c r="BMH220" s="130"/>
      <c r="BMI220" s="130"/>
      <c r="BMJ220" s="130"/>
      <c r="BMK220" s="130"/>
      <c r="BML220" s="130"/>
      <c r="BMM220" s="130"/>
      <c r="BMN220" s="130"/>
      <c r="BMO220" s="130"/>
      <c r="BMP220" s="130"/>
      <c r="BMQ220" s="130"/>
      <c r="BMR220" s="130"/>
      <c r="BMS220" s="130"/>
      <c r="BMT220" s="130"/>
      <c r="BMU220" s="130"/>
      <c r="BMV220" s="130"/>
      <c r="BMW220" s="130"/>
      <c r="BMX220" s="130"/>
      <c r="BMY220" s="130"/>
      <c r="BMZ220" s="130"/>
      <c r="BNA220" s="130"/>
      <c r="BNB220" s="130"/>
      <c r="BNC220" s="130"/>
      <c r="BND220" s="130"/>
      <c r="BNE220" s="130"/>
      <c r="BNF220" s="130"/>
      <c r="BNG220" s="130"/>
      <c r="BNH220" s="130"/>
      <c r="BNI220" s="130"/>
      <c r="BNJ220" s="130"/>
      <c r="BNK220" s="130"/>
      <c r="BNL220" s="130"/>
      <c r="BNM220" s="130"/>
      <c r="BNN220" s="130"/>
      <c r="BNO220" s="130"/>
      <c r="BNP220" s="130"/>
      <c r="BNQ220" s="130"/>
      <c r="BNR220" s="130"/>
      <c r="BNS220" s="130"/>
      <c r="BNT220" s="130"/>
      <c r="BNU220" s="130"/>
      <c r="BNV220" s="130"/>
      <c r="BNW220" s="130"/>
      <c r="BNX220" s="130"/>
      <c r="BNY220" s="130"/>
      <c r="BNZ220" s="130"/>
      <c r="BOA220" s="130"/>
      <c r="BOB220" s="130"/>
      <c r="BOC220" s="130"/>
      <c r="BOD220" s="130"/>
      <c r="BOE220" s="130"/>
      <c r="BOF220" s="130"/>
      <c r="BOG220" s="130"/>
      <c r="BOH220" s="130"/>
      <c r="BOI220" s="130"/>
      <c r="BOJ220" s="130"/>
      <c r="BOK220" s="130"/>
      <c r="BOL220" s="130"/>
      <c r="BOM220" s="130"/>
      <c r="BON220" s="130"/>
      <c r="BOO220" s="130"/>
      <c r="BOP220" s="130"/>
      <c r="BOQ220" s="130"/>
      <c r="BOR220" s="130"/>
      <c r="BOS220" s="130"/>
      <c r="BOT220" s="130"/>
      <c r="BOU220" s="130"/>
      <c r="BOV220" s="130"/>
      <c r="BOW220" s="130"/>
      <c r="BOX220" s="130"/>
      <c r="BOY220" s="130"/>
      <c r="BOZ220" s="130"/>
      <c r="BPA220" s="130"/>
      <c r="BPB220" s="130"/>
      <c r="BPC220" s="130"/>
      <c r="BPD220" s="130"/>
      <c r="BPE220" s="130"/>
      <c r="BPF220" s="130"/>
      <c r="BPG220" s="130"/>
      <c r="BPH220" s="130"/>
      <c r="BPI220" s="130"/>
      <c r="BPJ220" s="130"/>
      <c r="BPK220" s="130"/>
      <c r="BPL220" s="130"/>
      <c r="BPM220" s="130"/>
      <c r="BPN220" s="130"/>
      <c r="BPO220" s="130"/>
      <c r="BPP220" s="130"/>
      <c r="BPQ220" s="130"/>
      <c r="BPR220" s="130"/>
      <c r="BPS220" s="130"/>
      <c r="BPT220" s="130"/>
      <c r="BPU220" s="130"/>
      <c r="BPV220" s="130"/>
      <c r="BPW220" s="130"/>
      <c r="BPX220" s="130"/>
      <c r="BPY220" s="130"/>
      <c r="BPZ220" s="130"/>
      <c r="BQA220" s="130"/>
      <c r="BQB220" s="130"/>
      <c r="BQC220" s="130"/>
      <c r="BQD220" s="130"/>
      <c r="BQE220" s="130"/>
      <c r="BQF220" s="130"/>
      <c r="BQG220" s="130"/>
      <c r="BQH220" s="130"/>
      <c r="BQI220" s="130"/>
      <c r="BQJ220" s="130"/>
      <c r="BQK220" s="130"/>
      <c r="BQL220" s="130"/>
      <c r="BQM220" s="130"/>
      <c r="BQN220" s="130"/>
      <c r="BQO220" s="130"/>
      <c r="BQP220" s="130"/>
      <c r="BQQ220" s="130"/>
      <c r="BQR220" s="130"/>
      <c r="BQS220" s="130"/>
      <c r="BQT220" s="130"/>
      <c r="BQU220" s="130"/>
      <c r="BQV220" s="130"/>
      <c r="BQW220" s="130"/>
      <c r="BQX220" s="130"/>
      <c r="BQY220" s="130"/>
      <c r="BQZ220" s="130"/>
      <c r="BRA220" s="130"/>
      <c r="BRB220" s="130"/>
      <c r="BRC220" s="130"/>
      <c r="BRD220" s="130"/>
      <c r="BRE220" s="130"/>
      <c r="BRF220" s="130"/>
      <c r="BRG220" s="130"/>
      <c r="BRH220" s="130"/>
      <c r="BRI220" s="130"/>
      <c r="BRJ220" s="130"/>
      <c r="BRK220" s="130"/>
      <c r="BRL220" s="130"/>
      <c r="BRM220" s="130"/>
      <c r="BRN220" s="130"/>
      <c r="BRO220" s="130"/>
      <c r="BRP220" s="130"/>
      <c r="BRQ220" s="130"/>
      <c r="BRR220" s="130"/>
      <c r="BRS220" s="130"/>
      <c r="BRT220" s="130"/>
      <c r="BRU220" s="130"/>
      <c r="BRV220" s="130"/>
      <c r="BRW220" s="130"/>
      <c r="BRX220" s="130"/>
      <c r="BRY220" s="130"/>
      <c r="BRZ220" s="130"/>
      <c r="BSA220" s="130"/>
      <c r="BSB220" s="130"/>
      <c r="BSC220" s="130"/>
      <c r="BSD220" s="130"/>
      <c r="BSE220" s="130"/>
      <c r="BSF220" s="130"/>
      <c r="BSG220" s="130"/>
      <c r="BSH220" s="130"/>
      <c r="BSI220" s="130"/>
      <c r="BSJ220" s="130"/>
      <c r="BSK220" s="130"/>
      <c r="BSL220" s="130"/>
      <c r="BSM220" s="130"/>
      <c r="BSN220" s="130"/>
      <c r="BSO220" s="130"/>
      <c r="BSP220" s="130"/>
      <c r="BSQ220" s="130"/>
      <c r="BSR220" s="130"/>
      <c r="BSS220" s="130"/>
      <c r="BST220" s="130"/>
      <c r="BSU220" s="130"/>
      <c r="BSV220" s="130"/>
      <c r="BSW220" s="130"/>
      <c r="BSX220" s="130"/>
      <c r="BSY220" s="130"/>
      <c r="BSZ220" s="130"/>
      <c r="BTA220" s="130"/>
      <c r="BTB220" s="130"/>
      <c r="BTC220" s="130"/>
      <c r="BTD220" s="130"/>
      <c r="BTE220" s="130"/>
      <c r="BTF220" s="130"/>
      <c r="BTG220" s="130"/>
      <c r="BTH220" s="130"/>
      <c r="BTI220" s="130"/>
      <c r="BTJ220" s="130"/>
      <c r="BTK220" s="130"/>
      <c r="BTL220" s="130"/>
      <c r="BTM220" s="130"/>
      <c r="BTN220" s="130"/>
      <c r="BTO220" s="130"/>
      <c r="BTP220" s="130"/>
      <c r="BTQ220" s="130"/>
      <c r="BTR220" s="130"/>
      <c r="BTS220" s="130"/>
      <c r="BTT220" s="130"/>
      <c r="BTU220" s="130"/>
      <c r="BTV220" s="130"/>
      <c r="BTW220" s="130"/>
      <c r="BTX220" s="130"/>
      <c r="BTY220" s="130"/>
      <c r="BTZ220" s="130"/>
      <c r="BUA220" s="130"/>
      <c r="BUB220" s="130"/>
      <c r="BUC220" s="130"/>
      <c r="BUD220" s="130"/>
      <c r="BUE220" s="130"/>
      <c r="BUF220" s="130"/>
      <c r="BUG220" s="130"/>
      <c r="BUH220" s="130"/>
      <c r="BUI220" s="130"/>
      <c r="BUJ220" s="130"/>
      <c r="BUK220" s="130"/>
      <c r="BUL220" s="130"/>
      <c r="BUM220" s="130"/>
      <c r="BUN220" s="130"/>
      <c r="BUO220" s="130"/>
      <c r="BUP220" s="130"/>
      <c r="BUQ220" s="130"/>
      <c r="BUR220" s="130"/>
      <c r="BUS220" s="130"/>
      <c r="BUT220" s="130"/>
      <c r="BUU220" s="130"/>
      <c r="BUV220" s="130"/>
      <c r="BUW220" s="130"/>
      <c r="BUX220" s="130"/>
      <c r="BUY220" s="130"/>
      <c r="BUZ220" s="130"/>
      <c r="BVA220" s="130"/>
      <c r="BVB220" s="130"/>
      <c r="BVC220" s="130"/>
      <c r="BVD220" s="130"/>
      <c r="BVE220" s="130"/>
      <c r="BVF220" s="130"/>
      <c r="BVG220" s="130"/>
      <c r="BVH220" s="130"/>
      <c r="BVI220" s="130"/>
      <c r="BVJ220" s="130"/>
      <c r="BVK220" s="130"/>
      <c r="BVL220" s="130"/>
      <c r="BVM220" s="130"/>
      <c r="BVN220" s="130"/>
      <c r="BVO220" s="130"/>
      <c r="BVP220" s="130"/>
      <c r="BVQ220" s="130"/>
      <c r="BVR220" s="130"/>
      <c r="BVS220" s="130"/>
      <c r="BVT220" s="130"/>
      <c r="BVU220" s="130"/>
      <c r="BVV220" s="130"/>
      <c r="BVW220" s="130"/>
      <c r="BVX220" s="130"/>
      <c r="BVY220" s="130"/>
      <c r="BVZ220" s="130"/>
      <c r="BWA220" s="130"/>
      <c r="BWB220" s="130"/>
      <c r="BWC220" s="130"/>
      <c r="BWD220" s="130"/>
      <c r="BWE220" s="130"/>
      <c r="BWF220" s="130"/>
      <c r="BWG220" s="130"/>
      <c r="BWH220" s="130"/>
      <c r="BWI220" s="130"/>
      <c r="BWJ220" s="130"/>
      <c r="BWK220" s="130"/>
      <c r="BWL220" s="130"/>
      <c r="BWM220" s="130"/>
      <c r="BWN220" s="130"/>
      <c r="BWO220" s="130"/>
      <c r="BWP220" s="130"/>
      <c r="BWQ220" s="130"/>
      <c r="BWR220" s="130"/>
      <c r="BWS220" s="130"/>
      <c r="BWT220" s="130"/>
      <c r="BWU220" s="130"/>
      <c r="BWV220" s="130"/>
      <c r="BWW220" s="130"/>
      <c r="BWX220" s="130"/>
      <c r="BWY220" s="130"/>
      <c r="BWZ220" s="130"/>
      <c r="BXA220" s="130"/>
      <c r="BXB220" s="130"/>
      <c r="BXC220" s="130"/>
      <c r="BXD220" s="130"/>
      <c r="BXE220" s="130"/>
      <c r="BXF220" s="130"/>
      <c r="BXG220" s="130"/>
      <c r="BXH220" s="130"/>
      <c r="BXI220" s="130"/>
      <c r="BXJ220" s="130"/>
      <c r="BXK220" s="130"/>
      <c r="BXL220" s="130"/>
      <c r="BXM220" s="130"/>
      <c r="BXN220" s="130"/>
      <c r="BXO220" s="130"/>
      <c r="BXP220" s="130"/>
      <c r="BXQ220" s="130"/>
      <c r="BXR220" s="130"/>
      <c r="BXS220" s="130"/>
      <c r="BXT220" s="130"/>
      <c r="BXU220" s="130"/>
      <c r="BXV220" s="130"/>
      <c r="BXW220" s="130"/>
      <c r="BXX220" s="130"/>
      <c r="BXY220" s="130"/>
      <c r="BXZ220" s="130"/>
      <c r="BYA220" s="130"/>
      <c r="BYB220" s="130"/>
      <c r="BYC220" s="130"/>
      <c r="BYD220" s="130"/>
      <c r="BYE220" s="130"/>
      <c r="BYF220" s="130"/>
      <c r="BYG220" s="130"/>
      <c r="BYH220" s="130"/>
      <c r="BYI220" s="130"/>
      <c r="BYJ220" s="130"/>
      <c r="BYK220" s="130"/>
      <c r="BYL220" s="130"/>
      <c r="BYM220" s="130"/>
      <c r="BYN220" s="130"/>
      <c r="BYO220" s="130"/>
      <c r="BYP220" s="130"/>
      <c r="BYQ220" s="130"/>
      <c r="BYR220" s="130"/>
      <c r="BYS220" s="130"/>
      <c r="BYT220" s="130"/>
      <c r="BYU220" s="130"/>
      <c r="BYV220" s="130"/>
      <c r="BYW220" s="130"/>
      <c r="BYX220" s="130"/>
      <c r="BYY220" s="130"/>
      <c r="BYZ220" s="130"/>
      <c r="BZA220" s="130"/>
      <c r="BZB220" s="130"/>
      <c r="BZC220" s="130"/>
      <c r="BZD220" s="130"/>
      <c r="BZE220" s="130"/>
      <c r="BZF220" s="130"/>
      <c r="BZG220" s="130"/>
      <c r="BZH220" s="130"/>
      <c r="BZI220" s="130"/>
      <c r="BZJ220" s="130"/>
      <c r="BZK220" s="130"/>
      <c r="BZL220" s="130"/>
      <c r="BZM220" s="130"/>
      <c r="BZN220" s="130"/>
      <c r="BZO220" s="130"/>
      <c r="BZP220" s="130"/>
      <c r="BZQ220" s="130"/>
      <c r="BZR220" s="130"/>
      <c r="BZS220" s="130"/>
      <c r="BZT220" s="130"/>
      <c r="BZU220" s="130"/>
      <c r="BZV220" s="130"/>
      <c r="BZW220" s="130"/>
      <c r="BZX220" s="130"/>
      <c r="BZY220" s="130"/>
      <c r="BZZ220" s="130"/>
      <c r="CAA220" s="130"/>
      <c r="CAB220" s="130"/>
      <c r="CAC220" s="130"/>
      <c r="CAD220" s="130"/>
      <c r="CAE220" s="130"/>
      <c r="CAF220" s="130"/>
      <c r="CAG220" s="130"/>
      <c r="CAH220" s="130"/>
      <c r="CAI220" s="130"/>
      <c r="CAJ220" s="130"/>
      <c r="CAK220" s="130"/>
      <c r="CAL220" s="130"/>
      <c r="CAM220" s="130"/>
      <c r="CAN220" s="130"/>
      <c r="CAO220" s="130"/>
      <c r="CAP220" s="130"/>
      <c r="CAQ220" s="130"/>
      <c r="CAR220" s="130"/>
      <c r="CAS220" s="130"/>
      <c r="CAT220" s="130"/>
      <c r="CAU220" s="130"/>
      <c r="CAV220" s="130"/>
      <c r="CAW220" s="130"/>
      <c r="CAX220" s="130"/>
      <c r="CAY220" s="130"/>
      <c r="CAZ220" s="130"/>
      <c r="CBA220" s="130"/>
      <c r="CBB220" s="130"/>
      <c r="CBC220" s="130"/>
      <c r="CBD220" s="130"/>
      <c r="CBE220" s="130"/>
      <c r="CBF220" s="130"/>
      <c r="CBG220" s="130"/>
      <c r="CBH220" s="130"/>
      <c r="CBI220" s="130"/>
      <c r="CBJ220" s="130"/>
      <c r="CBK220" s="130"/>
      <c r="CBL220" s="130"/>
      <c r="CBM220" s="130"/>
      <c r="CBN220" s="130"/>
      <c r="CBO220" s="130"/>
      <c r="CBP220" s="130"/>
      <c r="CBQ220" s="130"/>
      <c r="CBR220" s="130"/>
      <c r="CBS220" s="130"/>
      <c r="CBT220" s="130"/>
      <c r="CBU220" s="130"/>
      <c r="CBV220" s="130"/>
      <c r="CBW220" s="130"/>
      <c r="CBX220" s="130"/>
      <c r="CBY220" s="130"/>
      <c r="CBZ220" s="130"/>
      <c r="CCA220" s="130"/>
      <c r="CCB220" s="130"/>
      <c r="CCC220" s="130"/>
      <c r="CCD220" s="130"/>
      <c r="CCE220" s="130"/>
      <c r="CCF220" s="130"/>
      <c r="CCG220" s="130"/>
      <c r="CCH220" s="130"/>
      <c r="CCI220" s="130"/>
      <c r="CCJ220" s="130"/>
      <c r="CCK220" s="130"/>
      <c r="CCL220" s="130"/>
      <c r="CCM220" s="130"/>
      <c r="CCN220" s="130"/>
      <c r="CCO220" s="130"/>
      <c r="CCP220" s="130"/>
      <c r="CCQ220" s="130"/>
      <c r="CCR220" s="130"/>
      <c r="CCS220" s="130"/>
      <c r="CCT220" s="130"/>
      <c r="CCU220" s="130"/>
      <c r="CCV220" s="130"/>
      <c r="CCW220" s="130"/>
      <c r="CCX220" s="130"/>
      <c r="CCY220" s="130"/>
      <c r="CCZ220" s="130"/>
      <c r="CDA220" s="130"/>
      <c r="CDB220" s="130"/>
      <c r="CDC220" s="130"/>
      <c r="CDD220" s="130"/>
      <c r="CDE220" s="130"/>
      <c r="CDF220" s="130"/>
      <c r="CDG220" s="130"/>
      <c r="CDH220" s="130"/>
      <c r="CDI220" s="130"/>
      <c r="CDJ220" s="130"/>
      <c r="CDK220" s="130"/>
      <c r="CDL220" s="130"/>
      <c r="CDM220" s="130"/>
      <c r="CDN220" s="130"/>
      <c r="CDO220" s="130"/>
      <c r="CDP220" s="130"/>
      <c r="CDQ220" s="130"/>
      <c r="CDR220" s="130"/>
      <c r="CDS220" s="130"/>
      <c r="CDT220" s="130"/>
      <c r="CDU220" s="130"/>
      <c r="CDV220" s="130"/>
      <c r="CDW220" s="130"/>
      <c r="CDX220" s="130"/>
      <c r="CDY220" s="130"/>
      <c r="CDZ220" s="130"/>
      <c r="CEA220" s="130"/>
      <c r="CEB220" s="130"/>
      <c r="CEC220" s="130"/>
      <c r="CED220" s="130"/>
      <c r="CEE220" s="130"/>
      <c r="CEF220" s="130"/>
      <c r="CEG220" s="130"/>
      <c r="CEH220" s="130"/>
      <c r="CEI220" s="130"/>
      <c r="CEJ220" s="130"/>
      <c r="CEK220" s="130"/>
      <c r="CEL220" s="130"/>
      <c r="CEM220" s="130"/>
      <c r="CEN220" s="130"/>
      <c r="CEO220" s="130"/>
      <c r="CEP220" s="130"/>
      <c r="CEQ220" s="130"/>
      <c r="CER220" s="130"/>
      <c r="CES220" s="130"/>
      <c r="CET220" s="130"/>
      <c r="CEU220" s="130"/>
      <c r="CEV220" s="130"/>
      <c r="CEW220" s="130"/>
      <c r="CEX220" s="130"/>
      <c r="CEY220" s="130"/>
      <c r="CEZ220" s="130"/>
      <c r="CFA220" s="130"/>
      <c r="CFB220" s="130"/>
      <c r="CFC220" s="130"/>
      <c r="CFD220" s="130"/>
      <c r="CFE220" s="130"/>
      <c r="CFF220" s="130"/>
      <c r="CFG220" s="130"/>
      <c r="CFH220" s="130"/>
      <c r="CFI220" s="130"/>
      <c r="CFJ220" s="130"/>
      <c r="CFK220" s="130"/>
      <c r="CFL220" s="130"/>
      <c r="CFM220" s="130"/>
      <c r="CFN220" s="130"/>
      <c r="CFO220" s="130"/>
      <c r="CFP220" s="130"/>
      <c r="CFQ220" s="130"/>
      <c r="CFR220" s="130"/>
      <c r="CFS220" s="130"/>
      <c r="CFT220" s="130"/>
      <c r="CFU220" s="130"/>
      <c r="CFV220" s="130"/>
      <c r="CFW220" s="130"/>
      <c r="CFX220" s="130"/>
      <c r="CFY220" s="130"/>
      <c r="CFZ220" s="130"/>
      <c r="CGA220" s="130"/>
      <c r="CGB220" s="130"/>
      <c r="CGC220" s="130"/>
      <c r="CGD220" s="130"/>
      <c r="CGE220" s="130"/>
      <c r="CGF220" s="130"/>
      <c r="CGG220" s="130"/>
      <c r="CGH220" s="130"/>
      <c r="CGI220" s="130"/>
      <c r="CGJ220" s="130"/>
      <c r="CGK220" s="130"/>
      <c r="CGL220" s="130"/>
      <c r="CGM220" s="130"/>
      <c r="CGN220" s="130"/>
      <c r="CGO220" s="130"/>
      <c r="CGP220" s="130"/>
      <c r="CGQ220" s="130"/>
      <c r="CGR220" s="130"/>
      <c r="CGS220" s="130"/>
      <c r="CGT220" s="130"/>
      <c r="CGU220" s="130"/>
      <c r="CGV220" s="130"/>
      <c r="CGW220" s="130"/>
      <c r="CGX220" s="130"/>
      <c r="CGY220" s="130"/>
      <c r="CGZ220" s="130"/>
      <c r="CHA220" s="130"/>
      <c r="CHB220" s="130"/>
      <c r="CHC220" s="130"/>
      <c r="CHD220" s="130"/>
      <c r="CHE220" s="130"/>
      <c r="CHF220" s="130"/>
      <c r="CHG220" s="130"/>
      <c r="CHH220" s="130"/>
      <c r="CHI220" s="130"/>
      <c r="CHJ220" s="130"/>
      <c r="CHK220" s="130"/>
      <c r="CHL220" s="130"/>
      <c r="CHM220" s="130"/>
      <c r="CHN220" s="130"/>
      <c r="CHO220" s="130"/>
      <c r="CHP220" s="130"/>
      <c r="CHQ220" s="130"/>
      <c r="CHR220" s="130"/>
      <c r="CHS220" s="130"/>
      <c r="CHT220" s="130"/>
      <c r="CHU220" s="130"/>
      <c r="CHV220" s="130"/>
      <c r="CHW220" s="130"/>
      <c r="CHX220" s="130"/>
      <c r="CHY220" s="130"/>
      <c r="CHZ220" s="130"/>
      <c r="CIA220" s="130"/>
      <c r="CIB220" s="130"/>
      <c r="CIC220" s="130"/>
      <c r="CID220" s="130"/>
      <c r="CIE220" s="130"/>
      <c r="CIF220" s="130"/>
      <c r="CIG220" s="130"/>
      <c r="CIH220" s="130"/>
      <c r="CII220" s="130"/>
      <c r="CIJ220" s="130"/>
      <c r="CIK220" s="130"/>
      <c r="CIL220" s="130"/>
      <c r="CIM220" s="130"/>
      <c r="CIN220" s="130"/>
      <c r="CIO220" s="130"/>
      <c r="CIP220" s="130"/>
      <c r="CIQ220" s="130"/>
      <c r="CIR220" s="130"/>
      <c r="CIS220" s="130"/>
      <c r="CIT220" s="130"/>
      <c r="CIU220" s="130"/>
      <c r="CIV220" s="130"/>
      <c r="CIW220" s="130"/>
      <c r="CIX220" s="130"/>
      <c r="CIY220" s="130"/>
      <c r="CIZ220" s="130"/>
      <c r="CJA220" s="130"/>
      <c r="CJB220" s="130"/>
      <c r="CJC220" s="130"/>
      <c r="CJD220" s="130"/>
      <c r="CJE220" s="130"/>
      <c r="CJF220" s="130"/>
      <c r="CJG220" s="130"/>
      <c r="CJH220" s="130"/>
      <c r="CJI220" s="130"/>
      <c r="CJJ220" s="130"/>
      <c r="CJK220" s="130"/>
      <c r="CJL220" s="130"/>
      <c r="CJM220" s="130"/>
      <c r="CJN220" s="130"/>
      <c r="CJO220" s="130"/>
      <c r="CJP220" s="130"/>
      <c r="CJQ220" s="130"/>
      <c r="CJR220" s="130"/>
      <c r="CJS220" s="130"/>
      <c r="CJT220" s="130"/>
      <c r="CJU220" s="130"/>
      <c r="CJV220" s="130"/>
      <c r="CJW220" s="130"/>
      <c r="CJX220" s="130"/>
      <c r="CJY220" s="130"/>
      <c r="CJZ220" s="130"/>
      <c r="CKA220" s="130"/>
      <c r="CKB220" s="130"/>
      <c r="CKC220" s="130"/>
      <c r="CKD220" s="130"/>
      <c r="CKE220" s="130"/>
      <c r="CKF220" s="130"/>
      <c r="CKG220" s="130"/>
      <c r="CKH220" s="130"/>
      <c r="CKI220" s="130"/>
      <c r="CKJ220" s="130"/>
      <c r="CKK220" s="130"/>
      <c r="CKL220" s="130"/>
      <c r="CKM220" s="130"/>
      <c r="CKN220" s="130"/>
      <c r="CKO220" s="130"/>
      <c r="CKP220" s="130"/>
      <c r="CKQ220" s="130"/>
      <c r="CKR220" s="130"/>
      <c r="CKS220" s="130"/>
      <c r="CKT220" s="130"/>
      <c r="CKU220" s="130"/>
      <c r="CKV220" s="130"/>
      <c r="CKW220" s="130"/>
      <c r="CKX220" s="130"/>
      <c r="CKY220" s="130"/>
      <c r="CKZ220" s="130"/>
      <c r="CLA220" s="130"/>
      <c r="CLB220" s="130"/>
      <c r="CLC220" s="130"/>
      <c r="CLD220" s="130"/>
      <c r="CLE220" s="130"/>
      <c r="CLF220" s="130"/>
      <c r="CLG220" s="130"/>
      <c r="CLH220" s="130"/>
      <c r="CLI220" s="130"/>
      <c r="CLJ220" s="130"/>
      <c r="CLK220" s="130"/>
      <c r="CLL220" s="130"/>
      <c r="CLM220" s="130"/>
      <c r="CLN220" s="130"/>
      <c r="CLO220" s="130"/>
      <c r="CLP220" s="130"/>
      <c r="CLQ220" s="130"/>
      <c r="CLR220" s="130"/>
      <c r="CLS220" s="130"/>
      <c r="CLT220" s="130"/>
      <c r="CLU220" s="130"/>
      <c r="CLV220" s="130"/>
      <c r="CLW220" s="130"/>
      <c r="CLX220" s="130"/>
      <c r="CLY220" s="130"/>
      <c r="CLZ220" s="130"/>
      <c r="CMA220" s="130"/>
      <c r="CMB220" s="130"/>
      <c r="CMC220" s="130"/>
      <c r="CMD220" s="130"/>
      <c r="CME220" s="130"/>
      <c r="CMF220" s="130"/>
      <c r="CMG220" s="130"/>
      <c r="CMH220" s="130"/>
      <c r="CMI220" s="130"/>
      <c r="CMJ220" s="130"/>
      <c r="CMK220" s="130"/>
      <c r="CML220" s="130"/>
      <c r="CMM220" s="130"/>
      <c r="CMN220" s="130"/>
      <c r="CMO220" s="130"/>
      <c r="CMP220" s="130"/>
      <c r="CMQ220" s="130"/>
      <c r="CMR220" s="130"/>
      <c r="CMS220" s="130"/>
      <c r="CMT220" s="130"/>
      <c r="CMU220" s="130"/>
      <c r="CMV220" s="130"/>
      <c r="CMW220" s="130"/>
      <c r="CMX220" s="130"/>
      <c r="CMY220" s="130"/>
      <c r="CMZ220" s="130"/>
      <c r="CNA220" s="130"/>
      <c r="CNB220" s="130"/>
      <c r="CNC220" s="130"/>
      <c r="CND220" s="130"/>
      <c r="CNE220" s="130"/>
      <c r="CNF220" s="130"/>
      <c r="CNG220" s="130"/>
      <c r="CNH220" s="130"/>
      <c r="CNI220" s="130"/>
      <c r="CNJ220" s="130"/>
      <c r="CNK220" s="130"/>
      <c r="CNL220" s="130"/>
      <c r="CNM220" s="130"/>
      <c r="CNN220" s="130"/>
      <c r="CNO220" s="130"/>
      <c r="CNP220" s="130"/>
      <c r="CNQ220" s="130"/>
      <c r="CNR220" s="130"/>
      <c r="CNS220" s="130"/>
      <c r="CNT220" s="130"/>
      <c r="CNU220" s="130"/>
      <c r="CNV220" s="130"/>
      <c r="CNW220" s="130"/>
      <c r="CNX220" s="130"/>
      <c r="CNY220" s="130"/>
      <c r="CNZ220" s="130"/>
      <c r="COA220" s="130"/>
      <c r="COB220" s="130"/>
      <c r="COC220" s="130"/>
      <c r="COD220" s="130"/>
      <c r="COE220" s="130"/>
      <c r="COF220" s="130"/>
      <c r="COG220" s="130"/>
      <c r="COH220" s="130"/>
      <c r="COI220" s="130"/>
      <c r="COJ220" s="130"/>
      <c r="COK220" s="130"/>
      <c r="COL220" s="130"/>
      <c r="COM220" s="130"/>
      <c r="CON220" s="130"/>
      <c r="COO220" s="130"/>
      <c r="COP220" s="130"/>
      <c r="COQ220" s="130"/>
      <c r="COR220" s="130"/>
      <c r="COS220" s="130"/>
      <c r="COT220" s="130"/>
      <c r="COU220" s="130"/>
      <c r="COV220" s="130"/>
      <c r="COW220" s="130"/>
      <c r="COX220" s="130"/>
      <c r="COY220" s="130"/>
      <c r="COZ220" s="130"/>
      <c r="CPA220" s="130"/>
      <c r="CPB220" s="130"/>
      <c r="CPC220" s="130"/>
      <c r="CPD220" s="130"/>
      <c r="CPE220" s="130"/>
      <c r="CPF220" s="130"/>
      <c r="CPG220" s="130"/>
      <c r="CPH220" s="130"/>
      <c r="CPI220" s="130"/>
      <c r="CPJ220" s="130"/>
      <c r="CPK220" s="130"/>
      <c r="CPL220" s="130"/>
      <c r="CPM220" s="130"/>
      <c r="CPN220" s="130"/>
      <c r="CPO220" s="130"/>
      <c r="CPP220" s="130"/>
      <c r="CPQ220" s="130"/>
      <c r="CPR220" s="130"/>
      <c r="CPS220" s="130"/>
      <c r="CPT220" s="130"/>
      <c r="CPU220" s="130"/>
      <c r="CPV220" s="130"/>
      <c r="CPW220" s="130"/>
      <c r="CPX220" s="130"/>
      <c r="CPY220" s="130"/>
      <c r="CPZ220" s="130"/>
      <c r="CQA220" s="130"/>
      <c r="CQB220" s="130"/>
      <c r="CQC220" s="130"/>
      <c r="CQD220" s="130"/>
      <c r="CQE220" s="130"/>
      <c r="CQF220" s="130"/>
      <c r="CQG220" s="130"/>
      <c r="CQH220" s="130"/>
      <c r="CQI220" s="130"/>
      <c r="CQJ220" s="130"/>
      <c r="CQK220" s="130"/>
      <c r="CQL220" s="130"/>
      <c r="CQM220" s="130"/>
      <c r="CQN220" s="130"/>
      <c r="CQO220" s="130"/>
      <c r="CQP220" s="130"/>
      <c r="CQQ220" s="130"/>
      <c r="CQR220" s="130"/>
      <c r="CQS220" s="130"/>
      <c r="CQT220" s="130"/>
      <c r="CQU220" s="130"/>
      <c r="CQV220" s="130"/>
      <c r="CQW220" s="130"/>
      <c r="CQX220" s="130"/>
      <c r="CQY220" s="130"/>
      <c r="CQZ220" s="130"/>
      <c r="CRA220" s="130"/>
      <c r="CRB220" s="130"/>
      <c r="CRC220" s="130"/>
      <c r="CRD220" s="130"/>
      <c r="CRE220" s="130"/>
      <c r="CRF220" s="130"/>
      <c r="CRG220" s="130"/>
      <c r="CRH220" s="130"/>
      <c r="CRI220" s="130"/>
      <c r="CRJ220" s="130"/>
      <c r="CRK220" s="130"/>
      <c r="CRL220" s="130"/>
      <c r="CRM220" s="130"/>
      <c r="CRN220" s="130"/>
      <c r="CRO220" s="130"/>
      <c r="CRP220" s="130"/>
      <c r="CRQ220" s="130"/>
      <c r="CRR220" s="130"/>
      <c r="CRS220" s="130"/>
      <c r="CRT220" s="130"/>
      <c r="CRU220" s="130"/>
      <c r="CRV220" s="130"/>
      <c r="CRW220" s="130"/>
      <c r="CRX220" s="130"/>
      <c r="CRY220" s="130"/>
      <c r="CRZ220" s="130"/>
      <c r="CSA220" s="130"/>
      <c r="CSB220" s="130"/>
      <c r="CSC220" s="130"/>
      <c r="CSD220" s="130"/>
      <c r="CSE220" s="130"/>
      <c r="CSF220" s="130"/>
      <c r="CSG220" s="130"/>
      <c r="CSH220" s="130"/>
      <c r="CSI220" s="130"/>
      <c r="CSJ220" s="130"/>
      <c r="CSK220" s="130"/>
      <c r="CSL220" s="130"/>
      <c r="CSM220" s="130"/>
      <c r="CSN220" s="130"/>
      <c r="CSO220" s="130"/>
      <c r="CSP220" s="130"/>
      <c r="CSQ220" s="130"/>
      <c r="CSR220" s="130"/>
      <c r="CSS220" s="130"/>
      <c r="CST220" s="130"/>
      <c r="CSU220" s="130"/>
      <c r="CSV220" s="130"/>
      <c r="CSW220" s="130"/>
      <c r="CSX220" s="130"/>
      <c r="CSY220" s="130"/>
      <c r="CSZ220" s="130"/>
      <c r="CTA220" s="130"/>
      <c r="CTB220" s="130"/>
      <c r="CTC220" s="130"/>
      <c r="CTD220" s="130"/>
      <c r="CTE220" s="130"/>
      <c r="CTF220" s="130"/>
      <c r="CTG220" s="130"/>
      <c r="CTH220" s="130"/>
      <c r="CTI220" s="130"/>
      <c r="CTJ220" s="130"/>
      <c r="CTK220" s="130"/>
      <c r="CTL220" s="130"/>
      <c r="CTM220" s="130"/>
      <c r="CTN220" s="130"/>
      <c r="CTO220" s="130"/>
      <c r="CTP220" s="130"/>
      <c r="CTQ220" s="130"/>
      <c r="CTR220" s="130"/>
      <c r="CTS220" s="130"/>
      <c r="CTT220" s="130"/>
      <c r="CTU220" s="130"/>
      <c r="CTV220" s="130"/>
      <c r="CTW220" s="130"/>
      <c r="CTX220" s="130"/>
      <c r="CTY220" s="130"/>
      <c r="CTZ220" s="130"/>
      <c r="CUA220" s="130"/>
      <c r="CUB220" s="130"/>
      <c r="CUC220" s="130"/>
      <c r="CUD220" s="130"/>
      <c r="CUE220" s="130"/>
      <c r="CUF220" s="130"/>
      <c r="CUG220" s="130"/>
      <c r="CUH220" s="130"/>
      <c r="CUI220" s="130"/>
      <c r="CUJ220" s="130"/>
      <c r="CUK220" s="130"/>
      <c r="CUL220" s="130"/>
      <c r="CUM220" s="130"/>
      <c r="CUN220" s="130"/>
      <c r="CUO220" s="130"/>
      <c r="CUP220" s="130"/>
      <c r="CUQ220" s="130"/>
      <c r="CUR220" s="130"/>
      <c r="CUS220" s="130"/>
      <c r="CUT220" s="130"/>
      <c r="CUU220" s="130"/>
      <c r="CUV220" s="130"/>
      <c r="CUW220" s="130"/>
      <c r="CUX220" s="130"/>
      <c r="CUY220" s="130"/>
      <c r="CUZ220" s="130"/>
      <c r="CVA220" s="130"/>
      <c r="CVB220" s="130"/>
      <c r="CVC220" s="130"/>
      <c r="CVD220" s="130"/>
      <c r="CVE220" s="130"/>
      <c r="CVF220" s="130"/>
      <c r="CVG220" s="130"/>
      <c r="CVH220" s="130"/>
      <c r="CVI220" s="130"/>
      <c r="CVJ220" s="130"/>
      <c r="CVK220" s="130"/>
      <c r="CVL220" s="130"/>
      <c r="CVM220" s="130"/>
      <c r="CVN220" s="130"/>
      <c r="CVO220" s="130"/>
      <c r="CVP220" s="130"/>
      <c r="CVQ220" s="130"/>
      <c r="CVR220" s="130"/>
      <c r="CVS220" s="130"/>
      <c r="CVT220" s="130"/>
      <c r="CVU220" s="130"/>
      <c r="CVV220" s="130"/>
      <c r="CVW220" s="130"/>
      <c r="CVX220" s="130"/>
      <c r="CVY220" s="130"/>
      <c r="CVZ220" s="130"/>
      <c r="CWA220" s="130"/>
      <c r="CWB220" s="130"/>
      <c r="CWC220" s="130"/>
      <c r="CWD220" s="130"/>
      <c r="CWE220" s="130"/>
      <c r="CWF220" s="130"/>
      <c r="CWG220" s="130"/>
      <c r="CWH220" s="130"/>
      <c r="CWI220" s="130"/>
      <c r="CWJ220" s="130"/>
      <c r="CWK220" s="130"/>
      <c r="CWL220" s="130"/>
      <c r="CWM220" s="130"/>
      <c r="CWN220" s="130"/>
      <c r="CWO220" s="130"/>
      <c r="CWP220" s="130"/>
      <c r="CWQ220" s="130"/>
      <c r="CWR220" s="130"/>
      <c r="CWS220" s="130"/>
      <c r="CWT220" s="130"/>
      <c r="CWU220" s="130"/>
      <c r="CWV220" s="130"/>
      <c r="CWW220" s="130"/>
      <c r="CWX220" s="130"/>
      <c r="CWY220" s="130"/>
      <c r="CWZ220" s="130"/>
      <c r="CXA220" s="130"/>
      <c r="CXB220" s="130"/>
      <c r="CXC220" s="130"/>
      <c r="CXD220" s="130"/>
      <c r="CXE220" s="130"/>
      <c r="CXF220" s="130"/>
      <c r="CXG220" s="130"/>
      <c r="CXH220" s="130"/>
      <c r="CXI220" s="130"/>
      <c r="CXJ220" s="130"/>
      <c r="CXK220" s="130"/>
      <c r="CXL220" s="130"/>
      <c r="CXM220" s="130"/>
      <c r="CXN220" s="130"/>
      <c r="CXO220" s="130"/>
      <c r="CXP220" s="130"/>
      <c r="CXQ220" s="130"/>
      <c r="CXR220" s="130"/>
      <c r="CXS220" s="130"/>
      <c r="CXT220" s="130"/>
      <c r="CXU220" s="130"/>
      <c r="CXV220" s="130"/>
      <c r="CXW220" s="130"/>
      <c r="CXX220" s="130"/>
      <c r="CXY220" s="130"/>
      <c r="CXZ220" s="130"/>
      <c r="CYA220" s="130"/>
      <c r="CYB220" s="130"/>
      <c r="CYC220" s="130"/>
      <c r="CYD220" s="130"/>
      <c r="CYE220" s="130"/>
      <c r="CYF220" s="130"/>
      <c r="CYG220" s="130"/>
      <c r="CYH220" s="130"/>
      <c r="CYI220" s="130"/>
      <c r="CYJ220" s="130"/>
      <c r="CYK220" s="130"/>
      <c r="CYL220" s="130"/>
      <c r="CYM220" s="130"/>
      <c r="CYN220" s="130"/>
      <c r="CYO220" s="130"/>
      <c r="CYP220" s="130"/>
      <c r="CYQ220" s="130"/>
      <c r="CYR220" s="130"/>
      <c r="CYS220" s="130"/>
      <c r="CYT220" s="130"/>
      <c r="CYU220" s="130"/>
      <c r="CYV220" s="130"/>
      <c r="CYW220" s="130"/>
      <c r="CYX220" s="130"/>
      <c r="CYY220" s="130"/>
      <c r="CYZ220" s="130"/>
      <c r="CZA220" s="130"/>
      <c r="CZB220" s="130"/>
      <c r="CZC220" s="130"/>
      <c r="CZD220" s="130"/>
      <c r="CZE220" s="130"/>
      <c r="CZF220" s="130"/>
      <c r="CZG220" s="130"/>
      <c r="CZH220" s="130"/>
      <c r="CZI220" s="130"/>
      <c r="CZJ220" s="130"/>
      <c r="CZK220" s="130"/>
      <c r="CZL220" s="130"/>
      <c r="CZM220" s="130"/>
      <c r="CZN220" s="130"/>
      <c r="CZO220" s="130"/>
      <c r="CZP220" s="130"/>
      <c r="CZQ220" s="130"/>
      <c r="CZR220" s="130"/>
      <c r="CZS220" s="130"/>
      <c r="CZT220" s="130"/>
      <c r="CZU220" s="130"/>
      <c r="CZV220" s="130"/>
      <c r="CZW220" s="130"/>
      <c r="CZX220" s="130"/>
      <c r="CZY220" s="130"/>
      <c r="CZZ220" s="130"/>
      <c r="DAA220" s="130"/>
      <c r="DAB220" s="130"/>
      <c r="DAC220" s="130"/>
      <c r="DAD220" s="130"/>
      <c r="DAE220" s="130"/>
      <c r="DAF220" s="130"/>
      <c r="DAG220" s="130"/>
      <c r="DAH220" s="130"/>
      <c r="DAI220" s="130"/>
      <c r="DAJ220" s="130"/>
      <c r="DAK220" s="130"/>
      <c r="DAL220" s="130"/>
      <c r="DAM220" s="130"/>
      <c r="DAN220" s="130"/>
      <c r="DAO220" s="130"/>
      <c r="DAP220" s="130"/>
      <c r="DAQ220" s="130"/>
      <c r="DAR220" s="130"/>
      <c r="DAS220" s="130"/>
      <c r="DAT220" s="130"/>
      <c r="DAU220" s="130"/>
      <c r="DAV220" s="130"/>
      <c r="DAW220" s="130"/>
      <c r="DAX220" s="130"/>
      <c r="DAY220" s="130"/>
      <c r="DAZ220" s="130"/>
      <c r="DBA220" s="130"/>
      <c r="DBB220" s="130"/>
      <c r="DBC220" s="130"/>
      <c r="DBD220" s="130"/>
      <c r="DBE220" s="130"/>
      <c r="DBF220" s="130"/>
      <c r="DBG220" s="130"/>
      <c r="DBH220" s="130"/>
      <c r="DBI220" s="130"/>
      <c r="DBJ220" s="130"/>
      <c r="DBK220" s="130"/>
      <c r="DBL220" s="130"/>
      <c r="DBM220" s="130"/>
      <c r="DBN220" s="130"/>
      <c r="DBO220" s="130"/>
      <c r="DBP220" s="130"/>
      <c r="DBQ220" s="130"/>
      <c r="DBR220" s="130"/>
      <c r="DBS220" s="130"/>
      <c r="DBT220" s="130"/>
      <c r="DBU220" s="130"/>
      <c r="DBV220" s="130"/>
      <c r="DBW220" s="130"/>
      <c r="DBX220" s="130"/>
      <c r="DBY220" s="130"/>
      <c r="DBZ220" s="130"/>
      <c r="DCA220" s="130"/>
      <c r="DCB220" s="130"/>
      <c r="DCC220" s="130"/>
      <c r="DCD220" s="130"/>
      <c r="DCE220" s="130"/>
      <c r="DCF220" s="130"/>
      <c r="DCG220" s="130"/>
      <c r="DCH220" s="130"/>
      <c r="DCI220" s="130"/>
      <c r="DCJ220" s="130"/>
      <c r="DCK220" s="130"/>
      <c r="DCL220" s="130"/>
      <c r="DCM220" s="130"/>
      <c r="DCN220" s="130"/>
      <c r="DCO220" s="130"/>
      <c r="DCP220" s="130"/>
      <c r="DCQ220" s="130"/>
      <c r="DCR220" s="130"/>
      <c r="DCS220" s="130"/>
      <c r="DCT220" s="130"/>
      <c r="DCU220" s="130"/>
      <c r="DCV220" s="130"/>
      <c r="DCW220" s="130"/>
      <c r="DCX220" s="130"/>
      <c r="DCY220" s="130"/>
      <c r="DCZ220" s="130"/>
      <c r="DDA220" s="130"/>
      <c r="DDB220" s="130"/>
      <c r="DDC220" s="130"/>
      <c r="DDD220" s="130"/>
      <c r="DDE220" s="130"/>
      <c r="DDF220" s="130"/>
      <c r="DDG220" s="130"/>
      <c r="DDH220" s="130"/>
      <c r="DDI220" s="130"/>
      <c r="DDJ220" s="130"/>
      <c r="DDK220" s="130"/>
      <c r="DDL220" s="130"/>
      <c r="DDM220" s="130"/>
      <c r="DDN220" s="130"/>
      <c r="DDO220" s="130"/>
      <c r="DDP220" s="130"/>
      <c r="DDQ220" s="130"/>
      <c r="DDR220" s="130"/>
      <c r="DDS220" s="130"/>
      <c r="DDT220" s="130"/>
      <c r="DDU220" s="130"/>
      <c r="DDV220" s="130"/>
      <c r="DDW220" s="130"/>
      <c r="DDX220" s="130"/>
      <c r="DDY220" s="130"/>
      <c r="DDZ220" s="130"/>
      <c r="DEA220" s="130"/>
      <c r="DEB220" s="130"/>
      <c r="DEC220" s="130"/>
      <c r="DED220" s="130"/>
      <c r="DEE220" s="130"/>
      <c r="DEF220" s="130"/>
      <c r="DEG220" s="130"/>
      <c r="DEH220" s="130"/>
      <c r="DEI220" s="130"/>
      <c r="DEJ220" s="130"/>
      <c r="DEK220" s="130"/>
      <c r="DEL220" s="130"/>
      <c r="DEM220" s="130"/>
      <c r="DEN220" s="130"/>
      <c r="DEO220" s="130"/>
      <c r="DEP220" s="130"/>
      <c r="DEQ220" s="130"/>
      <c r="DER220" s="130"/>
      <c r="DES220" s="130"/>
      <c r="DET220" s="130"/>
      <c r="DEU220" s="130"/>
      <c r="DEV220" s="130"/>
      <c r="DEW220" s="130"/>
      <c r="DEX220" s="130"/>
      <c r="DEY220" s="130"/>
      <c r="DEZ220" s="130"/>
      <c r="DFA220" s="130"/>
      <c r="DFB220" s="130"/>
      <c r="DFC220" s="130"/>
      <c r="DFD220" s="130"/>
      <c r="DFE220" s="130"/>
      <c r="DFF220" s="130"/>
      <c r="DFG220" s="130"/>
      <c r="DFH220" s="130"/>
      <c r="DFI220" s="130"/>
      <c r="DFJ220" s="130"/>
      <c r="DFK220" s="130"/>
      <c r="DFL220" s="130"/>
      <c r="DFM220" s="130"/>
      <c r="DFN220" s="130"/>
      <c r="DFO220" s="130"/>
      <c r="DFP220" s="130"/>
      <c r="DFQ220" s="130"/>
      <c r="DFR220" s="130"/>
      <c r="DFS220" s="130"/>
      <c r="DFT220" s="130"/>
      <c r="DFU220" s="130"/>
      <c r="DFV220" s="130"/>
      <c r="DFW220" s="130"/>
      <c r="DFX220" s="130"/>
      <c r="DFY220" s="130"/>
      <c r="DFZ220" s="130"/>
      <c r="DGA220" s="130"/>
      <c r="DGB220" s="130"/>
      <c r="DGC220" s="130"/>
      <c r="DGD220" s="130"/>
      <c r="DGE220" s="130"/>
      <c r="DGF220" s="130"/>
      <c r="DGG220" s="130"/>
      <c r="DGH220" s="130"/>
      <c r="DGI220" s="130"/>
      <c r="DGJ220" s="130"/>
      <c r="DGK220" s="130"/>
      <c r="DGL220" s="130"/>
      <c r="DGM220" s="130"/>
      <c r="DGN220" s="130"/>
      <c r="DGO220" s="130"/>
      <c r="DGP220" s="130"/>
      <c r="DGQ220" s="130"/>
      <c r="DGR220" s="130"/>
      <c r="DGS220" s="130"/>
      <c r="DGT220" s="130"/>
      <c r="DGU220" s="130"/>
      <c r="DGV220" s="130"/>
      <c r="DGW220" s="130"/>
      <c r="DGX220" s="130"/>
      <c r="DGY220" s="130"/>
      <c r="DGZ220" s="130"/>
      <c r="DHA220" s="130"/>
      <c r="DHB220" s="130"/>
      <c r="DHC220" s="130"/>
      <c r="DHD220" s="130"/>
      <c r="DHE220" s="130"/>
      <c r="DHF220" s="130"/>
      <c r="DHG220" s="130"/>
      <c r="DHH220" s="130"/>
      <c r="DHI220" s="130"/>
      <c r="DHJ220" s="130"/>
      <c r="DHK220" s="130"/>
      <c r="DHL220" s="130"/>
      <c r="DHM220" s="130"/>
      <c r="DHN220" s="130"/>
      <c r="DHO220" s="130"/>
      <c r="DHP220" s="130"/>
      <c r="DHQ220" s="130"/>
      <c r="DHR220" s="130"/>
      <c r="DHS220" s="130"/>
      <c r="DHT220" s="130"/>
      <c r="DHU220" s="130"/>
      <c r="DHV220" s="130"/>
      <c r="DHW220" s="130"/>
      <c r="DHX220" s="130"/>
      <c r="DHY220" s="130"/>
      <c r="DHZ220" s="130"/>
      <c r="DIA220" s="130"/>
      <c r="DIB220" s="130"/>
      <c r="DIC220" s="130"/>
      <c r="DID220" s="130"/>
      <c r="DIE220" s="130"/>
      <c r="DIF220" s="130"/>
      <c r="DIG220" s="130"/>
      <c r="DIH220" s="130"/>
      <c r="DII220" s="130"/>
      <c r="DIJ220" s="130"/>
      <c r="DIK220" s="130"/>
      <c r="DIL220" s="130"/>
      <c r="DIM220" s="130"/>
      <c r="DIN220" s="130"/>
      <c r="DIO220" s="130"/>
      <c r="DIP220" s="130"/>
      <c r="DIQ220" s="130"/>
      <c r="DIR220" s="130"/>
      <c r="DIS220" s="130"/>
      <c r="DIT220" s="130"/>
      <c r="DIU220" s="130"/>
      <c r="DIV220" s="130"/>
      <c r="DIW220" s="130"/>
      <c r="DIX220" s="130"/>
      <c r="DIY220" s="130"/>
      <c r="DIZ220" s="130"/>
      <c r="DJA220" s="130"/>
      <c r="DJB220" s="130"/>
      <c r="DJC220" s="130"/>
      <c r="DJD220" s="130"/>
      <c r="DJE220" s="130"/>
      <c r="DJF220" s="130"/>
      <c r="DJG220" s="130"/>
      <c r="DJH220" s="130"/>
      <c r="DJI220" s="130"/>
      <c r="DJJ220" s="130"/>
      <c r="DJK220" s="130"/>
      <c r="DJL220" s="130"/>
      <c r="DJM220" s="130"/>
      <c r="DJN220" s="130"/>
      <c r="DJO220" s="130"/>
      <c r="DJP220" s="130"/>
      <c r="DJQ220" s="130"/>
      <c r="DJR220" s="130"/>
      <c r="DJS220" s="130"/>
      <c r="DJT220" s="130"/>
      <c r="DJU220" s="130"/>
      <c r="DJV220" s="130"/>
      <c r="DJW220" s="130"/>
      <c r="DJX220" s="130"/>
      <c r="DJY220" s="130"/>
      <c r="DJZ220" s="130"/>
      <c r="DKA220" s="130"/>
      <c r="DKB220" s="130"/>
      <c r="DKC220" s="130"/>
      <c r="DKD220" s="130"/>
      <c r="DKE220" s="130"/>
      <c r="DKF220" s="130"/>
      <c r="DKG220" s="130"/>
      <c r="DKH220" s="130"/>
      <c r="DKI220" s="130"/>
      <c r="DKJ220" s="130"/>
      <c r="DKK220" s="130"/>
      <c r="DKL220" s="130"/>
      <c r="DKM220" s="130"/>
      <c r="DKN220" s="130"/>
      <c r="DKO220" s="130"/>
      <c r="DKP220" s="130"/>
      <c r="DKQ220" s="130"/>
      <c r="DKR220" s="130"/>
      <c r="DKS220" s="130"/>
      <c r="DKT220" s="130"/>
      <c r="DKU220" s="130"/>
      <c r="DKV220" s="130"/>
      <c r="DKW220" s="130"/>
      <c r="DKX220" s="130"/>
      <c r="DKY220" s="130"/>
      <c r="DKZ220" s="130"/>
      <c r="DLA220" s="130"/>
      <c r="DLB220" s="130"/>
      <c r="DLC220" s="130"/>
      <c r="DLD220" s="130"/>
      <c r="DLE220" s="130"/>
      <c r="DLF220" s="130"/>
      <c r="DLG220" s="130"/>
      <c r="DLH220" s="130"/>
      <c r="DLI220" s="130"/>
      <c r="DLJ220" s="130"/>
      <c r="DLK220" s="130"/>
      <c r="DLL220" s="130"/>
      <c r="DLM220" s="130"/>
      <c r="DLN220" s="130"/>
      <c r="DLO220" s="130"/>
      <c r="DLP220" s="130"/>
      <c r="DLQ220" s="130"/>
      <c r="DLR220" s="130"/>
      <c r="DLS220" s="130"/>
      <c r="DLT220" s="130"/>
      <c r="DLU220" s="130"/>
      <c r="DLV220" s="130"/>
      <c r="DLW220" s="130"/>
      <c r="DLX220" s="130"/>
      <c r="DLY220" s="130"/>
      <c r="DLZ220" s="130"/>
      <c r="DMA220" s="130"/>
      <c r="DMB220" s="130"/>
      <c r="DMC220" s="130"/>
      <c r="DMD220" s="130"/>
      <c r="DME220" s="130"/>
      <c r="DMF220" s="130"/>
      <c r="DMG220" s="130"/>
      <c r="DMH220" s="130"/>
      <c r="DMI220" s="130"/>
      <c r="DMJ220" s="130"/>
      <c r="DMK220" s="130"/>
      <c r="DML220" s="130"/>
      <c r="DMM220" s="130"/>
      <c r="DMN220" s="130"/>
      <c r="DMO220" s="130"/>
      <c r="DMP220" s="130"/>
      <c r="DMQ220" s="130"/>
      <c r="DMR220" s="130"/>
      <c r="DMS220" s="130"/>
      <c r="DMT220" s="130"/>
      <c r="DMU220" s="130"/>
      <c r="DMV220" s="130"/>
      <c r="DMW220" s="130"/>
      <c r="DMX220" s="130"/>
      <c r="DMY220" s="130"/>
      <c r="DMZ220" s="130"/>
      <c r="DNA220" s="130"/>
      <c r="DNB220" s="130"/>
      <c r="DNC220" s="130"/>
      <c r="DND220" s="130"/>
      <c r="DNE220" s="130"/>
      <c r="DNF220" s="130"/>
      <c r="DNG220" s="130"/>
      <c r="DNH220" s="130"/>
      <c r="DNI220" s="130"/>
      <c r="DNJ220" s="130"/>
      <c r="DNK220" s="130"/>
      <c r="DNL220" s="130"/>
      <c r="DNM220" s="130"/>
      <c r="DNN220" s="130"/>
      <c r="DNO220" s="130"/>
      <c r="DNP220" s="130"/>
      <c r="DNQ220" s="130"/>
      <c r="DNR220" s="130"/>
      <c r="DNS220" s="130"/>
      <c r="DNT220" s="130"/>
      <c r="DNU220" s="130"/>
      <c r="DNV220" s="130"/>
      <c r="DNW220" s="130"/>
      <c r="DNX220" s="130"/>
      <c r="DNY220" s="130"/>
      <c r="DNZ220" s="130"/>
      <c r="DOA220" s="130"/>
      <c r="DOB220" s="130"/>
      <c r="DOC220" s="130"/>
      <c r="DOD220" s="130"/>
      <c r="DOE220" s="130"/>
      <c r="DOF220" s="130"/>
      <c r="DOG220" s="130"/>
      <c r="DOH220" s="130"/>
      <c r="DOI220" s="130"/>
      <c r="DOJ220" s="130"/>
      <c r="DOK220" s="130"/>
      <c r="DOL220" s="130"/>
      <c r="DOM220" s="130"/>
      <c r="DON220" s="130"/>
      <c r="DOO220" s="130"/>
      <c r="DOP220" s="130"/>
      <c r="DOQ220" s="130"/>
      <c r="DOR220" s="130"/>
      <c r="DOS220" s="130"/>
      <c r="DOT220" s="130"/>
      <c r="DOU220" s="130"/>
      <c r="DOV220" s="130"/>
      <c r="DOW220" s="130"/>
      <c r="DOX220" s="130"/>
      <c r="DOY220" s="130"/>
      <c r="DOZ220" s="130"/>
      <c r="DPA220" s="130"/>
      <c r="DPB220" s="130"/>
      <c r="DPC220" s="130"/>
      <c r="DPD220" s="130"/>
      <c r="DPE220" s="130"/>
      <c r="DPF220" s="130"/>
      <c r="DPG220" s="130"/>
      <c r="DPH220" s="130"/>
      <c r="DPI220" s="130"/>
      <c r="DPJ220" s="130"/>
      <c r="DPK220" s="130"/>
      <c r="DPL220" s="130"/>
      <c r="DPM220" s="130"/>
      <c r="DPN220" s="130"/>
      <c r="DPO220" s="130"/>
      <c r="DPP220" s="130"/>
      <c r="DPQ220" s="130"/>
      <c r="DPR220" s="130"/>
      <c r="DPS220" s="130"/>
      <c r="DPT220" s="130"/>
      <c r="DPU220" s="130"/>
      <c r="DPV220" s="130"/>
      <c r="DPW220" s="130"/>
      <c r="DPX220" s="130"/>
      <c r="DPY220" s="130"/>
      <c r="DPZ220" s="130"/>
      <c r="DQA220" s="130"/>
      <c r="DQB220" s="130"/>
      <c r="DQC220" s="130"/>
      <c r="DQD220" s="130"/>
      <c r="DQE220" s="130"/>
      <c r="DQF220" s="130"/>
      <c r="DQG220" s="130"/>
      <c r="DQH220" s="130"/>
      <c r="DQI220" s="130"/>
      <c r="DQJ220" s="130"/>
      <c r="DQK220" s="130"/>
      <c r="DQL220" s="130"/>
      <c r="DQM220" s="130"/>
      <c r="DQN220" s="130"/>
      <c r="DQO220" s="130"/>
      <c r="DQP220" s="130"/>
      <c r="DQQ220" s="130"/>
      <c r="DQR220" s="130"/>
      <c r="DQS220" s="130"/>
      <c r="DQT220" s="130"/>
      <c r="DQU220" s="130"/>
      <c r="DQV220" s="130"/>
      <c r="DQW220" s="130"/>
      <c r="DQX220" s="130"/>
      <c r="DQY220" s="130"/>
      <c r="DQZ220" s="130"/>
      <c r="DRA220" s="130"/>
      <c r="DRB220" s="130"/>
      <c r="DRC220" s="130"/>
      <c r="DRD220" s="130"/>
      <c r="DRE220" s="130"/>
      <c r="DRF220" s="130"/>
      <c r="DRG220" s="130"/>
      <c r="DRH220" s="130"/>
      <c r="DRI220" s="130"/>
      <c r="DRJ220" s="130"/>
      <c r="DRK220" s="130"/>
      <c r="DRL220" s="130"/>
      <c r="DRM220" s="130"/>
      <c r="DRN220" s="130"/>
      <c r="DRO220" s="130"/>
      <c r="DRP220" s="130"/>
      <c r="DRQ220" s="130"/>
      <c r="DRR220" s="130"/>
      <c r="DRS220" s="130"/>
      <c r="DRT220" s="130"/>
      <c r="DRU220" s="130"/>
      <c r="DRV220" s="130"/>
      <c r="DRW220" s="130"/>
      <c r="DRX220" s="130"/>
      <c r="DRY220" s="130"/>
      <c r="DRZ220" s="130"/>
      <c r="DSA220" s="130"/>
      <c r="DSB220" s="130"/>
      <c r="DSC220" s="130"/>
      <c r="DSD220" s="130"/>
      <c r="DSE220" s="130"/>
      <c r="DSF220" s="130"/>
      <c r="DSG220" s="130"/>
      <c r="DSH220" s="130"/>
      <c r="DSI220" s="130"/>
      <c r="DSJ220" s="130"/>
      <c r="DSK220" s="130"/>
      <c r="DSL220" s="130"/>
      <c r="DSM220" s="130"/>
      <c r="DSN220" s="130"/>
      <c r="DSO220" s="130"/>
      <c r="DSP220" s="130"/>
      <c r="DSQ220" s="130"/>
      <c r="DSR220" s="130"/>
      <c r="DSS220" s="130"/>
      <c r="DST220" s="130"/>
      <c r="DSU220" s="130"/>
      <c r="DSV220" s="130"/>
      <c r="DSW220" s="130"/>
      <c r="DSX220" s="130"/>
      <c r="DSY220" s="130"/>
      <c r="DSZ220" s="130"/>
      <c r="DTA220" s="130"/>
      <c r="DTB220" s="130"/>
      <c r="DTC220" s="130"/>
      <c r="DTD220" s="130"/>
      <c r="DTE220" s="130"/>
      <c r="DTF220" s="130"/>
      <c r="DTG220" s="130"/>
      <c r="DTH220" s="130"/>
      <c r="DTI220" s="130"/>
      <c r="DTJ220" s="130"/>
      <c r="DTK220" s="130"/>
      <c r="DTL220" s="130"/>
      <c r="DTM220" s="130"/>
      <c r="DTN220" s="130"/>
      <c r="DTO220" s="130"/>
      <c r="DTP220" s="130"/>
      <c r="DTQ220" s="130"/>
      <c r="DTR220" s="130"/>
      <c r="DTS220" s="130"/>
      <c r="DTT220" s="130"/>
      <c r="DTU220" s="130"/>
      <c r="DTV220" s="130"/>
      <c r="DTW220" s="130"/>
      <c r="DTX220" s="130"/>
      <c r="DTY220" s="130"/>
      <c r="DTZ220" s="130"/>
      <c r="DUA220" s="130"/>
      <c r="DUB220" s="130"/>
      <c r="DUC220" s="130"/>
      <c r="DUD220" s="130"/>
      <c r="DUE220" s="130"/>
      <c r="DUF220" s="130"/>
      <c r="DUG220" s="130"/>
      <c r="DUH220" s="130"/>
      <c r="DUI220" s="130"/>
      <c r="DUJ220" s="130"/>
      <c r="DUK220" s="130"/>
      <c r="DUL220" s="130"/>
      <c r="DUM220" s="130"/>
      <c r="DUN220" s="130"/>
      <c r="DUO220" s="130"/>
      <c r="DUP220" s="130"/>
      <c r="DUQ220" s="130"/>
      <c r="DUR220" s="130"/>
      <c r="DUS220" s="130"/>
      <c r="DUT220" s="130"/>
      <c r="DUU220" s="130"/>
      <c r="DUV220" s="130"/>
      <c r="DUW220" s="130"/>
      <c r="DUX220" s="130"/>
      <c r="DUY220" s="130"/>
      <c r="DUZ220" s="130"/>
      <c r="DVA220" s="130"/>
      <c r="DVB220" s="130"/>
      <c r="DVC220" s="130"/>
      <c r="DVD220" s="130"/>
      <c r="DVE220" s="130"/>
      <c r="DVF220" s="130"/>
      <c r="DVG220" s="130"/>
      <c r="DVH220" s="130"/>
      <c r="DVI220" s="130"/>
      <c r="DVJ220" s="130"/>
      <c r="DVK220" s="130"/>
      <c r="DVL220" s="130"/>
      <c r="DVM220" s="130"/>
      <c r="DVN220" s="130"/>
      <c r="DVO220" s="130"/>
      <c r="DVP220" s="130"/>
      <c r="DVQ220" s="130"/>
      <c r="DVR220" s="130"/>
      <c r="DVS220" s="130"/>
      <c r="DVT220" s="130"/>
      <c r="DVU220" s="130"/>
      <c r="DVV220" s="130"/>
      <c r="DVW220" s="130"/>
      <c r="DVX220" s="130"/>
      <c r="DVY220" s="130"/>
      <c r="DVZ220" s="130"/>
      <c r="DWA220" s="130"/>
      <c r="DWB220" s="130"/>
      <c r="DWC220" s="130"/>
      <c r="DWD220" s="130"/>
      <c r="DWE220" s="130"/>
      <c r="DWF220" s="130"/>
      <c r="DWG220" s="130"/>
      <c r="DWH220" s="130"/>
      <c r="DWI220" s="130"/>
      <c r="DWJ220" s="130"/>
      <c r="DWK220" s="130"/>
      <c r="DWL220" s="130"/>
      <c r="DWM220" s="130"/>
      <c r="DWN220" s="130"/>
      <c r="DWO220" s="130"/>
      <c r="DWP220" s="130"/>
      <c r="DWQ220" s="130"/>
      <c r="DWR220" s="130"/>
      <c r="DWS220" s="130"/>
      <c r="DWT220" s="130"/>
      <c r="DWU220" s="130"/>
      <c r="DWV220" s="130"/>
      <c r="DWW220" s="130"/>
      <c r="DWX220" s="130"/>
      <c r="DWY220" s="130"/>
      <c r="DWZ220" s="130"/>
      <c r="DXA220" s="130"/>
      <c r="DXB220" s="130"/>
      <c r="DXC220" s="130"/>
      <c r="DXD220" s="130"/>
      <c r="DXE220" s="130"/>
      <c r="DXF220" s="130"/>
      <c r="DXG220" s="130"/>
      <c r="DXH220" s="130"/>
      <c r="DXI220" s="130"/>
      <c r="DXJ220" s="130"/>
      <c r="DXK220" s="130"/>
      <c r="DXL220" s="130"/>
      <c r="DXM220" s="130"/>
      <c r="DXN220" s="130"/>
      <c r="DXO220" s="130"/>
      <c r="DXP220" s="130"/>
      <c r="DXQ220" s="130"/>
      <c r="DXR220" s="130"/>
      <c r="DXS220" s="130"/>
      <c r="DXT220" s="130"/>
      <c r="DXU220" s="130"/>
      <c r="DXV220" s="130"/>
      <c r="DXW220" s="130"/>
      <c r="DXX220" s="130"/>
      <c r="DXY220" s="130"/>
      <c r="DXZ220" s="130"/>
      <c r="DYA220" s="130"/>
      <c r="DYB220" s="130"/>
      <c r="DYC220" s="130"/>
      <c r="DYD220" s="130"/>
      <c r="DYE220" s="130"/>
      <c r="DYF220" s="130"/>
      <c r="DYG220" s="130"/>
      <c r="DYH220" s="130"/>
      <c r="DYI220" s="130"/>
      <c r="DYJ220" s="130"/>
      <c r="DYK220" s="130"/>
      <c r="DYL220" s="130"/>
      <c r="DYM220" s="130"/>
      <c r="DYN220" s="130"/>
      <c r="DYO220" s="130"/>
      <c r="DYP220" s="130"/>
      <c r="DYQ220" s="130"/>
      <c r="DYR220" s="130"/>
      <c r="DYS220" s="130"/>
      <c r="DYT220" s="130"/>
      <c r="DYU220" s="130"/>
      <c r="DYV220" s="130"/>
      <c r="DYW220" s="130"/>
      <c r="DYX220" s="130"/>
      <c r="DYY220" s="130"/>
      <c r="DYZ220" s="130"/>
      <c r="DZA220" s="130"/>
      <c r="DZB220" s="130"/>
      <c r="DZC220" s="130"/>
      <c r="DZD220" s="130"/>
      <c r="DZE220" s="130"/>
      <c r="DZF220" s="130"/>
      <c r="DZG220" s="130"/>
      <c r="DZH220" s="130"/>
      <c r="DZI220" s="130"/>
      <c r="DZJ220" s="130"/>
      <c r="DZK220" s="130"/>
      <c r="DZL220" s="130"/>
      <c r="DZM220" s="130"/>
      <c r="DZN220" s="130"/>
      <c r="DZO220" s="130"/>
      <c r="DZP220" s="130"/>
      <c r="DZQ220" s="130"/>
      <c r="DZR220" s="130"/>
      <c r="DZS220" s="130"/>
      <c r="DZT220" s="130"/>
      <c r="DZU220" s="130"/>
      <c r="DZV220" s="130"/>
      <c r="DZW220" s="130"/>
      <c r="DZX220" s="130"/>
      <c r="DZY220" s="130"/>
      <c r="DZZ220" s="130"/>
      <c r="EAA220" s="130"/>
      <c r="EAB220" s="130"/>
      <c r="EAC220" s="130"/>
      <c r="EAD220" s="130"/>
      <c r="EAE220" s="130"/>
      <c r="EAF220" s="130"/>
      <c r="EAG220" s="130"/>
      <c r="EAH220" s="130"/>
      <c r="EAI220" s="130"/>
      <c r="EAJ220" s="130"/>
      <c r="EAK220" s="130"/>
      <c r="EAL220" s="130"/>
      <c r="EAM220" s="130"/>
      <c r="EAN220" s="130"/>
      <c r="EAO220" s="130"/>
      <c r="EAP220" s="130"/>
      <c r="EAQ220" s="130"/>
      <c r="EAR220" s="130"/>
      <c r="EAS220" s="130"/>
      <c r="EAT220" s="130"/>
      <c r="EAU220" s="130"/>
      <c r="EAV220" s="130"/>
      <c r="EAW220" s="130"/>
      <c r="EAX220" s="130"/>
      <c r="EAY220" s="130"/>
      <c r="EAZ220" s="130"/>
      <c r="EBA220" s="130"/>
      <c r="EBB220" s="130"/>
      <c r="EBC220" s="130"/>
      <c r="EBD220" s="130"/>
      <c r="EBE220" s="130"/>
      <c r="EBF220" s="130"/>
      <c r="EBG220" s="130"/>
      <c r="EBH220" s="130"/>
      <c r="EBI220" s="130"/>
      <c r="EBJ220" s="130"/>
      <c r="EBK220" s="130"/>
      <c r="EBL220" s="130"/>
      <c r="EBM220" s="130"/>
      <c r="EBN220" s="130"/>
      <c r="EBO220" s="130"/>
      <c r="EBP220" s="130"/>
      <c r="EBQ220" s="130"/>
      <c r="EBR220" s="130"/>
      <c r="EBS220" s="130"/>
      <c r="EBT220" s="130"/>
      <c r="EBU220" s="130"/>
      <c r="EBV220" s="130"/>
      <c r="EBW220" s="130"/>
      <c r="EBX220" s="130"/>
      <c r="EBY220" s="130"/>
      <c r="EBZ220" s="130"/>
      <c r="ECA220" s="130"/>
      <c r="ECB220" s="130"/>
      <c r="ECC220" s="130"/>
      <c r="ECD220" s="130"/>
      <c r="ECE220" s="130"/>
      <c r="ECF220" s="130"/>
      <c r="ECG220" s="130"/>
      <c r="ECH220" s="130"/>
      <c r="ECI220" s="130"/>
      <c r="ECJ220" s="130"/>
      <c r="ECK220" s="130"/>
      <c r="ECL220" s="130"/>
      <c r="ECM220" s="130"/>
      <c r="ECN220" s="130"/>
      <c r="ECO220" s="130"/>
      <c r="ECP220" s="130"/>
      <c r="ECQ220" s="130"/>
      <c r="ECR220" s="130"/>
      <c r="ECS220" s="130"/>
      <c r="ECT220" s="130"/>
      <c r="ECU220" s="130"/>
      <c r="ECV220" s="130"/>
      <c r="ECW220" s="130"/>
      <c r="ECX220" s="130"/>
      <c r="ECY220" s="130"/>
      <c r="ECZ220" s="130"/>
      <c r="EDA220" s="130"/>
      <c r="EDB220" s="130"/>
      <c r="EDC220" s="130"/>
      <c r="EDD220" s="130"/>
      <c r="EDE220" s="130"/>
      <c r="EDF220" s="130"/>
      <c r="EDG220" s="130"/>
      <c r="EDH220" s="130"/>
      <c r="EDI220" s="130"/>
      <c r="EDJ220" s="130"/>
      <c r="EDK220" s="130"/>
      <c r="EDL220" s="130"/>
      <c r="EDM220" s="130"/>
      <c r="EDN220" s="130"/>
      <c r="EDO220" s="130"/>
      <c r="EDP220" s="130"/>
      <c r="EDQ220" s="130"/>
      <c r="EDR220" s="130"/>
      <c r="EDS220" s="130"/>
      <c r="EDT220" s="130"/>
      <c r="EDU220" s="130"/>
      <c r="EDV220" s="130"/>
      <c r="EDW220" s="130"/>
      <c r="EDX220" s="130"/>
      <c r="EDY220" s="130"/>
      <c r="EDZ220" s="130"/>
      <c r="EEA220" s="130"/>
      <c r="EEB220" s="130"/>
      <c r="EEC220" s="130"/>
      <c r="EED220" s="130"/>
      <c r="EEE220" s="130"/>
      <c r="EEF220" s="130"/>
      <c r="EEG220" s="130"/>
      <c r="EEH220" s="130"/>
      <c r="EEI220" s="130"/>
      <c r="EEJ220" s="130"/>
      <c r="EEK220" s="130"/>
      <c r="EEL220" s="130"/>
      <c r="EEM220" s="130"/>
      <c r="EEN220" s="130"/>
      <c r="EEO220" s="130"/>
      <c r="EEP220" s="130"/>
      <c r="EEQ220" s="130"/>
      <c r="EER220" s="130"/>
      <c r="EES220" s="130"/>
      <c r="EET220" s="130"/>
      <c r="EEU220" s="130"/>
      <c r="EEV220" s="130"/>
      <c r="EEW220" s="130"/>
      <c r="EEX220" s="130"/>
      <c r="EEY220" s="130"/>
      <c r="EEZ220" s="130"/>
      <c r="EFA220" s="130"/>
      <c r="EFB220" s="130"/>
      <c r="EFC220" s="130"/>
      <c r="EFD220" s="130"/>
      <c r="EFE220" s="130"/>
      <c r="EFF220" s="130"/>
      <c r="EFG220" s="130"/>
      <c r="EFH220" s="130"/>
      <c r="EFI220" s="130"/>
      <c r="EFJ220" s="130"/>
      <c r="EFK220" s="130"/>
      <c r="EFL220" s="130"/>
      <c r="EFM220" s="130"/>
      <c r="EFN220" s="130"/>
      <c r="EFO220" s="130"/>
      <c r="EFP220" s="130"/>
      <c r="EFQ220" s="130"/>
      <c r="EFR220" s="130"/>
      <c r="EFS220" s="130"/>
      <c r="EFT220" s="130"/>
      <c r="EFU220" s="130"/>
      <c r="EFV220" s="130"/>
      <c r="EFW220" s="130"/>
      <c r="EFX220" s="130"/>
      <c r="EFY220" s="130"/>
      <c r="EFZ220" s="130"/>
      <c r="EGA220" s="130"/>
      <c r="EGB220" s="130"/>
      <c r="EGC220" s="130"/>
      <c r="EGD220" s="130"/>
      <c r="EGE220" s="130"/>
      <c r="EGF220" s="130"/>
      <c r="EGG220" s="130"/>
      <c r="EGH220" s="130"/>
      <c r="EGI220" s="130"/>
      <c r="EGJ220" s="130"/>
      <c r="EGK220" s="130"/>
      <c r="EGL220" s="130"/>
      <c r="EGM220" s="130"/>
      <c r="EGN220" s="130"/>
      <c r="EGO220" s="130"/>
      <c r="EGP220" s="130"/>
      <c r="EGQ220" s="130"/>
      <c r="EGR220" s="130"/>
      <c r="EGS220" s="130"/>
      <c r="EGT220" s="130"/>
      <c r="EGU220" s="130"/>
      <c r="EGV220" s="130"/>
      <c r="EGW220" s="130"/>
      <c r="EGX220" s="130"/>
      <c r="EGY220" s="130"/>
      <c r="EGZ220" s="130"/>
      <c r="EHA220" s="130"/>
      <c r="EHB220" s="130"/>
      <c r="EHC220" s="130"/>
      <c r="EHD220" s="130"/>
      <c r="EHE220" s="130"/>
      <c r="EHF220" s="130"/>
      <c r="EHG220" s="130"/>
      <c r="EHH220" s="130"/>
      <c r="EHI220" s="130"/>
      <c r="EHJ220" s="130"/>
      <c r="EHK220" s="130"/>
      <c r="EHL220" s="130"/>
      <c r="EHM220" s="130"/>
      <c r="EHN220" s="130"/>
      <c r="EHO220" s="130"/>
      <c r="EHP220" s="130"/>
      <c r="EHQ220" s="130"/>
      <c r="EHR220" s="130"/>
      <c r="EHS220" s="130"/>
      <c r="EHT220" s="130"/>
      <c r="EHU220" s="130"/>
      <c r="EHV220" s="130"/>
      <c r="EHW220" s="130"/>
      <c r="EHX220" s="130"/>
      <c r="EHY220" s="130"/>
      <c r="EHZ220" s="130"/>
      <c r="EIA220" s="130"/>
      <c r="EIB220" s="130"/>
      <c r="EIC220" s="130"/>
      <c r="EID220" s="130"/>
      <c r="EIE220" s="130"/>
      <c r="EIF220" s="130"/>
      <c r="EIG220" s="130"/>
      <c r="EIH220" s="130"/>
      <c r="EII220" s="130"/>
      <c r="EIJ220" s="130"/>
      <c r="EIK220" s="130"/>
      <c r="EIL220" s="130"/>
      <c r="EIM220" s="130"/>
      <c r="EIN220" s="130"/>
      <c r="EIO220" s="130"/>
      <c r="EIP220" s="130"/>
      <c r="EIQ220" s="130"/>
      <c r="EIR220" s="130"/>
      <c r="EIS220" s="130"/>
      <c r="EIT220" s="130"/>
      <c r="EIU220" s="130"/>
      <c r="EIV220" s="130"/>
      <c r="EIW220" s="130"/>
      <c r="EIX220" s="130"/>
      <c r="EIY220" s="130"/>
      <c r="EIZ220" s="130"/>
      <c r="EJA220" s="130"/>
      <c r="EJB220" s="130"/>
      <c r="EJC220" s="130"/>
      <c r="EJD220" s="130"/>
      <c r="EJE220" s="130"/>
      <c r="EJF220" s="130"/>
      <c r="EJG220" s="130"/>
      <c r="EJH220" s="130"/>
      <c r="EJI220" s="130"/>
      <c r="EJJ220" s="130"/>
      <c r="EJK220" s="130"/>
      <c r="EJL220" s="130"/>
      <c r="EJM220" s="130"/>
      <c r="EJN220" s="130"/>
      <c r="EJO220" s="130"/>
      <c r="EJP220" s="130"/>
      <c r="EJQ220" s="130"/>
      <c r="EJR220" s="130"/>
      <c r="EJS220" s="130"/>
      <c r="EJT220" s="130"/>
      <c r="EJU220" s="130"/>
      <c r="EJV220" s="130"/>
      <c r="EJW220" s="130"/>
      <c r="EJX220" s="130"/>
      <c r="EJY220" s="130"/>
      <c r="EJZ220" s="130"/>
      <c r="EKA220" s="130"/>
      <c r="EKB220" s="130"/>
      <c r="EKC220" s="130"/>
      <c r="EKD220" s="130"/>
      <c r="EKE220" s="130"/>
      <c r="EKF220" s="130"/>
      <c r="EKG220" s="130"/>
      <c r="EKH220" s="130"/>
      <c r="EKI220" s="130"/>
      <c r="EKJ220" s="130"/>
      <c r="EKK220" s="130"/>
      <c r="EKL220" s="130"/>
      <c r="EKM220" s="130"/>
      <c r="EKN220" s="130"/>
      <c r="EKO220" s="130"/>
      <c r="EKP220" s="130"/>
      <c r="EKQ220" s="130"/>
      <c r="EKR220" s="130"/>
      <c r="EKS220" s="130"/>
      <c r="EKT220" s="130"/>
      <c r="EKU220" s="130"/>
      <c r="EKV220" s="130"/>
      <c r="EKW220" s="130"/>
      <c r="EKX220" s="130"/>
      <c r="EKY220" s="130"/>
      <c r="EKZ220" s="130"/>
      <c r="ELA220" s="130"/>
      <c r="ELB220" s="130"/>
      <c r="ELC220" s="130"/>
      <c r="ELD220" s="130"/>
      <c r="ELE220" s="130"/>
      <c r="ELF220" s="130"/>
      <c r="ELG220" s="130"/>
      <c r="ELH220" s="130"/>
      <c r="ELI220" s="130"/>
      <c r="ELJ220" s="130"/>
      <c r="ELK220" s="130"/>
      <c r="ELL220" s="130"/>
      <c r="ELM220" s="130"/>
      <c r="ELN220" s="130"/>
      <c r="ELO220" s="130"/>
      <c r="ELP220" s="130"/>
      <c r="ELQ220" s="130"/>
      <c r="ELR220" s="130"/>
      <c r="ELS220" s="130"/>
      <c r="ELT220" s="130"/>
      <c r="ELU220" s="130"/>
      <c r="ELV220" s="130"/>
      <c r="ELW220" s="130"/>
      <c r="ELX220" s="130"/>
      <c r="ELY220" s="130"/>
      <c r="ELZ220" s="130"/>
      <c r="EMA220" s="130"/>
      <c r="EMB220" s="130"/>
      <c r="EMC220" s="130"/>
      <c r="EMD220" s="130"/>
      <c r="EME220" s="130"/>
      <c r="EMF220" s="130"/>
      <c r="EMG220" s="130"/>
      <c r="EMH220" s="130"/>
      <c r="EMI220" s="130"/>
      <c r="EMJ220" s="130"/>
      <c r="EMK220" s="130"/>
      <c r="EML220" s="130"/>
      <c r="EMM220" s="130"/>
      <c r="EMN220" s="130"/>
      <c r="EMO220" s="130"/>
      <c r="EMP220" s="130"/>
      <c r="EMQ220" s="130"/>
      <c r="EMR220" s="130"/>
      <c r="EMS220" s="130"/>
      <c r="EMT220" s="130"/>
      <c r="EMU220" s="130"/>
      <c r="EMV220" s="130"/>
      <c r="EMW220" s="130"/>
      <c r="EMX220" s="130"/>
      <c r="EMY220" s="130"/>
      <c r="EMZ220" s="130"/>
      <c r="ENA220" s="130"/>
      <c r="ENB220" s="130"/>
      <c r="ENC220" s="130"/>
      <c r="END220" s="130"/>
      <c r="ENE220" s="130"/>
      <c r="ENF220" s="130"/>
      <c r="ENG220" s="130"/>
      <c r="ENH220" s="130"/>
      <c r="ENI220" s="130"/>
      <c r="ENJ220" s="130"/>
      <c r="ENK220" s="130"/>
      <c r="ENL220" s="130"/>
      <c r="ENM220" s="130"/>
      <c r="ENN220" s="130"/>
      <c r="ENO220" s="130"/>
      <c r="ENP220" s="130"/>
      <c r="ENQ220" s="130"/>
      <c r="ENR220" s="130"/>
      <c r="ENS220" s="130"/>
      <c r="ENT220" s="130"/>
      <c r="ENU220" s="130"/>
      <c r="ENV220" s="130"/>
      <c r="ENW220" s="130"/>
      <c r="ENX220" s="130"/>
      <c r="ENY220" s="130"/>
      <c r="ENZ220" s="130"/>
      <c r="EOA220" s="130"/>
      <c r="EOB220" s="130"/>
      <c r="EOC220" s="130"/>
      <c r="EOD220" s="130"/>
      <c r="EOE220" s="130"/>
      <c r="EOF220" s="130"/>
      <c r="EOG220" s="130"/>
      <c r="EOH220" s="130"/>
      <c r="EOI220" s="130"/>
      <c r="EOJ220" s="130"/>
      <c r="EOK220" s="130"/>
      <c r="EOL220" s="130"/>
      <c r="EOM220" s="130"/>
      <c r="EON220" s="130"/>
      <c r="EOO220" s="130"/>
      <c r="EOP220" s="130"/>
      <c r="EOQ220" s="130"/>
      <c r="EOR220" s="130"/>
      <c r="EOS220" s="130"/>
      <c r="EOT220" s="130"/>
      <c r="EOU220" s="130"/>
      <c r="EOV220" s="130"/>
      <c r="EOW220" s="130"/>
      <c r="EOX220" s="130"/>
      <c r="EOY220" s="130"/>
      <c r="EOZ220" s="130"/>
      <c r="EPA220" s="130"/>
      <c r="EPB220" s="130"/>
      <c r="EPC220" s="130"/>
      <c r="EPD220" s="130"/>
      <c r="EPE220" s="130"/>
      <c r="EPF220" s="130"/>
      <c r="EPG220" s="130"/>
      <c r="EPH220" s="130"/>
      <c r="EPI220" s="130"/>
      <c r="EPJ220" s="130"/>
      <c r="EPK220" s="130"/>
      <c r="EPL220" s="130"/>
      <c r="EPM220" s="130"/>
      <c r="EPN220" s="130"/>
      <c r="EPO220" s="130"/>
      <c r="EPP220" s="130"/>
      <c r="EPQ220" s="130"/>
      <c r="EPR220" s="130"/>
      <c r="EPS220" s="130"/>
      <c r="EPT220" s="130"/>
      <c r="EPU220" s="130"/>
      <c r="EPV220" s="130"/>
      <c r="EPW220" s="130"/>
      <c r="EPX220" s="130"/>
      <c r="EPY220" s="130"/>
      <c r="EPZ220" s="130"/>
      <c r="EQA220" s="130"/>
      <c r="EQB220" s="130"/>
      <c r="EQC220" s="130"/>
      <c r="EQD220" s="130"/>
      <c r="EQE220" s="130"/>
      <c r="EQF220" s="130"/>
      <c r="EQG220" s="130"/>
      <c r="EQH220" s="130"/>
      <c r="EQI220" s="130"/>
      <c r="EQJ220" s="130"/>
      <c r="EQK220" s="130"/>
      <c r="EQL220" s="130"/>
      <c r="EQM220" s="130"/>
      <c r="EQN220" s="130"/>
      <c r="EQO220" s="130"/>
      <c r="EQP220" s="130"/>
      <c r="EQQ220" s="130"/>
      <c r="EQR220" s="130"/>
      <c r="EQS220" s="130"/>
      <c r="EQT220" s="130"/>
      <c r="EQU220" s="130"/>
      <c r="EQV220" s="130"/>
      <c r="EQW220" s="130"/>
      <c r="EQX220" s="130"/>
      <c r="EQY220" s="130"/>
      <c r="EQZ220" s="130"/>
      <c r="ERA220" s="130"/>
      <c r="ERB220" s="130"/>
      <c r="ERC220" s="130"/>
      <c r="ERD220" s="130"/>
      <c r="ERE220" s="130"/>
      <c r="ERF220" s="130"/>
      <c r="ERG220" s="130"/>
      <c r="ERH220" s="130"/>
      <c r="ERI220" s="130"/>
      <c r="ERJ220" s="130"/>
      <c r="ERK220" s="130"/>
      <c r="ERL220" s="130"/>
      <c r="ERM220" s="130"/>
      <c r="ERN220" s="130"/>
      <c r="ERO220" s="130"/>
      <c r="ERP220" s="130"/>
      <c r="ERQ220" s="130"/>
      <c r="ERR220" s="130"/>
      <c r="ERS220" s="130"/>
      <c r="ERT220" s="130"/>
      <c r="ERU220" s="130"/>
      <c r="ERV220" s="130"/>
      <c r="ERW220" s="130"/>
      <c r="ERX220" s="130"/>
      <c r="ERY220" s="130"/>
      <c r="ERZ220" s="130"/>
      <c r="ESA220" s="130"/>
      <c r="ESB220" s="130"/>
      <c r="ESC220" s="130"/>
      <c r="ESD220" s="130"/>
      <c r="ESE220" s="130"/>
      <c r="ESF220" s="130"/>
      <c r="ESG220" s="130"/>
      <c r="ESH220" s="130"/>
      <c r="ESI220" s="130"/>
      <c r="ESJ220" s="130"/>
      <c r="ESK220" s="130"/>
      <c r="ESL220" s="130"/>
      <c r="ESM220" s="130"/>
      <c r="ESN220" s="130"/>
      <c r="ESO220" s="130"/>
      <c r="ESP220" s="130"/>
      <c r="ESQ220" s="130"/>
      <c r="ESR220" s="130"/>
      <c r="ESS220" s="130"/>
      <c r="EST220" s="130"/>
      <c r="ESU220" s="130"/>
      <c r="ESV220" s="130"/>
      <c r="ESW220" s="130"/>
      <c r="ESX220" s="130"/>
      <c r="ESY220" s="130"/>
      <c r="ESZ220" s="130"/>
      <c r="ETA220" s="130"/>
      <c r="ETB220" s="130"/>
      <c r="ETC220" s="130"/>
      <c r="ETD220" s="130"/>
      <c r="ETE220" s="130"/>
      <c r="ETF220" s="130"/>
      <c r="ETG220" s="130"/>
      <c r="ETH220" s="130"/>
      <c r="ETI220" s="130"/>
      <c r="ETJ220" s="130"/>
      <c r="ETK220" s="130"/>
      <c r="ETL220" s="130"/>
      <c r="ETM220" s="130"/>
      <c r="ETN220" s="130"/>
      <c r="ETO220" s="130"/>
      <c r="ETP220" s="130"/>
      <c r="ETQ220" s="130"/>
      <c r="ETR220" s="130"/>
      <c r="ETS220" s="130"/>
      <c r="ETT220" s="130"/>
      <c r="ETU220" s="130"/>
      <c r="ETV220" s="130"/>
      <c r="ETW220" s="130"/>
      <c r="ETX220" s="130"/>
      <c r="ETY220" s="130"/>
      <c r="ETZ220" s="130"/>
      <c r="EUA220" s="130"/>
      <c r="EUB220" s="130"/>
      <c r="EUC220" s="130"/>
      <c r="EUD220" s="130"/>
      <c r="EUE220" s="130"/>
      <c r="EUF220" s="130"/>
      <c r="EUG220" s="130"/>
      <c r="EUH220" s="130"/>
      <c r="EUI220" s="130"/>
      <c r="EUJ220" s="130"/>
      <c r="EUK220" s="130"/>
      <c r="EUL220" s="130"/>
      <c r="EUM220" s="130"/>
      <c r="EUN220" s="130"/>
      <c r="EUO220" s="130"/>
      <c r="EUP220" s="130"/>
      <c r="EUQ220" s="130"/>
      <c r="EUR220" s="130"/>
      <c r="EUS220" s="130"/>
      <c r="EUT220" s="130"/>
      <c r="EUU220" s="130"/>
      <c r="EUV220" s="130"/>
      <c r="EUW220" s="130"/>
      <c r="EUX220" s="130"/>
      <c r="EUY220" s="130"/>
      <c r="EUZ220" s="130"/>
      <c r="EVA220" s="130"/>
      <c r="EVB220" s="130"/>
      <c r="EVC220" s="130"/>
      <c r="EVD220" s="130"/>
      <c r="EVE220" s="130"/>
      <c r="EVF220" s="130"/>
      <c r="EVG220" s="130"/>
      <c r="EVH220" s="130"/>
      <c r="EVI220" s="130"/>
      <c r="EVJ220" s="130"/>
      <c r="EVK220" s="130"/>
      <c r="EVL220" s="130"/>
      <c r="EVM220" s="130"/>
      <c r="EVN220" s="130"/>
      <c r="EVO220" s="130"/>
      <c r="EVP220" s="130"/>
      <c r="EVQ220" s="130"/>
      <c r="EVR220" s="130"/>
      <c r="EVS220" s="130"/>
      <c r="EVT220" s="130"/>
      <c r="EVU220" s="130"/>
      <c r="EVV220" s="130"/>
      <c r="EVW220" s="130"/>
      <c r="EVX220" s="130"/>
      <c r="EVY220" s="130"/>
      <c r="EVZ220" s="130"/>
      <c r="EWA220" s="130"/>
      <c r="EWB220" s="130"/>
      <c r="EWC220" s="130"/>
      <c r="EWD220" s="130"/>
      <c r="EWE220" s="130"/>
      <c r="EWF220" s="130"/>
      <c r="EWG220" s="130"/>
      <c r="EWH220" s="130"/>
      <c r="EWI220" s="130"/>
      <c r="EWJ220" s="130"/>
      <c r="EWK220" s="130"/>
      <c r="EWL220" s="130"/>
      <c r="EWM220" s="130"/>
      <c r="EWN220" s="130"/>
      <c r="EWO220" s="130"/>
      <c r="EWP220" s="130"/>
      <c r="EWQ220" s="130"/>
      <c r="EWR220" s="130"/>
      <c r="EWS220" s="130"/>
      <c r="EWT220" s="130"/>
      <c r="EWU220" s="130"/>
      <c r="EWV220" s="130"/>
      <c r="EWW220" s="130"/>
      <c r="EWX220" s="130"/>
      <c r="EWY220" s="130"/>
      <c r="EWZ220" s="130"/>
      <c r="EXA220" s="130"/>
      <c r="EXB220" s="130"/>
      <c r="EXC220" s="130"/>
      <c r="EXD220" s="130"/>
      <c r="EXE220" s="130"/>
      <c r="EXF220" s="130"/>
      <c r="EXG220" s="130"/>
      <c r="EXH220" s="130"/>
      <c r="EXI220" s="130"/>
      <c r="EXJ220" s="130"/>
      <c r="EXK220" s="130"/>
      <c r="EXL220" s="130"/>
      <c r="EXM220" s="130"/>
      <c r="EXN220" s="130"/>
      <c r="EXO220" s="130"/>
      <c r="EXP220" s="130"/>
      <c r="EXQ220" s="130"/>
      <c r="EXR220" s="130"/>
      <c r="EXS220" s="130"/>
      <c r="EXT220" s="130"/>
      <c r="EXU220" s="130"/>
      <c r="EXV220" s="130"/>
      <c r="EXW220" s="130"/>
      <c r="EXX220" s="130"/>
      <c r="EXY220" s="130"/>
      <c r="EXZ220" s="130"/>
      <c r="EYA220" s="130"/>
      <c r="EYB220" s="130"/>
      <c r="EYC220" s="130"/>
      <c r="EYD220" s="130"/>
      <c r="EYE220" s="130"/>
      <c r="EYF220" s="130"/>
      <c r="EYG220" s="130"/>
      <c r="EYH220" s="130"/>
      <c r="EYI220" s="130"/>
      <c r="EYJ220" s="130"/>
      <c r="EYK220" s="130"/>
      <c r="EYL220" s="130"/>
      <c r="EYM220" s="130"/>
      <c r="EYN220" s="130"/>
      <c r="EYO220" s="130"/>
      <c r="EYP220" s="130"/>
      <c r="EYQ220" s="130"/>
      <c r="EYR220" s="130"/>
      <c r="EYS220" s="130"/>
      <c r="EYT220" s="130"/>
      <c r="EYU220" s="130"/>
      <c r="EYV220" s="130"/>
      <c r="EYW220" s="130"/>
      <c r="EYX220" s="130"/>
      <c r="EYY220" s="130"/>
      <c r="EYZ220" s="130"/>
      <c r="EZA220" s="130"/>
      <c r="EZB220" s="130"/>
      <c r="EZC220" s="130"/>
      <c r="EZD220" s="130"/>
      <c r="EZE220" s="130"/>
      <c r="EZF220" s="130"/>
      <c r="EZG220" s="130"/>
      <c r="EZH220" s="130"/>
      <c r="EZI220" s="130"/>
      <c r="EZJ220" s="130"/>
      <c r="EZK220" s="130"/>
      <c r="EZL220" s="130"/>
      <c r="EZM220" s="130"/>
      <c r="EZN220" s="130"/>
      <c r="EZO220" s="130"/>
      <c r="EZP220" s="130"/>
      <c r="EZQ220" s="130"/>
      <c r="EZR220" s="130"/>
      <c r="EZS220" s="130"/>
      <c r="EZT220" s="130"/>
      <c r="EZU220" s="130"/>
      <c r="EZV220" s="130"/>
      <c r="EZW220" s="130"/>
      <c r="EZX220" s="130"/>
      <c r="EZY220" s="130"/>
      <c r="EZZ220" s="130"/>
      <c r="FAA220" s="130"/>
      <c r="FAB220" s="130"/>
      <c r="FAC220" s="130"/>
      <c r="FAD220" s="130"/>
      <c r="FAE220" s="130"/>
      <c r="FAF220" s="130"/>
      <c r="FAG220" s="130"/>
      <c r="FAH220" s="130"/>
      <c r="FAI220" s="130"/>
      <c r="FAJ220" s="130"/>
      <c r="FAK220" s="130"/>
      <c r="FAL220" s="130"/>
      <c r="FAM220" s="130"/>
      <c r="FAN220" s="130"/>
      <c r="FAO220" s="130"/>
      <c r="FAP220" s="130"/>
      <c r="FAQ220" s="130"/>
      <c r="FAR220" s="130"/>
      <c r="FAS220" s="130"/>
      <c r="FAT220" s="130"/>
      <c r="FAU220" s="130"/>
      <c r="FAV220" s="130"/>
      <c r="FAW220" s="130"/>
      <c r="FAX220" s="130"/>
      <c r="FAY220" s="130"/>
      <c r="FAZ220" s="130"/>
      <c r="FBA220" s="130"/>
      <c r="FBB220" s="130"/>
      <c r="FBC220" s="130"/>
      <c r="FBD220" s="130"/>
      <c r="FBE220" s="130"/>
      <c r="FBF220" s="130"/>
      <c r="FBG220" s="130"/>
      <c r="FBH220" s="130"/>
      <c r="FBI220" s="130"/>
      <c r="FBJ220" s="130"/>
      <c r="FBK220" s="130"/>
      <c r="FBL220" s="130"/>
      <c r="FBM220" s="130"/>
      <c r="FBN220" s="130"/>
      <c r="FBO220" s="130"/>
      <c r="FBP220" s="130"/>
      <c r="FBQ220" s="130"/>
      <c r="FBR220" s="130"/>
      <c r="FBS220" s="130"/>
      <c r="FBT220" s="130"/>
      <c r="FBU220" s="130"/>
      <c r="FBV220" s="130"/>
      <c r="FBW220" s="130"/>
      <c r="FBX220" s="130"/>
      <c r="FBY220" s="130"/>
      <c r="FBZ220" s="130"/>
      <c r="FCA220" s="130"/>
      <c r="FCB220" s="130"/>
      <c r="FCC220" s="130"/>
      <c r="FCD220" s="130"/>
      <c r="FCE220" s="130"/>
      <c r="FCF220" s="130"/>
      <c r="FCG220" s="130"/>
      <c r="FCH220" s="130"/>
      <c r="FCI220" s="130"/>
      <c r="FCJ220" s="130"/>
      <c r="FCK220" s="130"/>
      <c r="FCL220" s="130"/>
      <c r="FCM220" s="130"/>
      <c r="FCN220" s="130"/>
      <c r="FCO220" s="130"/>
      <c r="FCP220" s="130"/>
      <c r="FCQ220" s="130"/>
      <c r="FCR220" s="130"/>
      <c r="FCS220" s="130"/>
      <c r="FCT220" s="130"/>
      <c r="FCU220" s="130"/>
      <c r="FCV220" s="130"/>
      <c r="FCW220" s="130"/>
      <c r="FCX220" s="130"/>
      <c r="FCY220" s="130"/>
      <c r="FCZ220" s="130"/>
      <c r="FDA220" s="130"/>
      <c r="FDB220" s="130"/>
      <c r="FDC220" s="130"/>
      <c r="FDD220" s="130"/>
      <c r="FDE220" s="130"/>
      <c r="FDF220" s="130"/>
      <c r="FDG220" s="130"/>
      <c r="FDH220" s="130"/>
      <c r="FDI220" s="130"/>
      <c r="FDJ220" s="130"/>
      <c r="FDK220" s="130"/>
      <c r="FDL220" s="130"/>
      <c r="FDM220" s="130"/>
      <c r="FDN220" s="130"/>
      <c r="FDO220" s="130"/>
      <c r="FDP220" s="130"/>
      <c r="FDQ220" s="130"/>
      <c r="FDR220" s="130"/>
      <c r="FDS220" s="130"/>
      <c r="FDT220" s="130"/>
      <c r="FDU220" s="130"/>
      <c r="FDV220" s="130"/>
      <c r="FDW220" s="130"/>
      <c r="FDX220" s="130"/>
      <c r="FDY220" s="130"/>
      <c r="FDZ220" s="130"/>
      <c r="FEA220" s="130"/>
      <c r="FEB220" s="130"/>
      <c r="FEC220" s="130"/>
      <c r="FED220" s="130"/>
      <c r="FEE220" s="130"/>
      <c r="FEF220" s="130"/>
      <c r="FEG220" s="130"/>
      <c r="FEH220" s="130"/>
      <c r="FEI220" s="130"/>
      <c r="FEJ220" s="130"/>
      <c r="FEK220" s="130"/>
      <c r="FEL220" s="130"/>
      <c r="FEM220" s="130"/>
      <c r="FEN220" s="130"/>
      <c r="FEO220" s="130"/>
      <c r="FEP220" s="130"/>
      <c r="FEQ220" s="130"/>
      <c r="FER220" s="130"/>
      <c r="FES220" s="130"/>
      <c r="FET220" s="130"/>
      <c r="FEU220" s="130"/>
      <c r="FEV220" s="130"/>
      <c r="FEW220" s="130"/>
      <c r="FEX220" s="130"/>
      <c r="FEY220" s="130"/>
      <c r="FEZ220" s="130"/>
      <c r="FFA220" s="130"/>
      <c r="FFB220" s="130"/>
      <c r="FFC220" s="130"/>
      <c r="FFD220" s="130"/>
      <c r="FFE220" s="130"/>
      <c r="FFF220" s="130"/>
      <c r="FFG220" s="130"/>
      <c r="FFH220" s="130"/>
      <c r="FFI220" s="130"/>
      <c r="FFJ220" s="130"/>
      <c r="FFK220" s="130"/>
      <c r="FFL220" s="130"/>
      <c r="FFM220" s="130"/>
      <c r="FFN220" s="130"/>
      <c r="FFO220" s="130"/>
      <c r="FFP220" s="130"/>
      <c r="FFQ220" s="130"/>
      <c r="FFR220" s="130"/>
      <c r="FFS220" s="130"/>
      <c r="FFT220" s="130"/>
      <c r="FFU220" s="130"/>
      <c r="FFV220" s="130"/>
      <c r="FFW220" s="130"/>
      <c r="FFX220" s="130"/>
      <c r="FFY220" s="130"/>
      <c r="FFZ220" s="130"/>
      <c r="FGA220" s="130"/>
      <c r="FGB220" s="130"/>
      <c r="FGC220" s="130"/>
      <c r="FGD220" s="130"/>
      <c r="FGE220" s="130"/>
      <c r="FGF220" s="130"/>
      <c r="FGG220" s="130"/>
      <c r="FGH220" s="130"/>
      <c r="FGI220" s="130"/>
      <c r="FGJ220" s="130"/>
      <c r="FGK220" s="130"/>
      <c r="FGL220" s="130"/>
      <c r="FGM220" s="130"/>
      <c r="FGN220" s="130"/>
      <c r="FGO220" s="130"/>
      <c r="FGP220" s="130"/>
      <c r="FGQ220" s="130"/>
      <c r="FGR220" s="130"/>
      <c r="FGS220" s="130"/>
      <c r="FGT220" s="130"/>
      <c r="FGU220" s="130"/>
      <c r="FGV220" s="130"/>
      <c r="FGW220" s="130"/>
      <c r="FGX220" s="130"/>
      <c r="FGY220" s="130"/>
      <c r="FGZ220" s="130"/>
      <c r="FHA220" s="130"/>
      <c r="FHB220" s="130"/>
      <c r="FHC220" s="130"/>
      <c r="FHD220" s="130"/>
      <c r="FHE220" s="130"/>
      <c r="FHF220" s="130"/>
      <c r="FHG220" s="130"/>
      <c r="FHH220" s="130"/>
      <c r="FHI220" s="130"/>
      <c r="FHJ220" s="130"/>
      <c r="FHK220" s="130"/>
      <c r="FHL220" s="130"/>
      <c r="FHM220" s="130"/>
      <c r="FHN220" s="130"/>
      <c r="FHO220" s="130"/>
      <c r="FHP220" s="130"/>
      <c r="FHQ220" s="130"/>
      <c r="FHR220" s="130"/>
      <c r="FHS220" s="130"/>
      <c r="FHT220" s="130"/>
      <c r="FHU220" s="130"/>
      <c r="FHV220" s="130"/>
      <c r="FHW220" s="130"/>
      <c r="FHX220" s="130"/>
      <c r="FHY220" s="130"/>
      <c r="FHZ220" s="130"/>
      <c r="FIA220" s="130"/>
      <c r="FIB220" s="130"/>
      <c r="FIC220" s="130"/>
      <c r="FID220" s="130"/>
      <c r="FIE220" s="130"/>
      <c r="FIF220" s="130"/>
      <c r="FIG220" s="130"/>
      <c r="FIH220" s="130"/>
      <c r="FII220" s="130"/>
      <c r="FIJ220" s="130"/>
      <c r="FIK220" s="130"/>
      <c r="FIL220" s="130"/>
      <c r="FIM220" s="130"/>
      <c r="FIN220" s="130"/>
      <c r="FIO220" s="130"/>
      <c r="FIP220" s="130"/>
      <c r="FIQ220" s="130"/>
      <c r="FIR220" s="130"/>
      <c r="FIS220" s="130"/>
      <c r="FIT220" s="130"/>
      <c r="FIU220" s="130"/>
      <c r="FIV220" s="130"/>
      <c r="FIW220" s="130"/>
      <c r="FIX220" s="130"/>
      <c r="FIY220" s="130"/>
      <c r="FIZ220" s="130"/>
      <c r="FJA220" s="130"/>
      <c r="FJB220" s="130"/>
      <c r="FJC220" s="130"/>
      <c r="FJD220" s="130"/>
      <c r="FJE220" s="130"/>
      <c r="FJF220" s="130"/>
      <c r="FJG220" s="130"/>
      <c r="FJH220" s="130"/>
      <c r="FJI220" s="130"/>
      <c r="FJJ220" s="130"/>
      <c r="FJK220" s="130"/>
      <c r="FJL220" s="130"/>
      <c r="FJM220" s="130"/>
      <c r="FJN220" s="130"/>
      <c r="FJO220" s="130"/>
      <c r="FJP220" s="130"/>
      <c r="FJQ220" s="130"/>
      <c r="FJR220" s="130"/>
      <c r="FJS220" s="130"/>
      <c r="FJT220" s="130"/>
      <c r="FJU220" s="130"/>
      <c r="FJV220" s="130"/>
      <c r="FJW220" s="130"/>
      <c r="FJX220" s="130"/>
      <c r="FJY220" s="130"/>
      <c r="FJZ220" s="130"/>
      <c r="FKA220" s="130"/>
      <c r="FKB220" s="130"/>
      <c r="FKC220" s="130"/>
      <c r="FKD220" s="130"/>
      <c r="FKE220" s="130"/>
      <c r="FKF220" s="130"/>
      <c r="FKG220" s="130"/>
      <c r="FKH220" s="130"/>
      <c r="FKI220" s="130"/>
      <c r="FKJ220" s="130"/>
      <c r="FKK220" s="130"/>
      <c r="FKL220" s="130"/>
      <c r="FKM220" s="130"/>
      <c r="FKN220" s="130"/>
      <c r="FKO220" s="130"/>
      <c r="FKP220" s="130"/>
      <c r="FKQ220" s="130"/>
      <c r="FKR220" s="130"/>
      <c r="FKS220" s="130"/>
      <c r="FKT220" s="130"/>
      <c r="FKU220" s="130"/>
      <c r="FKV220" s="130"/>
      <c r="FKW220" s="130"/>
      <c r="FKX220" s="130"/>
      <c r="FKY220" s="130"/>
      <c r="FKZ220" s="130"/>
      <c r="FLA220" s="130"/>
      <c r="FLB220" s="130"/>
      <c r="FLC220" s="130"/>
      <c r="FLD220" s="130"/>
      <c r="FLE220" s="130"/>
      <c r="FLF220" s="130"/>
      <c r="FLG220" s="130"/>
      <c r="FLH220" s="130"/>
      <c r="FLI220" s="130"/>
      <c r="FLJ220" s="130"/>
      <c r="FLK220" s="130"/>
      <c r="FLL220" s="130"/>
      <c r="FLM220" s="130"/>
      <c r="FLN220" s="130"/>
      <c r="FLO220" s="130"/>
      <c r="FLP220" s="130"/>
      <c r="FLQ220" s="130"/>
      <c r="FLR220" s="130"/>
      <c r="FLS220" s="130"/>
      <c r="FLT220" s="130"/>
      <c r="FLU220" s="130"/>
      <c r="FLV220" s="130"/>
      <c r="FLW220" s="130"/>
      <c r="FLX220" s="130"/>
      <c r="FLY220" s="130"/>
      <c r="FLZ220" s="130"/>
      <c r="FMA220" s="130"/>
      <c r="FMB220" s="130"/>
      <c r="FMC220" s="130"/>
      <c r="FMD220" s="130"/>
      <c r="FME220" s="130"/>
      <c r="FMF220" s="130"/>
      <c r="FMG220" s="130"/>
      <c r="FMH220" s="130"/>
      <c r="FMI220" s="130"/>
      <c r="FMJ220" s="130"/>
      <c r="FMK220" s="130"/>
      <c r="FML220" s="130"/>
      <c r="FMM220" s="130"/>
      <c r="FMN220" s="130"/>
      <c r="FMO220" s="130"/>
      <c r="FMP220" s="130"/>
      <c r="FMQ220" s="130"/>
      <c r="FMR220" s="130"/>
      <c r="FMS220" s="130"/>
      <c r="FMT220" s="130"/>
      <c r="FMU220" s="130"/>
      <c r="FMV220" s="130"/>
      <c r="FMW220" s="130"/>
      <c r="FMX220" s="130"/>
      <c r="FMY220" s="130"/>
      <c r="FMZ220" s="130"/>
      <c r="FNA220" s="130"/>
      <c r="FNB220" s="130"/>
      <c r="FNC220" s="130"/>
      <c r="FND220" s="130"/>
      <c r="FNE220" s="130"/>
      <c r="FNF220" s="130"/>
      <c r="FNG220" s="130"/>
      <c r="FNH220" s="130"/>
      <c r="FNI220" s="130"/>
      <c r="FNJ220" s="130"/>
      <c r="FNK220" s="130"/>
      <c r="FNL220" s="130"/>
      <c r="FNM220" s="130"/>
      <c r="FNN220" s="130"/>
      <c r="FNO220" s="130"/>
      <c r="FNP220" s="130"/>
      <c r="FNQ220" s="130"/>
      <c r="FNR220" s="130"/>
      <c r="FNS220" s="130"/>
      <c r="FNT220" s="130"/>
      <c r="FNU220" s="130"/>
      <c r="FNV220" s="130"/>
      <c r="FNW220" s="130"/>
      <c r="FNX220" s="130"/>
      <c r="FNY220" s="130"/>
      <c r="FNZ220" s="130"/>
      <c r="FOA220" s="130"/>
      <c r="FOB220" s="130"/>
      <c r="FOC220" s="130"/>
      <c r="FOD220" s="130"/>
      <c r="FOE220" s="130"/>
      <c r="FOF220" s="130"/>
      <c r="FOG220" s="130"/>
      <c r="FOH220" s="130"/>
      <c r="FOI220" s="130"/>
      <c r="FOJ220" s="130"/>
      <c r="FOK220" s="130"/>
      <c r="FOL220" s="130"/>
      <c r="FOM220" s="130"/>
      <c r="FON220" s="130"/>
      <c r="FOO220" s="130"/>
      <c r="FOP220" s="130"/>
      <c r="FOQ220" s="130"/>
      <c r="FOR220" s="130"/>
      <c r="FOS220" s="130"/>
      <c r="FOT220" s="130"/>
      <c r="FOU220" s="130"/>
      <c r="FOV220" s="130"/>
      <c r="FOW220" s="130"/>
      <c r="FOX220" s="130"/>
      <c r="FOY220" s="130"/>
      <c r="FOZ220" s="130"/>
      <c r="FPA220" s="130"/>
      <c r="FPB220" s="130"/>
      <c r="FPC220" s="130"/>
      <c r="FPD220" s="130"/>
      <c r="FPE220" s="130"/>
      <c r="FPF220" s="130"/>
      <c r="FPG220" s="130"/>
      <c r="FPH220" s="130"/>
      <c r="FPI220" s="130"/>
      <c r="FPJ220" s="130"/>
      <c r="FPK220" s="130"/>
      <c r="FPL220" s="130"/>
      <c r="FPM220" s="130"/>
      <c r="FPN220" s="130"/>
      <c r="FPO220" s="130"/>
      <c r="FPP220" s="130"/>
      <c r="FPQ220" s="130"/>
      <c r="FPR220" s="130"/>
      <c r="FPS220" s="130"/>
      <c r="FPT220" s="130"/>
      <c r="FPU220" s="130"/>
      <c r="FPV220" s="130"/>
      <c r="FPW220" s="130"/>
      <c r="FPX220" s="130"/>
      <c r="FPY220" s="130"/>
      <c r="FPZ220" s="130"/>
      <c r="FQA220" s="130"/>
      <c r="FQB220" s="130"/>
      <c r="FQC220" s="130"/>
      <c r="FQD220" s="130"/>
      <c r="FQE220" s="130"/>
      <c r="FQF220" s="130"/>
      <c r="FQG220" s="130"/>
      <c r="FQH220" s="130"/>
      <c r="FQI220" s="130"/>
      <c r="FQJ220" s="130"/>
      <c r="FQK220" s="130"/>
      <c r="FQL220" s="130"/>
      <c r="FQM220" s="130"/>
      <c r="FQN220" s="130"/>
      <c r="FQO220" s="130"/>
      <c r="FQP220" s="130"/>
      <c r="FQQ220" s="130"/>
      <c r="FQR220" s="130"/>
      <c r="FQS220" s="130"/>
      <c r="FQT220" s="130"/>
      <c r="FQU220" s="130"/>
      <c r="FQV220" s="130"/>
      <c r="FQW220" s="130"/>
      <c r="FQX220" s="130"/>
      <c r="FQY220" s="130"/>
      <c r="FQZ220" s="130"/>
      <c r="FRA220" s="130"/>
      <c r="FRB220" s="130"/>
      <c r="FRC220" s="130"/>
      <c r="FRD220" s="130"/>
      <c r="FRE220" s="130"/>
      <c r="FRF220" s="130"/>
      <c r="FRG220" s="130"/>
      <c r="FRH220" s="130"/>
      <c r="FRI220" s="130"/>
      <c r="FRJ220" s="130"/>
      <c r="FRK220" s="130"/>
      <c r="FRL220" s="130"/>
      <c r="FRM220" s="130"/>
      <c r="FRN220" s="130"/>
      <c r="FRO220" s="130"/>
      <c r="FRP220" s="130"/>
      <c r="FRQ220" s="130"/>
      <c r="FRR220" s="130"/>
      <c r="FRS220" s="130"/>
      <c r="FRT220" s="130"/>
      <c r="FRU220" s="130"/>
      <c r="FRV220" s="130"/>
      <c r="FRW220" s="130"/>
      <c r="FRX220" s="130"/>
      <c r="FRY220" s="130"/>
      <c r="FRZ220" s="130"/>
      <c r="FSA220" s="130"/>
      <c r="FSB220" s="130"/>
      <c r="FSC220" s="130"/>
      <c r="FSD220" s="130"/>
      <c r="FSE220" s="130"/>
      <c r="FSF220" s="130"/>
      <c r="FSG220" s="130"/>
      <c r="FSH220" s="130"/>
      <c r="FSI220" s="130"/>
      <c r="FSJ220" s="130"/>
      <c r="FSK220" s="130"/>
      <c r="FSL220" s="130"/>
      <c r="FSM220" s="130"/>
      <c r="FSN220" s="130"/>
      <c r="FSO220" s="130"/>
      <c r="FSP220" s="130"/>
      <c r="FSQ220" s="130"/>
      <c r="FSR220" s="130"/>
      <c r="FSS220" s="130"/>
      <c r="FST220" s="130"/>
      <c r="FSU220" s="130"/>
      <c r="FSV220" s="130"/>
      <c r="FSW220" s="130"/>
      <c r="FSX220" s="130"/>
      <c r="FSY220" s="130"/>
      <c r="FSZ220" s="130"/>
      <c r="FTA220" s="130"/>
      <c r="FTB220" s="130"/>
      <c r="FTC220" s="130"/>
      <c r="FTD220" s="130"/>
      <c r="FTE220" s="130"/>
      <c r="FTF220" s="130"/>
      <c r="FTG220" s="130"/>
      <c r="FTH220" s="130"/>
      <c r="FTI220" s="130"/>
      <c r="FTJ220" s="130"/>
      <c r="FTK220" s="130"/>
      <c r="FTL220" s="130"/>
      <c r="FTM220" s="130"/>
      <c r="FTN220" s="130"/>
      <c r="FTO220" s="130"/>
      <c r="FTP220" s="130"/>
      <c r="FTQ220" s="130"/>
      <c r="FTR220" s="130"/>
      <c r="FTS220" s="130"/>
      <c r="FTT220" s="130"/>
      <c r="FTU220" s="130"/>
      <c r="FTV220" s="130"/>
      <c r="FTW220" s="130"/>
      <c r="FTX220" s="130"/>
      <c r="FTY220" s="130"/>
      <c r="FTZ220" s="130"/>
      <c r="FUA220" s="130"/>
      <c r="FUB220" s="130"/>
      <c r="FUC220" s="130"/>
      <c r="FUD220" s="130"/>
      <c r="FUE220" s="130"/>
      <c r="FUF220" s="130"/>
      <c r="FUG220" s="130"/>
      <c r="FUH220" s="130"/>
      <c r="FUI220" s="130"/>
      <c r="FUJ220" s="130"/>
      <c r="FUK220" s="130"/>
      <c r="FUL220" s="130"/>
      <c r="FUM220" s="130"/>
      <c r="FUN220" s="130"/>
      <c r="FUO220" s="130"/>
      <c r="FUP220" s="130"/>
      <c r="FUQ220" s="130"/>
      <c r="FUR220" s="130"/>
      <c r="FUS220" s="130"/>
      <c r="FUT220" s="130"/>
      <c r="FUU220" s="130"/>
      <c r="FUV220" s="130"/>
      <c r="FUW220" s="130"/>
      <c r="FUX220" s="130"/>
      <c r="FUY220" s="130"/>
      <c r="FUZ220" s="130"/>
      <c r="FVA220" s="130"/>
      <c r="FVB220" s="130"/>
      <c r="FVC220" s="130"/>
      <c r="FVD220" s="130"/>
      <c r="FVE220" s="130"/>
      <c r="FVF220" s="130"/>
      <c r="FVG220" s="130"/>
      <c r="FVH220" s="130"/>
      <c r="FVI220" s="130"/>
      <c r="FVJ220" s="130"/>
      <c r="FVK220" s="130"/>
      <c r="FVL220" s="130"/>
      <c r="FVM220" s="130"/>
      <c r="FVN220" s="130"/>
      <c r="FVO220" s="130"/>
      <c r="FVP220" s="130"/>
      <c r="FVQ220" s="130"/>
      <c r="FVR220" s="130"/>
      <c r="FVS220" s="130"/>
      <c r="FVT220" s="130"/>
      <c r="FVU220" s="130"/>
      <c r="FVV220" s="130"/>
      <c r="FVW220" s="130"/>
      <c r="FVX220" s="130"/>
      <c r="FVY220" s="130"/>
      <c r="FVZ220" s="130"/>
      <c r="FWA220" s="130"/>
      <c r="FWB220" s="130"/>
      <c r="FWC220" s="130"/>
      <c r="FWD220" s="130"/>
      <c r="FWE220" s="130"/>
      <c r="FWF220" s="130"/>
      <c r="FWG220" s="130"/>
      <c r="FWH220" s="130"/>
      <c r="FWI220" s="130"/>
      <c r="FWJ220" s="130"/>
      <c r="FWK220" s="130"/>
      <c r="FWL220" s="130"/>
      <c r="FWM220" s="130"/>
      <c r="FWN220" s="130"/>
      <c r="FWO220" s="130"/>
      <c r="FWP220" s="130"/>
      <c r="FWQ220" s="130"/>
      <c r="FWR220" s="130"/>
      <c r="FWS220" s="130"/>
      <c r="FWT220" s="130"/>
      <c r="FWU220" s="130"/>
      <c r="FWV220" s="130"/>
      <c r="FWW220" s="130"/>
      <c r="FWX220" s="130"/>
      <c r="FWY220" s="130"/>
      <c r="FWZ220" s="130"/>
      <c r="FXA220" s="130"/>
      <c r="FXB220" s="130"/>
      <c r="FXC220" s="130"/>
      <c r="FXD220" s="130"/>
      <c r="FXE220" s="130"/>
      <c r="FXF220" s="130"/>
      <c r="FXG220" s="130"/>
      <c r="FXH220" s="130"/>
      <c r="FXI220" s="130"/>
      <c r="FXJ220" s="130"/>
      <c r="FXK220" s="130"/>
      <c r="FXL220" s="130"/>
      <c r="FXM220" s="130"/>
      <c r="FXN220" s="130"/>
      <c r="FXO220" s="130"/>
      <c r="FXP220" s="130"/>
      <c r="FXQ220" s="130"/>
      <c r="FXR220" s="130"/>
      <c r="FXS220" s="130"/>
      <c r="FXT220" s="130"/>
      <c r="FXU220" s="130"/>
      <c r="FXV220" s="130"/>
      <c r="FXW220" s="130"/>
      <c r="FXX220" s="130"/>
      <c r="FXY220" s="130"/>
      <c r="FXZ220" s="130"/>
      <c r="FYA220" s="130"/>
      <c r="FYB220" s="130"/>
      <c r="FYC220" s="130"/>
      <c r="FYD220" s="130"/>
      <c r="FYE220" s="130"/>
      <c r="FYF220" s="130"/>
      <c r="FYG220" s="130"/>
      <c r="FYH220" s="130"/>
      <c r="FYI220" s="130"/>
      <c r="FYJ220" s="130"/>
      <c r="FYK220" s="130"/>
      <c r="FYL220" s="130"/>
      <c r="FYM220" s="130"/>
      <c r="FYN220" s="130"/>
      <c r="FYO220" s="130"/>
      <c r="FYP220" s="130"/>
      <c r="FYQ220" s="130"/>
      <c r="FYR220" s="130"/>
      <c r="FYS220" s="130"/>
      <c r="FYT220" s="130"/>
      <c r="FYU220" s="130"/>
      <c r="FYV220" s="130"/>
      <c r="FYW220" s="130"/>
      <c r="FYX220" s="130"/>
      <c r="FYY220" s="130"/>
      <c r="FYZ220" s="130"/>
      <c r="FZA220" s="130"/>
      <c r="FZB220" s="130"/>
      <c r="FZC220" s="130"/>
      <c r="FZD220" s="130"/>
      <c r="FZE220" s="130"/>
      <c r="FZF220" s="130"/>
      <c r="FZG220" s="130"/>
      <c r="FZH220" s="130"/>
      <c r="FZI220" s="130"/>
      <c r="FZJ220" s="130"/>
      <c r="FZK220" s="130"/>
      <c r="FZL220" s="130"/>
      <c r="FZM220" s="130"/>
      <c r="FZN220" s="130"/>
      <c r="FZO220" s="130"/>
      <c r="FZP220" s="130"/>
      <c r="FZQ220" s="130"/>
      <c r="FZR220" s="130"/>
      <c r="FZS220" s="130"/>
      <c r="FZT220" s="130"/>
      <c r="FZU220" s="130"/>
      <c r="FZV220" s="130"/>
      <c r="FZW220" s="130"/>
      <c r="FZX220" s="130"/>
      <c r="FZY220" s="130"/>
      <c r="FZZ220" s="130"/>
      <c r="GAA220" s="130"/>
      <c r="GAB220" s="130"/>
      <c r="GAC220" s="130"/>
      <c r="GAD220" s="130"/>
      <c r="GAE220" s="130"/>
      <c r="GAF220" s="130"/>
      <c r="GAG220" s="130"/>
      <c r="GAH220" s="130"/>
      <c r="GAI220" s="130"/>
      <c r="GAJ220" s="130"/>
      <c r="GAK220" s="130"/>
      <c r="GAL220" s="130"/>
      <c r="GAM220" s="130"/>
      <c r="GAN220" s="130"/>
      <c r="GAO220" s="130"/>
      <c r="GAP220" s="130"/>
      <c r="GAQ220" s="130"/>
      <c r="GAR220" s="130"/>
      <c r="GAS220" s="130"/>
      <c r="GAT220" s="130"/>
      <c r="GAU220" s="130"/>
      <c r="GAV220" s="130"/>
      <c r="GAW220" s="130"/>
      <c r="GAX220" s="130"/>
      <c r="GAY220" s="130"/>
      <c r="GAZ220" s="130"/>
      <c r="GBA220" s="130"/>
      <c r="GBB220" s="130"/>
      <c r="GBC220" s="130"/>
      <c r="GBD220" s="130"/>
      <c r="GBE220" s="130"/>
      <c r="GBF220" s="130"/>
      <c r="GBG220" s="130"/>
      <c r="GBH220" s="130"/>
      <c r="GBI220" s="130"/>
      <c r="GBJ220" s="130"/>
      <c r="GBK220" s="130"/>
      <c r="GBL220" s="130"/>
      <c r="GBM220" s="130"/>
      <c r="GBN220" s="130"/>
      <c r="GBO220" s="130"/>
      <c r="GBP220" s="130"/>
      <c r="GBQ220" s="130"/>
      <c r="GBR220" s="130"/>
      <c r="GBS220" s="130"/>
      <c r="GBT220" s="130"/>
      <c r="GBU220" s="130"/>
      <c r="GBV220" s="130"/>
      <c r="GBW220" s="130"/>
      <c r="GBX220" s="130"/>
      <c r="GBY220" s="130"/>
      <c r="GBZ220" s="130"/>
      <c r="GCA220" s="130"/>
      <c r="GCB220" s="130"/>
      <c r="GCC220" s="130"/>
      <c r="GCD220" s="130"/>
      <c r="GCE220" s="130"/>
      <c r="GCF220" s="130"/>
      <c r="GCG220" s="130"/>
      <c r="GCH220" s="130"/>
      <c r="GCI220" s="130"/>
      <c r="GCJ220" s="130"/>
      <c r="GCK220" s="130"/>
      <c r="GCL220" s="130"/>
      <c r="GCM220" s="130"/>
      <c r="GCN220" s="130"/>
      <c r="GCO220" s="130"/>
      <c r="GCP220" s="130"/>
      <c r="GCQ220" s="130"/>
      <c r="GCR220" s="130"/>
      <c r="GCS220" s="130"/>
      <c r="GCT220" s="130"/>
      <c r="GCU220" s="130"/>
      <c r="GCV220" s="130"/>
      <c r="GCW220" s="130"/>
      <c r="GCX220" s="130"/>
      <c r="GCY220" s="130"/>
      <c r="GCZ220" s="130"/>
      <c r="GDA220" s="130"/>
      <c r="GDB220" s="130"/>
      <c r="GDC220" s="130"/>
      <c r="GDD220" s="130"/>
      <c r="GDE220" s="130"/>
      <c r="GDF220" s="130"/>
      <c r="GDG220" s="130"/>
      <c r="GDH220" s="130"/>
      <c r="GDI220" s="130"/>
      <c r="GDJ220" s="130"/>
      <c r="GDK220" s="130"/>
      <c r="GDL220" s="130"/>
      <c r="GDM220" s="130"/>
      <c r="GDN220" s="130"/>
      <c r="GDO220" s="130"/>
      <c r="GDP220" s="130"/>
      <c r="GDQ220" s="130"/>
      <c r="GDR220" s="130"/>
      <c r="GDS220" s="130"/>
      <c r="GDT220" s="130"/>
      <c r="GDU220" s="130"/>
      <c r="GDV220" s="130"/>
      <c r="GDW220" s="130"/>
      <c r="GDX220" s="130"/>
      <c r="GDY220" s="130"/>
      <c r="GDZ220" s="130"/>
      <c r="GEA220" s="130"/>
      <c r="GEB220" s="130"/>
      <c r="GEC220" s="130"/>
      <c r="GED220" s="130"/>
      <c r="GEE220" s="130"/>
      <c r="GEF220" s="130"/>
      <c r="GEG220" s="130"/>
      <c r="GEH220" s="130"/>
      <c r="GEI220" s="130"/>
      <c r="GEJ220" s="130"/>
      <c r="GEK220" s="130"/>
      <c r="GEL220" s="130"/>
      <c r="GEM220" s="130"/>
      <c r="GEN220" s="130"/>
      <c r="GEO220" s="130"/>
      <c r="GEP220" s="130"/>
      <c r="GEQ220" s="130"/>
      <c r="GER220" s="130"/>
      <c r="GES220" s="130"/>
      <c r="GET220" s="130"/>
      <c r="GEU220" s="130"/>
      <c r="GEV220" s="130"/>
      <c r="GEW220" s="130"/>
      <c r="GEX220" s="130"/>
      <c r="GEY220" s="130"/>
      <c r="GEZ220" s="130"/>
      <c r="GFA220" s="130"/>
      <c r="GFB220" s="130"/>
      <c r="GFC220" s="130"/>
      <c r="GFD220" s="130"/>
      <c r="GFE220" s="130"/>
      <c r="GFF220" s="130"/>
      <c r="GFG220" s="130"/>
      <c r="GFH220" s="130"/>
      <c r="GFI220" s="130"/>
      <c r="GFJ220" s="130"/>
      <c r="GFK220" s="130"/>
      <c r="GFL220" s="130"/>
      <c r="GFM220" s="130"/>
      <c r="GFN220" s="130"/>
      <c r="GFO220" s="130"/>
      <c r="GFP220" s="130"/>
      <c r="GFQ220" s="130"/>
      <c r="GFR220" s="130"/>
      <c r="GFS220" s="130"/>
      <c r="GFT220" s="130"/>
      <c r="GFU220" s="130"/>
      <c r="GFV220" s="130"/>
      <c r="GFW220" s="130"/>
      <c r="GFX220" s="130"/>
      <c r="GFY220" s="130"/>
      <c r="GFZ220" s="130"/>
      <c r="GGA220" s="130"/>
      <c r="GGB220" s="130"/>
      <c r="GGC220" s="130"/>
      <c r="GGD220" s="130"/>
      <c r="GGE220" s="130"/>
      <c r="GGF220" s="130"/>
      <c r="GGG220" s="130"/>
      <c r="GGH220" s="130"/>
      <c r="GGI220" s="130"/>
      <c r="GGJ220" s="130"/>
      <c r="GGK220" s="130"/>
      <c r="GGL220" s="130"/>
      <c r="GGM220" s="130"/>
      <c r="GGN220" s="130"/>
      <c r="GGO220" s="130"/>
      <c r="GGP220" s="130"/>
      <c r="GGQ220" s="130"/>
      <c r="GGR220" s="130"/>
      <c r="GGS220" s="130"/>
      <c r="GGT220" s="130"/>
      <c r="GGU220" s="130"/>
      <c r="GGV220" s="130"/>
      <c r="GGW220" s="130"/>
      <c r="GGX220" s="130"/>
      <c r="GGY220" s="130"/>
      <c r="GGZ220" s="130"/>
      <c r="GHA220" s="130"/>
      <c r="GHB220" s="130"/>
      <c r="GHC220" s="130"/>
      <c r="GHD220" s="130"/>
      <c r="GHE220" s="130"/>
      <c r="GHF220" s="130"/>
      <c r="GHG220" s="130"/>
      <c r="GHH220" s="130"/>
      <c r="GHI220" s="130"/>
      <c r="GHJ220" s="130"/>
      <c r="GHK220" s="130"/>
      <c r="GHL220" s="130"/>
      <c r="GHM220" s="130"/>
      <c r="GHN220" s="130"/>
      <c r="GHO220" s="130"/>
      <c r="GHP220" s="130"/>
      <c r="GHQ220" s="130"/>
      <c r="GHR220" s="130"/>
      <c r="GHS220" s="130"/>
      <c r="GHT220" s="130"/>
      <c r="GHU220" s="130"/>
      <c r="GHV220" s="130"/>
      <c r="GHW220" s="130"/>
      <c r="GHX220" s="130"/>
      <c r="GHY220" s="130"/>
      <c r="GHZ220" s="130"/>
      <c r="GIA220" s="130"/>
      <c r="GIB220" s="130"/>
      <c r="GIC220" s="130"/>
      <c r="GID220" s="130"/>
      <c r="GIE220" s="130"/>
      <c r="GIF220" s="130"/>
      <c r="GIG220" s="130"/>
      <c r="GIH220" s="130"/>
      <c r="GII220" s="130"/>
      <c r="GIJ220" s="130"/>
      <c r="GIK220" s="130"/>
      <c r="GIL220" s="130"/>
      <c r="GIM220" s="130"/>
      <c r="GIN220" s="130"/>
      <c r="GIO220" s="130"/>
      <c r="GIP220" s="130"/>
      <c r="GIQ220" s="130"/>
      <c r="GIR220" s="130"/>
      <c r="GIS220" s="130"/>
      <c r="GIT220" s="130"/>
      <c r="GIU220" s="130"/>
      <c r="GIV220" s="130"/>
      <c r="GIW220" s="130"/>
      <c r="GIX220" s="130"/>
      <c r="GIY220" s="130"/>
      <c r="GIZ220" s="130"/>
      <c r="GJA220" s="130"/>
      <c r="GJB220" s="130"/>
      <c r="GJC220" s="130"/>
      <c r="GJD220" s="130"/>
      <c r="GJE220" s="130"/>
      <c r="GJF220" s="130"/>
      <c r="GJG220" s="130"/>
      <c r="GJH220" s="130"/>
      <c r="GJI220" s="130"/>
      <c r="GJJ220" s="130"/>
      <c r="GJK220" s="130"/>
      <c r="GJL220" s="130"/>
      <c r="GJM220" s="130"/>
      <c r="GJN220" s="130"/>
      <c r="GJO220" s="130"/>
      <c r="GJP220" s="130"/>
      <c r="GJQ220" s="130"/>
      <c r="GJR220" s="130"/>
      <c r="GJS220" s="130"/>
      <c r="GJT220" s="130"/>
      <c r="GJU220" s="130"/>
      <c r="GJV220" s="130"/>
      <c r="GJW220" s="130"/>
      <c r="GJX220" s="130"/>
      <c r="GJY220" s="130"/>
      <c r="GJZ220" s="130"/>
      <c r="GKA220" s="130"/>
      <c r="GKB220" s="130"/>
      <c r="GKC220" s="130"/>
      <c r="GKD220" s="130"/>
      <c r="GKE220" s="130"/>
      <c r="GKF220" s="130"/>
      <c r="GKG220" s="130"/>
      <c r="GKH220" s="130"/>
      <c r="GKI220" s="130"/>
      <c r="GKJ220" s="130"/>
      <c r="GKK220" s="130"/>
      <c r="GKL220" s="130"/>
      <c r="GKM220" s="130"/>
      <c r="GKN220" s="130"/>
      <c r="GKO220" s="130"/>
      <c r="GKP220" s="130"/>
      <c r="GKQ220" s="130"/>
      <c r="GKR220" s="130"/>
      <c r="GKS220" s="130"/>
      <c r="GKT220" s="130"/>
      <c r="GKU220" s="130"/>
      <c r="GKV220" s="130"/>
      <c r="GKW220" s="130"/>
      <c r="GKX220" s="130"/>
      <c r="GKY220" s="130"/>
      <c r="GKZ220" s="130"/>
      <c r="GLA220" s="130"/>
      <c r="GLB220" s="130"/>
      <c r="GLC220" s="130"/>
      <c r="GLD220" s="130"/>
      <c r="GLE220" s="130"/>
      <c r="GLF220" s="130"/>
      <c r="GLG220" s="130"/>
      <c r="GLH220" s="130"/>
      <c r="GLI220" s="130"/>
      <c r="GLJ220" s="130"/>
      <c r="GLK220" s="130"/>
      <c r="GLL220" s="130"/>
      <c r="GLM220" s="130"/>
      <c r="GLN220" s="130"/>
      <c r="GLO220" s="130"/>
      <c r="GLP220" s="130"/>
      <c r="GLQ220" s="130"/>
      <c r="GLR220" s="130"/>
      <c r="GLS220" s="130"/>
      <c r="GLT220" s="130"/>
      <c r="GLU220" s="130"/>
      <c r="GLV220" s="130"/>
      <c r="GLW220" s="130"/>
      <c r="GLX220" s="130"/>
      <c r="GLY220" s="130"/>
      <c r="GLZ220" s="130"/>
      <c r="GMA220" s="130"/>
      <c r="GMB220" s="130"/>
      <c r="GMC220" s="130"/>
      <c r="GMD220" s="130"/>
      <c r="GME220" s="130"/>
      <c r="GMF220" s="130"/>
      <c r="GMG220" s="130"/>
      <c r="GMH220" s="130"/>
      <c r="GMI220" s="130"/>
      <c r="GMJ220" s="130"/>
      <c r="GMK220" s="130"/>
      <c r="GML220" s="130"/>
      <c r="GMM220" s="130"/>
      <c r="GMN220" s="130"/>
      <c r="GMO220" s="130"/>
      <c r="GMP220" s="130"/>
      <c r="GMQ220" s="130"/>
      <c r="GMR220" s="130"/>
      <c r="GMS220" s="130"/>
      <c r="GMT220" s="130"/>
      <c r="GMU220" s="130"/>
      <c r="GMV220" s="130"/>
      <c r="GMW220" s="130"/>
      <c r="GMX220" s="130"/>
      <c r="GMY220" s="130"/>
      <c r="GMZ220" s="130"/>
      <c r="GNA220" s="130"/>
      <c r="GNB220" s="130"/>
      <c r="GNC220" s="130"/>
      <c r="GND220" s="130"/>
      <c r="GNE220" s="130"/>
      <c r="GNF220" s="130"/>
      <c r="GNG220" s="130"/>
      <c r="GNH220" s="130"/>
      <c r="GNI220" s="130"/>
      <c r="GNJ220" s="130"/>
      <c r="GNK220" s="130"/>
      <c r="GNL220" s="130"/>
      <c r="GNM220" s="130"/>
      <c r="GNN220" s="130"/>
      <c r="GNO220" s="130"/>
      <c r="GNP220" s="130"/>
      <c r="GNQ220" s="130"/>
      <c r="GNR220" s="130"/>
      <c r="GNS220" s="130"/>
      <c r="GNT220" s="130"/>
      <c r="GNU220" s="130"/>
      <c r="GNV220" s="130"/>
      <c r="GNW220" s="130"/>
      <c r="GNX220" s="130"/>
      <c r="GNY220" s="130"/>
      <c r="GNZ220" s="130"/>
      <c r="GOA220" s="130"/>
      <c r="GOB220" s="130"/>
      <c r="GOC220" s="130"/>
      <c r="GOD220" s="130"/>
      <c r="GOE220" s="130"/>
      <c r="GOF220" s="130"/>
      <c r="GOG220" s="130"/>
      <c r="GOH220" s="130"/>
      <c r="GOI220" s="130"/>
      <c r="GOJ220" s="130"/>
      <c r="GOK220" s="130"/>
      <c r="GOL220" s="130"/>
      <c r="GOM220" s="130"/>
      <c r="GON220" s="130"/>
      <c r="GOO220" s="130"/>
      <c r="GOP220" s="130"/>
      <c r="GOQ220" s="130"/>
      <c r="GOR220" s="130"/>
      <c r="GOS220" s="130"/>
      <c r="GOT220" s="130"/>
      <c r="GOU220" s="130"/>
      <c r="GOV220" s="130"/>
      <c r="GOW220" s="130"/>
      <c r="GOX220" s="130"/>
      <c r="GOY220" s="130"/>
      <c r="GOZ220" s="130"/>
      <c r="GPA220" s="130"/>
      <c r="GPB220" s="130"/>
      <c r="GPC220" s="130"/>
      <c r="GPD220" s="130"/>
      <c r="GPE220" s="130"/>
      <c r="GPF220" s="130"/>
      <c r="GPG220" s="130"/>
      <c r="GPH220" s="130"/>
      <c r="GPI220" s="130"/>
      <c r="GPJ220" s="130"/>
      <c r="GPK220" s="130"/>
      <c r="GPL220" s="130"/>
      <c r="GPM220" s="130"/>
      <c r="GPN220" s="130"/>
      <c r="GPO220" s="130"/>
      <c r="GPP220" s="130"/>
      <c r="GPQ220" s="130"/>
      <c r="GPR220" s="130"/>
      <c r="GPS220" s="130"/>
      <c r="GPT220" s="130"/>
      <c r="GPU220" s="130"/>
      <c r="GPV220" s="130"/>
      <c r="GPW220" s="130"/>
      <c r="GPX220" s="130"/>
      <c r="GPY220" s="130"/>
      <c r="GPZ220" s="130"/>
      <c r="GQA220" s="130"/>
      <c r="GQB220" s="130"/>
      <c r="GQC220" s="130"/>
      <c r="GQD220" s="130"/>
      <c r="GQE220" s="130"/>
      <c r="GQF220" s="130"/>
      <c r="GQG220" s="130"/>
      <c r="GQH220" s="130"/>
      <c r="GQI220" s="130"/>
      <c r="GQJ220" s="130"/>
      <c r="GQK220" s="130"/>
      <c r="GQL220" s="130"/>
      <c r="GQM220" s="130"/>
      <c r="GQN220" s="130"/>
      <c r="GQO220" s="130"/>
      <c r="GQP220" s="130"/>
      <c r="GQQ220" s="130"/>
      <c r="GQR220" s="130"/>
      <c r="GQS220" s="130"/>
      <c r="GQT220" s="130"/>
      <c r="GQU220" s="130"/>
      <c r="GQV220" s="130"/>
      <c r="GQW220" s="130"/>
      <c r="GQX220" s="130"/>
      <c r="GQY220" s="130"/>
      <c r="GQZ220" s="130"/>
      <c r="GRA220" s="130"/>
      <c r="GRB220" s="130"/>
      <c r="GRC220" s="130"/>
      <c r="GRD220" s="130"/>
      <c r="GRE220" s="130"/>
      <c r="GRF220" s="130"/>
      <c r="GRG220" s="130"/>
      <c r="GRH220" s="130"/>
      <c r="GRI220" s="130"/>
      <c r="GRJ220" s="130"/>
      <c r="GRK220" s="130"/>
      <c r="GRL220" s="130"/>
      <c r="GRM220" s="130"/>
      <c r="GRN220" s="130"/>
      <c r="GRO220" s="130"/>
      <c r="GRP220" s="130"/>
      <c r="GRQ220" s="130"/>
      <c r="GRR220" s="130"/>
      <c r="GRS220" s="130"/>
      <c r="GRT220" s="130"/>
      <c r="GRU220" s="130"/>
      <c r="GRV220" s="130"/>
      <c r="GRW220" s="130"/>
      <c r="GRX220" s="130"/>
      <c r="GRY220" s="130"/>
      <c r="GRZ220" s="130"/>
      <c r="GSA220" s="130"/>
      <c r="GSB220" s="130"/>
      <c r="GSC220" s="130"/>
      <c r="GSD220" s="130"/>
      <c r="GSE220" s="130"/>
      <c r="GSF220" s="130"/>
      <c r="GSG220" s="130"/>
      <c r="GSH220" s="130"/>
      <c r="GSI220" s="130"/>
      <c r="GSJ220" s="130"/>
      <c r="GSK220" s="130"/>
      <c r="GSL220" s="130"/>
      <c r="GSM220" s="130"/>
      <c r="GSN220" s="130"/>
      <c r="GSO220" s="130"/>
      <c r="GSP220" s="130"/>
      <c r="GSQ220" s="130"/>
      <c r="GSR220" s="130"/>
      <c r="GSS220" s="130"/>
      <c r="GST220" s="130"/>
      <c r="GSU220" s="130"/>
      <c r="GSV220" s="130"/>
      <c r="GSW220" s="130"/>
      <c r="GSX220" s="130"/>
      <c r="GSY220" s="130"/>
      <c r="GSZ220" s="130"/>
      <c r="GTA220" s="130"/>
      <c r="GTB220" s="130"/>
      <c r="GTC220" s="130"/>
      <c r="GTD220" s="130"/>
      <c r="GTE220" s="130"/>
      <c r="GTF220" s="130"/>
      <c r="GTG220" s="130"/>
      <c r="GTH220" s="130"/>
      <c r="GTI220" s="130"/>
      <c r="GTJ220" s="130"/>
      <c r="GTK220" s="130"/>
      <c r="GTL220" s="130"/>
      <c r="GTM220" s="130"/>
      <c r="GTN220" s="130"/>
      <c r="GTO220" s="130"/>
      <c r="GTP220" s="130"/>
      <c r="GTQ220" s="130"/>
      <c r="GTR220" s="130"/>
      <c r="GTS220" s="130"/>
      <c r="GTT220" s="130"/>
      <c r="GTU220" s="130"/>
      <c r="GTV220" s="130"/>
      <c r="GTW220" s="130"/>
      <c r="GTX220" s="130"/>
      <c r="GTY220" s="130"/>
      <c r="GTZ220" s="130"/>
      <c r="GUA220" s="130"/>
      <c r="GUB220" s="130"/>
      <c r="GUC220" s="130"/>
      <c r="GUD220" s="130"/>
      <c r="GUE220" s="130"/>
      <c r="GUF220" s="130"/>
      <c r="GUG220" s="130"/>
      <c r="GUH220" s="130"/>
      <c r="GUI220" s="130"/>
      <c r="GUJ220" s="130"/>
      <c r="GUK220" s="130"/>
      <c r="GUL220" s="130"/>
      <c r="GUM220" s="130"/>
      <c r="GUN220" s="130"/>
      <c r="GUO220" s="130"/>
      <c r="GUP220" s="130"/>
      <c r="GUQ220" s="130"/>
      <c r="GUR220" s="130"/>
      <c r="GUS220" s="130"/>
      <c r="GUT220" s="130"/>
      <c r="GUU220" s="130"/>
      <c r="GUV220" s="130"/>
      <c r="GUW220" s="130"/>
      <c r="GUX220" s="130"/>
      <c r="GUY220" s="130"/>
      <c r="GUZ220" s="130"/>
      <c r="GVA220" s="130"/>
      <c r="GVB220" s="130"/>
      <c r="GVC220" s="130"/>
      <c r="GVD220" s="130"/>
      <c r="GVE220" s="130"/>
      <c r="GVF220" s="130"/>
      <c r="GVG220" s="130"/>
      <c r="GVH220" s="130"/>
      <c r="GVI220" s="130"/>
      <c r="GVJ220" s="130"/>
      <c r="GVK220" s="130"/>
      <c r="GVL220" s="130"/>
      <c r="GVM220" s="130"/>
      <c r="GVN220" s="130"/>
      <c r="GVO220" s="130"/>
      <c r="GVP220" s="130"/>
      <c r="GVQ220" s="130"/>
      <c r="GVR220" s="130"/>
      <c r="GVS220" s="130"/>
      <c r="GVT220" s="130"/>
      <c r="GVU220" s="130"/>
      <c r="GVV220" s="130"/>
      <c r="GVW220" s="130"/>
      <c r="GVX220" s="130"/>
      <c r="GVY220" s="130"/>
      <c r="GVZ220" s="130"/>
      <c r="GWA220" s="130"/>
      <c r="GWB220" s="130"/>
      <c r="GWC220" s="130"/>
      <c r="GWD220" s="130"/>
      <c r="GWE220" s="130"/>
      <c r="GWF220" s="130"/>
      <c r="GWG220" s="130"/>
      <c r="GWH220" s="130"/>
      <c r="GWI220" s="130"/>
      <c r="GWJ220" s="130"/>
      <c r="GWK220" s="130"/>
      <c r="GWL220" s="130"/>
      <c r="GWM220" s="130"/>
      <c r="GWN220" s="130"/>
      <c r="GWO220" s="130"/>
      <c r="GWP220" s="130"/>
      <c r="GWQ220" s="130"/>
      <c r="GWR220" s="130"/>
      <c r="GWS220" s="130"/>
      <c r="GWT220" s="130"/>
      <c r="GWU220" s="130"/>
      <c r="GWV220" s="130"/>
      <c r="GWW220" s="130"/>
      <c r="GWX220" s="130"/>
      <c r="GWY220" s="130"/>
      <c r="GWZ220" s="130"/>
      <c r="GXA220" s="130"/>
      <c r="GXB220" s="130"/>
      <c r="GXC220" s="130"/>
      <c r="GXD220" s="130"/>
      <c r="GXE220" s="130"/>
      <c r="GXF220" s="130"/>
      <c r="GXG220" s="130"/>
      <c r="GXH220" s="130"/>
      <c r="GXI220" s="130"/>
      <c r="GXJ220" s="130"/>
      <c r="GXK220" s="130"/>
      <c r="GXL220" s="130"/>
      <c r="GXM220" s="130"/>
      <c r="GXN220" s="130"/>
      <c r="GXO220" s="130"/>
      <c r="GXP220" s="130"/>
      <c r="GXQ220" s="130"/>
      <c r="GXR220" s="130"/>
      <c r="GXS220" s="130"/>
      <c r="GXT220" s="130"/>
      <c r="GXU220" s="130"/>
      <c r="GXV220" s="130"/>
      <c r="GXW220" s="130"/>
      <c r="GXX220" s="130"/>
      <c r="GXY220" s="130"/>
      <c r="GXZ220" s="130"/>
      <c r="GYA220" s="130"/>
      <c r="GYB220" s="130"/>
      <c r="GYC220" s="130"/>
      <c r="GYD220" s="130"/>
      <c r="GYE220" s="130"/>
      <c r="GYF220" s="130"/>
      <c r="GYG220" s="130"/>
      <c r="GYH220" s="130"/>
      <c r="GYI220" s="130"/>
      <c r="GYJ220" s="130"/>
      <c r="GYK220" s="130"/>
      <c r="GYL220" s="130"/>
      <c r="GYM220" s="130"/>
      <c r="GYN220" s="130"/>
      <c r="GYO220" s="130"/>
      <c r="GYP220" s="130"/>
      <c r="GYQ220" s="130"/>
      <c r="GYR220" s="130"/>
      <c r="GYS220" s="130"/>
      <c r="GYT220" s="130"/>
      <c r="GYU220" s="130"/>
      <c r="GYV220" s="130"/>
      <c r="GYW220" s="130"/>
      <c r="GYX220" s="130"/>
      <c r="GYY220" s="130"/>
      <c r="GYZ220" s="130"/>
      <c r="GZA220" s="130"/>
      <c r="GZB220" s="130"/>
      <c r="GZC220" s="130"/>
      <c r="GZD220" s="130"/>
      <c r="GZE220" s="130"/>
      <c r="GZF220" s="130"/>
      <c r="GZG220" s="130"/>
      <c r="GZH220" s="130"/>
      <c r="GZI220" s="130"/>
      <c r="GZJ220" s="130"/>
      <c r="GZK220" s="130"/>
      <c r="GZL220" s="130"/>
      <c r="GZM220" s="130"/>
      <c r="GZN220" s="130"/>
      <c r="GZO220" s="130"/>
      <c r="GZP220" s="130"/>
      <c r="GZQ220" s="130"/>
      <c r="GZR220" s="130"/>
      <c r="GZS220" s="130"/>
      <c r="GZT220" s="130"/>
      <c r="GZU220" s="130"/>
      <c r="GZV220" s="130"/>
      <c r="GZW220" s="130"/>
      <c r="GZX220" s="130"/>
      <c r="GZY220" s="130"/>
      <c r="GZZ220" s="130"/>
      <c r="HAA220" s="130"/>
      <c r="HAB220" s="130"/>
      <c r="HAC220" s="130"/>
      <c r="HAD220" s="130"/>
      <c r="HAE220" s="130"/>
      <c r="HAF220" s="130"/>
      <c r="HAG220" s="130"/>
      <c r="HAH220" s="130"/>
      <c r="HAI220" s="130"/>
      <c r="HAJ220" s="130"/>
      <c r="HAK220" s="130"/>
      <c r="HAL220" s="130"/>
      <c r="HAM220" s="130"/>
      <c r="HAN220" s="130"/>
      <c r="HAO220" s="130"/>
      <c r="HAP220" s="130"/>
      <c r="HAQ220" s="130"/>
      <c r="HAR220" s="130"/>
      <c r="HAS220" s="130"/>
      <c r="HAT220" s="130"/>
      <c r="HAU220" s="130"/>
      <c r="HAV220" s="130"/>
      <c r="HAW220" s="130"/>
      <c r="HAX220" s="130"/>
      <c r="HAY220" s="130"/>
      <c r="HAZ220" s="130"/>
      <c r="HBA220" s="130"/>
      <c r="HBB220" s="130"/>
      <c r="HBC220" s="130"/>
      <c r="HBD220" s="130"/>
      <c r="HBE220" s="130"/>
      <c r="HBF220" s="130"/>
      <c r="HBG220" s="130"/>
      <c r="HBH220" s="130"/>
      <c r="HBI220" s="130"/>
      <c r="HBJ220" s="130"/>
      <c r="HBK220" s="130"/>
      <c r="HBL220" s="130"/>
      <c r="HBM220" s="130"/>
      <c r="HBN220" s="130"/>
      <c r="HBO220" s="130"/>
      <c r="HBP220" s="130"/>
      <c r="HBQ220" s="130"/>
      <c r="HBR220" s="130"/>
      <c r="HBS220" s="130"/>
      <c r="HBT220" s="130"/>
      <c r="HBU220" s="130"/>
      <c r="HBV220" s="130"/>
      <c r="HBW220" s="130"/>
      <c r="HBX220" s="130"/>
      <c r="HBY220" s="130"/>
      <c r="HBZ220" s="130"/>
      <c r="HCA220" s="130"/>
      <c r="HCB220" s="130"/>
      <c r="HCC220" s="130"/>
      <c r="HCD220" s="130"/>
      <c r="HCE220" s="130"/>
      <c r="HCF220" s="130"/>
      <c r="HCG220" s="130"/>
      <c r="HCH220" s="130"/>
      <c r="HCI220" s="130"/>
      <c r="HCJ220" s="130"/>
      <c r="HCK220" s="130"/>
      <c r="HCL220" s="130"/>
      <c r="HCM220" s="130"/>
      <c r="HCN220" s="130"/>
      <c r="HCO220" s="130"/>
      <c r="HCP220" s="130"/>
      <c r="HCQ220" s="130"/>
      <c r="HCR220" s="130"/>
      <c r="HCS220" s="130"/>
      <c r="HCT220" s="130"/>
      <c r="HCU220" s="130"/>
      <c r="HCV220" s="130"/>
      <c r="HCW220" s="130"/>
      <c r="HCX220" s="130"/>
      <c r="HCY220" s="130"/>
      <c r="HCZ220" s="130"/>
      <c r="HDA220" s="130"/>
      <c r="HDB220" s="130"/>
      <c r="HDC220" s="130"/>
      <c r="HDD220" s="130"/>
      <c r="HDE220" s="130"/>
      <c r="HDF220" s="130"/>
      <c r="HDG220" s="130"/>
      <c r="HDH220" s="130"/>
      <c r="HDI220" s="130"/>
      <c r="HDJ220" s="130"/>
      <c r="HDK220" s="130"/>
      <c r="HDL220" s="130"/>
      <c r="HDM220" s="130"/>
      <c r="HDN220" s="130"/>
      <c r="HDO220" s="130"/>
      <c r="HDP220" s="130"/>
      <c r="HDQ220" s="130"/>
      <c r="HDR220" s="130"/>
      <c r="HDS220" s="130"/>
      <c r="HDT220" s="130"/>
      <c r="HDU220" s="130"/>
      <c r="HDV220" s="130"/>
      <c r="HDW220" s="130"/>
      <c r="HDX220" s="130"/>
      <c r="HDY220" s="130"/>
      <c r="HDZ220" s="130"/>
      <c r="HEA220" s="130"/>
      <c r="HEB220" s="130"/>
      <c r="HEC220" s="130"/>
      <c r="HED220" s="130"/>
      <c r="HEE220" s="130"/>
      <c r="HEF220" s="130"/>
      <c r="HEG220" s="130"/>
      <c r="HEH220" s="130"/>
      <c r="HEI220" s="130"/>
      <c r="HEJ220" s="130"/>
      <c r="HEK220" s="130"/>
      <c r="HEL220" s="130"/>
      <c r="HEM220" s="130"/>
      <c r="HEN220" s="130"/>
      <c r="HEO220" s="130"/>
      <c r="HEP220" s="130"/>
      <c r="HEQ220" s="130"/>
      <c r="HER220" s="130"/>
      <c r="HES220" s="130"/>
      <c r="HET220" s="130"/>
      <c r="HEU220" s="130"/>
      <c r="HEV220" s="130"/>
      <c r="HEW220" s="130"/>
      <c r="HEX220" s="130"/>
      <c r="HEY220" s="130"/>
      <c r="HEZ220" s="130"/>
      <c r="HFA220" s="130"/>
      <c r="HFB220" s="130"/>
      <c r="HFC220" s="130"/>
      <c r="HFD220" s="130"/>
      <c r="HFE220" s="130"/>
      <c r="HFF220" s="130"/>
      <c r="HFG220" s="130"/>
      <c r="HFH220" s="130"/>
      <c r="HFI220" s="130"/>
      <c r="HFJ220" s="130"/>
      <c r="HFK220" s="130"/>
      <c r="HFL220" s="130"/>
      <c r="HFM220" s="130"/>
      <c r="HFN220" s="130"/>
      <c r="HFO220" s="130"/>
      <c r="HFP220" s="130"/>
      <c r="HFQ220" s="130"/>
      <c r="HFR220" s="130"/>
      <c r="HFS220" s="130"/>
      <c r="HFT220" s="130"/>
      <c r="HFU220" s="130"/>
      <c r="HFV220" s="130"/>
      <c r="HFW220" s="130"/>
      <c r="HFX220" s="130"/>
      <c r="HFY220" s="130"/>
      <c r="HFZ220" s="130"/>
      <c r="HGA220" s="130"/>
      <c r="HGB220" s="130"/>
      <c r="HGC220" s="130"/>
      <c r="HGD220" s="130"/>
      <c r="HGE220" s="130"/>
      <c r="HGF220" s="130"/>
      <c r="HGG220" s="130"/>
      <c r="HGH220" s="130"/>
      <c r="HGI220" s="130"/>
      <c r="HGJ220" s="130"/>
      <c r="HGK220" s="130"/>
      <c r="HGL220" s="130"/>
      <c r="HGM220" s="130"/>
      <c r="HGN220" s="130"/>
      <c r="HGO220" s="130"/>
      <c r="HGP220" s="130"/>
      <c r="HGQ220" s="130"/>
      <c r="HGR220" s="130"/>
      <c r="HGS220" s="130"/>
      <c r="HGT220" s="130"/>
      <c r="HGU220" s="130"/>
      <c r="HGV220" s="130"/>
      <c r="HGW220" s="130"/>
      <c r="HGX220" s="130"/>
      <c r="HGY220" s="130"/>
      <c r="HGZ220" s="130"/>
      <c r="HHA220" s="130"/>
      <c r="HHB220" s="130"/>
      <c r="HHC220" s="130"/>
      <c r="HHD220" s="130"/>
      <c r="HHE220" s="130"/>
      <c r="HHF220" s="130"/>
      <c r="HHG220" s="130"/>
      <c r="HHH220" s="130"/>
      <c r="HHI220" s="130"/>
      <c r="HHJ220" s="130"/>
      <c r="HHK220" s="130"/>
      <c r="HHL220" s="130"/>
      <c r="HHM220" s="130"/>
      <c r="HHN220" s="130"/>
      <c r="HHO220" s="130"/>
      <c r="HHP220" s="130"/>
      <c r="HHQ220" s="130"/>
      <c r="HHR220" s="130"/>
      <c r="HHS220" s="130"/>
      <c r="HHT220" s="130"/>
      <c r="HHU220" s="130"/>
      <c r="HHV220" s="130"/>
      <c r="HHW220" s="130"/>
      <c r="HHX220" s="130"/>
      <c r="HHY220" s="130"/>
      <c r="HHZ220" s="130"/>
      <c r="HIA220" s="130"/>
      <c r="HIB220" s="130"/>
      <c r="HIC220" s="130"/>
      <c r="HID220" s="130"/>
      <c r="HIE220" s="130"/>
      <c r="HIF220" s="130"/>
      <c r="HIG220" s="130"/>
      <c r="HIH220" s="130"/>
      <c r="HII220" s="130"/>
      <c r="HIJ220" s="130"/>
      <c r="HIK220" s="130"/>
      <c r="HIL220" s="130"/>
      <c r="HIM220" s="130"/>
      <c r="HIN220" s="130"/>
      <c r="HIO220" s="130"/>
      <c r="HIP220" s="130"/>
      <c r="HIQ220" s="130"/>
      <c r="HIR220" s="130"/>
      <c r="HIS220" s="130"/>
      <c r="HIT220" s="130"/>
      <c r="HIU220" s="130"/>
      <c r="HIV220" s="130"/>
      <c r="HIW220" s="130"/>
      <c r="HIX220" s="130"/>
      <c r="HIY220" s="130"/>
      <c r="HIZ220" s="130"/>
      <c r="HJA220" s="130"/>
      <c r="HJB220" s="130"/>
      <c r="HJC220" s="130"/>
      <c r="HJD220" s="130"/>
      <c r="HJE220" s="130"/>
      <c r="HJF220" s="130"/>
      <c r="HJG220" s="130"/>
      <c r="HJH220" s="130"/>
      <c r="HJI220" s="130"/>
      <c r="HJJ220" s="130"/>
      <c r="HJK220" s="130"/>
      <c r="HJL220" s="130"/>
      <c r="HJM220" s="130"/>
      <c r="HJN220" s="130"/>
      <c r="HJO220" s="130"/>
      <c r="HJP220" s="130"/>
      <c r="HJQ220" s="130"/>
      <c r="HJR220" s="130"/>
      <c r="HJS220" s="130"/>
      <c r="HJT220" s="130"/>
      <c r="HJU220" s="130"/>
      <c r="HJV220" s="130"/>
      <c r="HJW220" s="130"/>
      <c r="HJX220" s="130"/>
      <c r="HJY220" s="130"/>
      <c r="HJZ220" s="130"/>
      <c r="HKA220" s="130"/>
      <c r="HKB220" s="130"/>
      <c r="HKC220" s="130"/>
      <c r="HKD220" s="130"/>
      <c r="HKE220" s="130"/>
      <c r="HKF220" s="130"/>
      <c r="HKG220" s="130"/>
      <c r="HKH220" s="130"/>
      <c r="HKI220" s="130"/>
      <c r="HKJ220" s="130"/>
      <c r="HKK220" s="130"/>
      <c r="HKL220" s="130"/>
      <c r="HKM220" s="130"/>
      <c r="HKN220" s="130"/>
      <c r="HKO220" s="130"/>
      <c r="HKP220" s="130"/>
      <c r="HKQ220" s="130"/>
      <c r="HKR220" s="130"/>
      <c r="HKS220" s="130"/>
      <c r="HKT220" s="130"/>
      <c r="HKU220" s="130"/>
      <c r="HKV220" s="130"/>
      <c r="HKW220" s="130"/>
      <c r="HKX220" s="130"/>
      <c r="HKY220" s="130"/>
      <c r="HKZ220" s="130"/>
      <c r="HLA220" s="130"/>
      <c r="HLB220" s="130"/>
      <c r="HLC220" s="130"/>
      <c r="HLD220" s="130"/>
      <c r="HLE220" s="130"/>
      <c r="HLF220" s="130"/>
      <c r="HLG220" s="130"/>
      <c r="HLH220" s="130"/>
      <c r="HLI220" s="130"/>
      <c r="HLJ220" s="130"/>
      <c r="HLK220" s="130"/>
      <c r="HLL220" s="130"/>
      <c r="HLM220" s="130"/>
      <c r="HLN220" s="130"/>
      <c r="HLO220" s="130"/>
      <c r="HLP220" s="130"/>
      <c r="HLQ220" s="130"/>
      <c r="HLR220" s="130"/>
      <c r="HLS220" s="130"/>
      <c r="HLT220" s="130"/>
      <c r="HLU220" s="130"/>
      <c r="HLV220" s="130"/>
      <c r="HLW220" s="130"/>
      <c r="HLX220" s="130"/>
      <c r="HLY220" s="130"/>
      <c r="HLZ220" s="130"/>
      <c r="HMA220" s="130"/>
      <c r="HMB220" s="130"/>
      <c r="HMC220" s="130"/>
      <c r="HMD220" s="130"/>
      <c r="HME220" s="130"/>
      <c r="HMF220" s="130"/>
      <c r="HMG220" s="130"/>
      <c r="HMH220" s="130"/>
      <c r="HMI220" s="130"/>
      <c r="HMJ220" s="130"/>
      <c r="HMK220" s="130"/>
      <c r="HML220" s="130"/>
      <c r="HMM220" s="130"/>
      <c r="HMN220" s="130"/>
      <c r="HMO220" s="130"/>
      <c r="HMP220" s="130"/>
      <c r="HMQ220" s="130"/>
      <c r="HMR220" s="130"/>
      <c r="HMS220" s="130"/>
      <c r="HMT220" s="130"/>
      <c r="HMU220" s="130"/>
      <c r="HMV220" s="130"/>
      <c r="HMW220" s="130"/>
      <c r="HMX220" s="130"/>
      <c r="HMY220" s="130"/>
      <c r="HMZ220" s="130"/>
      <c r="HNA220" s="130"/>
      <c r="HNB220" s="130"/>
      <c r="HNC220" s="130"/>
      <c r="HND220" s="130"/>
      <c r="HNE220" s="130"/>
      <c r="HNF220" s="130"/>
      <c r="HNG220" s="130"/>
      <c r="HNH220" s="130"/>
      <c r="HNI220" s="130"/>
      <c r="HNJ220" s="130"/>
      <c r="HNK220" s="130"/>
      <c r="HNL220" s="130"/>
      <c r="HNM220" s="130"/>
      <c r="HNN220" s="130"/>
      <c r="HNO220" s="130"/>
      <c r="HNP220" s="130"/>
      <c r="HNQ220" s="130"/>
      <c r="HNR220" s="130"/>
      <c r="HNS220" s="130"/>
      <c r="HNT220" s="130"/>
      <c r="HNU220" s="130"/>
      <c r="HNV220" s="130"/>
      <c r="HNW220" s="130"/>
      <c r="HNX220" s="130"/>
      <c r="HNY220" s="130"/>
      <c r="HNZ220" s="130"/>
      <c r="HOA220" s="130"/>
      <c r="HOB220" s="130"/>
      <c r="HOC220" s="130"/>
      <c r="HOD220" s="130"/>
      <c r="HOE220" s="130"/>
      <c r="HOF220" s="130"/>
      <c r="HOG220" s="130"/>
      <c r="HOH220" s="130"/>
      <c r="HOI220" s="130"/>
      <c r="HOJ220" s="130"/>
      <c r="HOK220" s="130"/>
      <c r="HOL220" s="130"/>
      <c r="HOM220" s="130"/>
      <c r="HON220" s="130"/>
      <c r="HOO220" s="130"/>
      <c r="HOP220" s="130"/>
      <c r="HOQ220" s="130"/>
      <c r="HOR220" s="130"/>
      <c r="HOS220" s="130"/>
      <c r="HOT220" s="130"/>
      <c r="HOU220" s="130"/>
      <c r="HOV220" s="130"/>
      <c r="HOW220" s="130"/>
      <c r="HOX220" s="130"/>
      <c r="HOY220" s="130"/>
      <c r="HOZ220" s="130"/>
      <c r="HPA220" s="130"/>
      <c r="HPB220" s="130"/>
      <c r="HPC220" s="130"/>
      <c r="HPD220" s="130"/>
      <c r="HPE220" s="130"/>
      <c r="HPF220" s="130"/>
      <c r="HPG220" s="130"/>
      <c r="HPH220" s="130"/>
      <c r="HPI220" s="130"/>
      <c r="HPJ220" s="130"/>
      <c r="HPK220" s="130"/>
      <c r="HPL220" s="130"/>
      <c r="HPM220" s="130"/>
      <c r="HPN220" s="130"/>
      <c r="HPO220" s="130"/>
      <c r="HPP220" s="130"/>
      <c r="HPQ220" s="130"/>
      <c r="HPR220" s="130"/>
      <c r="HPS220" s="130"/>
      <c r="HPT220" s="130"/>
      <c r="HPU220" s="130"/>
      <c r="HPV220" s="130"/>
      <c r="HPW220" s="130"/>
      <c r="HPX220" s="130"/>
      <c r="HPY220" s="130"/>
      <c r="HPZ220" s="130"/>
      <c r="HQA220" s="130"/>
      <c r="HQB220" s="130"/>
      <c r="HQC220" s="130"/>
      <c r="HQD220" s="130"/>
      <c r="HQE220" s="130"/>
      <c r="HQF220" s="130"/>
      <c r="HQG220" s="130"/>
      <c r="HQH220" s="130"/>
      <c r="HQI220" s="130"/>
      <c r="HQJ220" s="130"/>
      <c r="HQK220" s="130"/>
      <c r="HQL220" s="130"/>
      <c r="HQM220" s="130"/>
      <c r="HQN220" s="130"/>
      <c r="HQO220" s="130"/>
      <c r="HQP220" s="130"/>
      <c r="HQQ220" s="130"/>
      <c r="HQR220" s="130"/>
      <c r="HQS220" s="130"/>
      <c r="HQT220" s="130"/>
      <c r="HQU220" s="130"/>
      <c r="HQV220" s="130"/>
      <c r="HQW220" s="130"/>
      <c r="HQX220" s="130"/>
      <c r="HQY220" s="130"/>
      <c r="HQZ220" s="130"/>
      <c r="HRA220" s="130"/>
      <c r="HRB220" s="130"/>
      <c r="HRC220" s="130"/>
      <c r="HRD220" s="130"/>
      <c r="HRE220" s="130"/>
      <c r="HRF220" s="130"/>
      <c r="HRG220" s="130"/>
      <c r="HRH220" s="130"/>
      <c r="HRI220" s="130"/>
      <c r="HRJ220" s="130"/>
      <c r="HRK220" s="130"/>
      <c r="HRL220" s="130"/>
      <c r="HRM220" s="130"/>
      <c r="HRN220" s="130"/>
      <c r="HRO220" s="130"/>
      <c r="HRP220" s="130"/>
      <c r="HRQ220" s="130"/>
      <c r="HRR220" s="130"/>
      <c r="HRS220" s="130"/>
      <c r="HRT220" s="130"/>
      <c r="HRU220" s="130"/>
      <c r="HRV220" s="130"/>
      <c r="HRW220" s="130"/>
      <c r="HRX220" s="130"/>
      <c r="HRY220" s="130"/>
      <c r="HRZ220" s="130"/>
      <c r="HSA220" s="130"/>
      <c r="HSB220" s="130"/>
      <c r="HSC220" s="130"/>
      <c r="HSD220" s="130"/>
      <c r="HSE220" s="130"/>
      <c r="HSF220" s="130"/>
      <c r="HSG220" s="130"/>
      <c r="HSH220" s="130"/>
      <c r="HSI220" s="130"/>
      <c r="HSJ220" s="130"/>
      <c r="HSK220" s="130"/>
      <c r="HSL220" s="130"/>
      <c r="HSM220" s="130"/>
      <c r="HSN220" s="130"/>
      <c r="HSO220" s="130"/>
      <c r="HSP220" s="130"/>
      <c r="HSQ220" s="130"/>
      <c r="HSR220" s="130"/>
      <c r="HSS220" s="130"/>
      <c r="HST220" s="130"/>
      <c r="HSU220" s="130"/>
      <c r="HSV220" s="130"/>
      <c r="HSW220" s="130"/>
      <c r="HSX220" s="130"/>
      <c r="HSY220" s="130"/>
      <c r="HSZ220" s="130"/>
      <c r="HTA220" s="130"/>
      <c r="HTB220" s="130"/>
      <c r="HTC220" s="130"/>
      <c r="HTD220" s="130"/>
      <c r="HTE220" s="130"/>
      <c r="HTF220" s="130"/>
      <c r="HTG220" s="130"/>
      <c r="HTH220" s="130"/>
      <c r="HTI220" s="130"/>
      <c r="HTJ220" s="130"/>
      <c r="HTK220" s="130"/>
      <c r="HTL220" s="130"/>
      <c r="HTM220" s="130"/>
      <c r="HTN220" s="130"/>
      <c r="HTO220" s="130"/>
      <c r="HTP220" s="130"/>
      <c r="HTQ220" s="130"/>
      <c r="HTR220" s="130"/>
      <c r="HTS220" s="130"/>
      <c r="HTT220" s="130"/>
      <c r="HTU220" s="130"/>
      <c r="HTV220" s="130"/>
      <c r="HTW220" s="130"/>
      <c r="HTX220" s="130"/>
      <c r="HTY220" s="130"/>
      <c r="HTZ220" s="130"/>
      <c r="HUA220" s="130"/>
      <c r="HUB220" s="130"/>
      <c r="HUC220" s="130"/>
      <c r="HUD220" s="130"/>
      <c r="HUE220" s="130"/>
      <c r="HUF220" s="130"/>
      <c r="HUG220" s="130"/>
      <c r="HUH220" s="130"/>
      <c r="HUI220" s="130"/>
      <c r="HUJ220" s="130"/>
      <c r="HUK220" s="130"/>
      <c r="HUL220" s="130"/>
      <c r="HUM220" s="130"/>
      <c r="HUN220" s="130"/>
      <c r="HUO220" s="130"/>
      <c r="HUP220" s="130"/>
      <c r="HUQ220" s="130"/>
      <c r="HUR220" s="130"/>
      <c r="HUS220" s="130"/>
      <c r="HUT220" s="130"/>
      <c r="HUU220" s="130"/>
      <c r="HUV220" s="130"/>
      <c r="HUW220" s="130"/>
      <c r="HUX220" s="130"/>
      <c r="HUY220" s="130"/>
      <c r="HUZ220" s="130"/>
      <c r="HVA220" s="130"/>
      <c r="HVB220" s="130"/>
      <c r="HVC220" s="130"/>
      <c r="HVD220" s="130"/>
      <c r="HVE220" s="130"/>
      <c r="HVF220" s="130"/>
      <c r="HVG220" s="130"/>
      <c r="HVH220" s="130"/>
      <c r="HVI220" s="130"/>
      <c r="HVJ220" s="130"/>
      <c r="HVK220" s="130"/>
      <c r="HVL220" s="130"/>
      <c r="HVM220" s="130"/>
      <c r="HVN220" s="130"/>
      <c r="HVO220" s="130"/>
      <c r="HVP220" s="130"/>
      <c r="HVQ220" s="130"/>
      <c r="HVR220" s="130"/>
      <c r="HVS220" s="130"/>
      <c r="HVT220" s="130"/>
      <c r="HVU220" s="130"/>
      <c r="HVV220" s="130"/>
      <c r="HVW220" s="130"/>
      <c r="HVX220" s="130"/>
      <c r="HVY220" s="130"/>
      <c r="HVZ220" s="130"/>
      <c r="HWA220" s="130"/>
      <c r="HWB220" s="130"/>
      <c r="HWC220" s="130"/>
      <c r="HWD220" s="130"/>
      <c r="HWE220" s="130"/>
      <c r="HWF220" s="130"/>
      <c r="HWG220" s="130"/>
      <c r="HWH220" s="130"/>
      <c r="HWI220" s="130"/>
      <c r="HWJ220" s="130"/>
      <c r="HWK220" s="130"/>
      <c r="HWL220" s="130"/>
      <c r="HWM220" s="130"/>
      <c r="HWN220" s="130"/>
      <c r="HWO220" s="130"/>
      <c r="HWP220" s="130"/>
      <c r="HWQ220" s="130"/>
      <c r="HWR220" s="130"/>
      <c r="HWS220" s="130"/>
      <c r="HWT220" s="130"/>
      <c r="HWU220" s="130"/>
      <c r="HWV220" s="130"/>
      <c r="HWW220" s="130"/>
      <c r="HWX220" s="130"/>
      <c r="HWY220" s="130"/>
      <c r="HWZ220" s="130"/>
      <c r="HXA220" s="130"/>
      <c r="HXB220" s="130"/>
      <c r="HXC220" s="130"/>
      <c r="HXD220" s="130"/>
      <c r="HXE220" s="130"/>
      <c r="HXF220" s="130"/>
      <c r="HXG220" s="130"/>
      <c r="HXH220" s="130"/>
      <c r="HXI220" s="130"/>
      <c r="HXJ220" s="130"/>
      <c r="HXK220" s="130"/>
      <c r="HXL220" s="130"/>
      <c r="HXM220" s="130"/>
      <c r="HXN220" s="130"/>
      <c r="HXO220" s="130"/>
      <c r="HXP220" s="130"/>
      <c r="HXQ220" s="130"/>
      <c r="HXR220" s="130"/>
      <c r="HXS220" s="130"/>
      <c r="HXT220" s="130"/>
      <c r="HXU220" s="130"/>
      <c r="HXV220" s="130"/>
      <c r="HXW220" s="130"/>
      <c r="HXX220" s="130"/>
      <c r="HXY220" s="130"/>
      <c r="HXZ220" s="130"/>
      <c r="HYA220" s="130"/>
      <c r="HYB220" s="130"/>
      <c r="HYC220" s="130"/>
      <c r="HYD220" s="130"/>
      <c r="HYE220" s="130"/>
      <c r="HYF220" s="130"/>
      <c r="HYG220" s="130"/>
      <c r="HYH220" s="130"/>
      <c r="HYI220" s="130"/>
      <c r="HYJ220" s="130"/>
      <c r="HYK220" s="130"/>
      <c r="HYL220" s="130"/>
      <c r="HYM220" s="130"/>
      <c r="HYN220" s="130"/>
      <c r="HYO220" s="130"/>
      <c r="HYP220" s="130"/>
      <c r="HYQ220" s="130"/>
      <c r="HYR220" s="130"/>
      <c r="HYS220" s="130"/>
      <c r="HYT220" s="130"/>
      <c r="HYU220" s="130"/>
      <c r="HYV220" s="130"/>
      <c r="HYW220" s="130"/>
      <c r="HYX220" s="130"/>
      <c r="HYY220" s="130"/>
      <c r="HYZ220" s="130"/>
      <c r="HZA220" s="130"/>
      <c r="HZB220" s="130"/>
      <c r="HZC220" s="130"/>
      <c r="HZD220" s="130"/>
      <c r="HZE220" s="130"/>
      <c r="HZF220" s="130"/>
      <c r="HZG220" s="130"/>
      <c r="HZH220" s="130"/>
      <c r="HZI220" s="130"/>
      <c r="HZJ220" s="130"/>
      <c r="HZK220" s="130"/>
      <c r="HZL220" s="130"/>
      <c r="HZM220" s="130"/>
      <c r="HZN220" s="130"/>
      <c r="HZO220" s="130"/>
      <c r="HZP220" s="130"/>
      <c r="HZQ220" s="130"/>
      <c r="HZR220" s="130"/>
      <c r="HZS220" s="130"/>
      <c r="HZT220" s="130"/>
      <c r="HZU220" s="130"/>
      <c r="HZV220" s="130"/>
      <c r="HZW220" s="130"/>
      <c r="HZX220" s="130"/>
      <c r="HZY220" s="130"/>
      <c r="HZZ220" s="130"/>
      <c r="IAA220" s="130"/>
      <c r="IAB220" s="130"/>
      <c r="IAC220" s="130"/>
      <c r="IAD220" s="130"/>
      <c r="IAE220" s="130"/>
      <c r="IAF220" s="130"/>
      <c r="IAG220" s="130"/>
      <c r="IAH220" s="130"/>
      <c r="IAI220" s="130"/>
      <c r="IAJ220" s="130"/>
      <c r="IAK220" s="130"/>
      <c r="IAL220" s="130"/>
      <c r="IAM220" s="130"/>
      <c r="IAN220" s="130"/>
      <c r="IAO220" s="130"/>
      <c r="IAP220" s="130"/>
      <c r="IAQ220" s="130"/>
      <c r="IAR220" s="130"/>
      <c r="IAS220" s="130"/>
      <c r="IAT220" s="130"/>
      <c r="IAU220" s="130"/>
      <c r="IAV220" s="130"/>
      <c r="IAW220" s="130"/>
      <c r="IAX220" s="130"/>
      <c r="IAY220" s="130"/>
      <c r="IAZ220" s="130"/>
      <c r="IBA220" s="130"/>
      <c r="IBB220" s="130"/>
      <c r="IBC220" s="130"/>
      <c r="IBD220" s="130"/>
      <c r="IBE220" s="130"/>
      <c r="IBF220" s="130"/>
      <c r="IBG220" s="130"/>
      <c r="IBH220" s="130"/>
      <c r="IBI220" s="130"/>
      <c r="IBJ220" s="130"/>
      <c r="IBK220" s="130"/>
      <c r="IBL220" s="130"/>
      <c r="IBM220" s="130"/>
      <c r="IBN220" s="130"/>
      <c r="IBO220" s="130"/>
      <c r="IBP220" s="130"/>
      <c r="IBQ220" s="130"/>
      <c r="IBR220" s="130"/>
      <c r="IBS220" s="130"/>
      <c r="IBT220" s="130"/>
      <c r="IBU220" s="130"/>
      <c r="IBV220" s="130"/>
      <c r="IBW220" s="130"/>
      <c r="IBX220" s="130"/>
      <c r="IBY220" s="130"/>
      <c r="IBZ220" s="130"/>
      <c r="ICA220" s="130"/>
      <c r="ICB220" s="130"/>
      <c r="ICC220" s="130"/>
      <c r="ICD220" s="130"/>
      <c r="ICE220" s="130"/>
      <c r="ICF220" s="130"/>
      <c r="ICG220" s="130"/>
      <c r="ICH220" s="130"/>
      <c r="ICI220" s="130"/>
      <c r="ICJ220" s="130"/>
      <c r="ICK220" s="130"/>
      <c r="ICL220" s="130"/>
      <c r="ICM220" s="130"/>
      <c r="ICN220" s="130"/>
      <c r="ICO220" s="130"/>
      <c r="ICP220" s="130"/>
      <c r="ICQ220" s="130"/>
      <c r="ICR220" s="130"/>
      <c r="ICS220" s="130"/>
      <c r="ICT220" s="130"/>
      <c r="ICU220" s="130"/>
      <c r="ICV220" s="130"/>
      <c r="ICW220" s="130"/>
      <c r="ICX220" s="130"/>
      <c r="ICY220" s="130"/>
      <c r="ICZ220" s="130"/>
      <c r="IDA220" s="130"/>
      <c r="IDB220" s="130"/>
      <c r="IDC220" s="130"/>
      <c r="IDD220" s="130"/>
      <c r="IDE220" s="130"/>
      <c r="IDF220" s="130"/>
      <c r="IDG220" s="130"/>
      <c r="IDH220" s="130"/>
      <c r="IDI220" s="130"/>
      <c r="IDJ220" s="130"/>
      <c r="IDK220" s="130"/>
      <c r="IDL220" s="130"/>
      <c r="IDM220" s="130"/>
      <c r="IDN220" s="130"/>
      <c r="IDO220" s="130"/>
      <c r="IDP220" s="130"/>
      <c r="IDQ220" s="130"/>
      <c r="IDR220" s="130"/>
      <c r="IDS220" s="130"/>
      <c r="IDT220" s="130"/>
      <c r="IDU220" s="130"/>
      <c r="IDV220" s="130"/>
      <c r="IDW220" s="130"/>
      <c r="IDX220" s="130"/>
      <c r="IDY220" s="130"/>
      <c r="IDZ220" s="130"/>
      <c r="IEA220" s="130"/>
      <c r="IEB220" s="130"/>
      <c r="IEC220" s="130"/>
      <c r="IED220" s="130"/>
      <c r="IEE220" s="130"/>
      <c r="IEF220" s="130"/>
      <c r="IEG220" s="130"/>
      <c r="IEH220" s="130"/>
      <c r="IEI220" s="130"/>
      <c r="IEJ220" s="130"/>
      <c r="IEK220" s="130"/>
      <c r="IEL220" s="130"/>
      <c r="IEM220" s="130"/>
      <c r="IEN220" s="130"/>
      <c r="IEO220" s="130"/>
      <c r="IEP220" s="130"/>
      <c r="IEQ220" s="130"/>
      <c r="IER220" s="130"/>
      <c r="IES220" s="130"/>
      <c r="IET220" s="130"/>
      <c r="IEU220" s="130"/>
      <c r="IEV220" s="130"/>
      <c r="IEW220" s="130"/>
      <c r="IEX220" s="130"/>
      <c r="IEY220" s="130"/>
      <c r="IEZ220" s="130"/>
      <c r="IFA220" s="130"/>
      <c r="IFB220" s="130"/>
      <c r="IFC220" s="130"/>
      <c r="IFD220" s="130"/>
      <c r="IFE220" s="130"/>
      <c r="IFF220" s="130"/>
      <c r="IFG220" s="130"/>
      <c r="IFH220" s="130"/>
      <c r="IFI220" s="130"/>
      <c r="IFJ220" s="130"/>
      <c r="IFK220" s="130"/>
      <c r="IFL220" s="130"/>
      <c r="IFM220" s="130"/>
      <c r="IFN220" s="130"/>
      <c r="IFO220" s="130"/>
      <c r="IFP220" s="130"/>
      <c r="IFQ220" s="130"/>
      <c r="IFR220" s="130"/>
      <c r="IFS220" s="130"/>
      <c r="IFT220" s="130"/>
      <c r="IFU220" s="130"/>
      <c r="IFV220" s="130"/>
      <c r="IFW220" s="130"/>
      <c r="IFX220" s="130"/>
      <c r="IFY220" s="130"/>
      <c r="IFZ220" s="130"/>
      <c r="IGA220" s="130"/>
      <c r="IGB220" s="130"/>
      <c r="IGC220" s="130"/>
      <c r="IGD220" s="130"/>
      <c r="IGE220" s="130"/>
      <c r="IGF220" s="130"/>
      <c r="IGG220" s="130"/>
      <c r="IGH220" s="130"/>
      <c r="IGI220" s="130"/>
      <c r="IGJ220" s="130"/>
      <c r="IGK220" s="130"/>
      <c r="IGL220" s="130"/>
      <c r="IGM220" s="130"/>
      <c r="IGN220" s="130"/>
      <c r="IGO220" s="130"/>
      <c r="IGP220" s="130"/>
      <c r="IGQ220" s="130"/>
      <c r="IGR220" s="130"/>
      <c r="IGS220" s="130"/>
      <c r="IGT220" s="130"/>
      <c r="IGU220" s="130"/>
      <c r="IGV220" s="130"/>
      <c r="IGW220" s="130"/>
      <c r="IGX220" s="130"/>
      <c r="IGY220" s="130"/>
      <c r="IGZ220" s="130"/>
      <c r="IHA220" s="130"/>
      <c r="IHB220" s="130"/>
      <c r="IHC220" s="130"/>
      <c r="IHD220" s="130"/>
      <c r="IHE220" s="130"/>
      <c r="IHF220" s="130"/>
      <c r="IHG220" s="130"/>
      <c r="IHH220" s="130"/>
      <c r="IHI220" s="130"/>
      <c r="IHJ220" s="130"/>
      <c r="IHK220" s="130"/>
      <c r="IHL220" s="130"/>
      <c r="IHM220" s="130"/>
      <c r="IHN220" s="130"/>
      <c r="IHO220" s="130"/>
      <c r="IHP220" s="130"/>
      <c r="IHQ220" s="130"/>
      <c r="IHR220" s="130"/>
      <c r="IHS220" s="130"/>
      <c r="IHT220" s="130"/>
      <c r="IHU220" s="130"/>
      <c r="IHV220" s="130"/>
      <c r="IHW220" s="130"/>
      <c r="IHX220" s="130"/>
      <c r="IHY220" s="130"/>
      <c r="IHZ220" s="130"/>
      <c r="IIA220" s="130"/>
      <c r="IIB220" s="130"/>
      <c r="IIC220" s="130"/>
      <c r="IID220" s="130"/>
      <c r="IIE220" s="130"/>
      <c r="IIF220" s="130"/>
      <c r="IIG220" s="130"/>
      <c r="IIH220" s="130"/>
      <c r="III220" s="130"/>
      <c r="IIJ220" s="130"/>
      <c r="IIK220" s="130"/>
      <c r="IIL220" s="130"/>
      <c r="IIM220" s="130"/>
      <c r="IIN220" s="130"/>
      <c r="IIO220" s="130"/>
      <c r="IIP220" s="130"/>
      <c r="IIQ220" s="130"/>
      <c r="IIR220" s="130"/>
      <c r="IIS220" s="130"/>
      <c r="IIT220" s="130"/>
      <c r="IIU220" s="130"/>
      <c r="IIV220" s="130"/>
      <c r="IIW220" s="130"/>
      <c r="IIX220" s="130"/>
      <c r="IIY220" s="130"/>
      <c r="IIZ220" s="130"/>
      <c r="IJA220" s="130"/>
      <c r="IJB220" s="130"/>
      <c r="IJC220" s="130"/>
      <c r="IJD220" s="130"/>
      <c r="IJE220" s="130"/>
      <c r="IJF220" s="130"/>
      <c r="IJG220" s="130"/>
      <c r="IJH220" s="130"/>
      <c r="IJI220" s="130"/>
      <c r="IJJ220" s="130"/>
      <c r="IJK220" s="130"/>
      <c r="IJL220" s="130"/>
      <c r="IJM220" s="130"/>
      <c r="IJN220" s="130"/>
      <c r="IJO220" s="130"/>
      <c r="IJP220" s="130"/>
      <c r="IJQ220" s="130"/>
      <c r="IJR220" s="130"/>
      <c r="IJS220" s="130"/>
      <c r="IJT220" s="130"/>
      <c r="IJU220" s="130"/>
      <c r="IJV220" s="130"/>
      <c r="IJW220" s="130"/>
      <c r="IJX220" s="130"/>
      <c r="IJY220" s="130"/>
      <c r="IJZ220" s="130"/>
      <c r="IKA220" s="130"/>
      <c r="IKB220" s="130"/>
      <c r="IKC220" s="130"/>
      <c r="IKD220" s="130"/>
      <c r="IKE220" s="130"/>
      <c r="IKF220" s="130"/>
      <c r="IKG220" s="130"/>
      <c r="IKH220" s="130"/>
      <c r="IKI220" s="130"/>
      <c r="IKJ220" s="130"/>
      <c r="IKK220" s="130"/>
      <c r="IKL220" s="130"/>
      <c r="IKM220" s="130"/>
      <c r="IKN220" s="130"/>
      <c r="IKO220" s="130"/>
      <c r="IKP220" s="130"/>
      <c r="IKQ220" s="130"/>
      <c r="IKR220" s="130"/>
      <c r="IKS220" s="130"/>
      <c r="IKT220" s="130"/>
      <c r="IKU220" s="130"/>
      <c r="IKV220" s="130"/>
      <c r="IKW220" s="130"/>
      <c r="IKX220" s="130"/>
      <c r="IKY220" s="130"/>
      <c r="IKZ220" s="130"/>
      <c r="ILA220" s="130"/>
      <c r="ILB220" s="130"/>
      <c r="ILC220" s="130"/>
      <c r="ILD220" s="130"/>
      <c r="ILE220" s="130"/>
      <c r="ILF220" s="130"/>
      <c r="ILG220" s="130"/>
      <c r="ILH220" s="130"/>
      <c r="ILI220" s="130"/>
      <c r="ILJ220" s="130"/>
      <c r="ILK220" s="130"/>
      <c r="ILL220" s="130"/>
      <c r="ILM220" s="130"/>
      <c r="ILN220" s="130"/>
      <c r="ILO220" s="130"/>
      <c r="ILP220" s="130"/>
      <c r="ILQ220" s="130"/>
      <c r="ILR220" s="130"/>
      <c r="ILS220" s="130"/>
      <c r="ILT220" s="130"/>
      <c r="ILU220" s="130"/>
      <c r="ILV220" s="130"/>
      <c r="ILW220" s="130"/>
      <c r="ILX220" s="130"/>
      <c r="ILY220" s="130"/>
      <c r="ILZ220" s="130"/>
      <c r="IMA220" s="130"/>
      <c r="IMB220" s="130"/>
      <c r="IMC220" s="130"/>
      <c r="IMD220" s="130"/>
      <c r="IME220" s="130"/>
      <c r="IMF220" s="130"/>
      <c r="IMG220" s="130"/>
      <c r="IMH220" s="130"/>
      <c r="IMI220" s="130"/>
      <c r="IMJ220" s="130"/>
      <c r="IMK220" s="130"/>
      <c r="IML220" s="130"/>
      <c r="IMM220" s="130"/>
      <c r="IMN220" s="130"/>
      <c r="IMO220" s="130"/>
      <c r="IMP220" s="130"/>
      <c r="IMQ220" s="130"/>
      <c r="IMR220" s="130"/>
      <c r="IMS220" s="130"/>
      <c r="IMT220" s="130"/>
      <c r="IMU220" s="130"/>
      <c r="IMV220" s="130"/>
      <c r="IMW220" s="130"/>
      <c r="IMX220" s="130"/>
      <c r="IMY220" s="130"/>
      <c r="IMZ220" s="130"/>
      <c r="INA220" s="130"/>
      <c r="INB220" s="130"/>
      <c r="INC220" s="130"/>
      <c r="IND220" s="130"/>
      <c r="INE220" s="130"/>
      <c r="INF220" s="130"/>
      <c r="ING220" s="130"/>
      <c r="INH220" s="130"/>
      <c r="INI220" s="130"/>
      <c r="INJ220" s="130"/>
      <c r="INK220" s="130"/>
      <c r="INL220" s="130"/>
      <c r="INM220" s="130"/>
      <c r="INN220" s="130"/>
      <c r="INO220" s="130"/>
      <c r="INP220" s="130"/>
      <c r="INQ220" s="130"/>
      <c r="INR220" s="130"/>
      <c r="INS220" s="130"/>
      <c r="INT220" s="130"/>
      <c r="INU220" s="130"/>
      <c r="INV220" s="130"/>
      <c r="INW220" s="130"/>
      <c r="INX220" s="130"/>
      <c r="INY220" s="130"/>
      <c r="INZ220" s="130"/>
      <c r="IOA220" s="130"/>
      <c r="IOB220" s="130"/>
      <c r="IOC220" s="130"/>
      <c r="IOD220" s="130"/>
      <c r="IOE220" s="130"/>
      <c r="IOF220" s="130"/>
      <c r="IOG220" s="130"/>
      <c r="IOH220" s="130"/>
      <c r="IOI220" s="130"/>
      <c r="IOJ220" s="130"/>
      <c r="IOK220" s="130"/>
      <c r="IOL220" s="130"/>
      <c r="IOM220" s="130"/>
      <c r="ION220" s="130"/>
      <c r="IOO220" s="130"/>
      <c r="IOP220" s="130"/>
      <c r="IOQ220" s="130"/>
      <c r="IOR220" s="130"/>
      <c r="IOS220" s="130"/>
      <c r="IOT220" s="130"/>
      <c r="IOU220" s="130"/>
      <c r="IOV220" s="130"/>
      <c r="IOW220" s="130"/>
      <c r="IOX220" s="130"/>
      <c r="IOY220" s="130"/>
      <c r="IOZ220" s="130"/>
      <c r="IPA220" s="130"/>
      <c r="IPB220" s="130"/>
      <c r="IPC220" s="130"/>
      <c r="IPD220" s="130"/>
      <c r="IPE220" s="130"/>
      <c r="IPF220" s="130"/>
      <c r="IPG220" s="130"/>
      <c r="IPH220" s="130"/>
      <c r="IPI220" s="130"/>
      <c r="IPJ220" s="130"/>
      <c r="IPK220" s="130"/>
      <c r="IPL220" s="130"/>
      <c r="IPM220" s="130"/>
      <c r="IPN220" s="130"/>
      <c r="IPO220" s="130"/>
      <c r="IPP220" s="130"/>
      <c r="IPQ220" s="130"/>
      <c r="IPR220" s="130"/>
      <c r="IPS220" s="130"/>
      <c r="IPT220" s="130"/>
      <c r="IPU220" s="130"/>
      <c r="IPV220" s="130"/>
      <c r="IPW220" s="130"/>
      <c r="IPX220" s="130"/>
      <c r="IPY220" s="130"/>
      <c r="IPZ220" s="130"/>
      <c r="IQA220" s="130"/>
      <c r="IQB220" s="130"/>
      <c r="IQC220" s="130"/>
      <c r="IQD220" s="130"/>
      <c r="IQE220" s="130"/>
      <c r="IQF220" s="130"/>
      <c r="IQG220" s="130"/>
      <c r="IQH220" s="130"/>
      <c r="IQI220" s="130"/>
      <c r="IQJ220" s="130"/>
      <c r="IQK220" s="130"/>
      <c r="IQL220" s="130"/>
      <c r="IQM220" s="130"/>
      <c r="IQN220" s="130"/>
      <c r="IQO220" s="130"/>
      <c r="IQP220" s="130"/>
      <c r="IQQ220" s="130"/>
      <c r="IQR220" s="130"/>
      <c r="IQS220" s="130"/>
      <c r="IQT220" s="130"/>
      <c r="IQU220" s="130"/>
      <c r="IQV220" s="130"/>
      <c r="IQW220" s="130"/>
      <c r="IQX220" s="130"/>
      <c r="IQY220" s="130"/>
      <c r="IQZ220" s="130"/>
      <c r="IRA220" s="130"/>
      <c r="IRB220" s="130"/>
      <c r="IRC220" s="130"/>
      <c r="IRD220" s="130"/>
      <c r="IRE220" s="130"/>
      <c r="IRF220" s="130"/>
      <c r="IRG220" s="130"/>
      <c r="IRH220" s="130"/>
      <c r="IRI220" s="130"/>
      <c r="IRJ220" s="130"/>
      <c r="IRK220" s="130"/>
      <c r="IRL220" s="130"/>
      <c r="IRM220" s="130"/>
      <c r="IRN220" s="130"/>
      <c r="IRO220" s="130"/>
      <c r="IRP220" s="130"/>
      <c r="IRQ220" s="130"/>
      <c r="IRR220" s="130"/>
      <c r="IRS220" s="130"/>
      <c r="IRT220" s="130"/>
      <c r="IRU220" s="130"/>
      <c r="IRV220" s="130"/>
      <c r="IRW220" s="130"/>
      <c r="IRX220" s="130"/>
      <c r="IRY220" s="130"/>
      <c r="IRZ220" s="130"/>
      <c r="ISA220" s="130"/>
      <c r="ISB220" s="130"/>
      <c r="ISC220" s="130"/>
      <c r="ISD220" s="130"/>
      <c r="ISE220" s="130"/>
      <c r="ISF220" s="130"/>
      <c r="ISG220" s="130"/>
      <c r="ISH220" s="130"/>
      <c r="ISI220" s="130"/>
      <c r="ISJ220" s="130"/>
      <c r="ISK220" s="130"/>
      <c r="ISL220" s="130"/>
      <c r="ISM220" s="130"/>
      <c r="ISN220" s="130"/>
      <c r="ISO220" s="130"/>
      <c r="ISP220" s="130"/>
      <c r="ISQ220" s="130"/>
      <c r="ISR220" s="130"/>
      <c r="ISS220" s="130"/>
      <c r="IST220" s="130"/>
      <c r="ISU220" s="130"/>
      <c r="ISV220" s="130"/>
      <c r="ISW220" s="130"/>
      <c r="ISX220" s="130"/>
      <c r="ISY220" s="130"/>
      <c r="ISZ220" s="130"/>
      <c r="ITA220" s="130"/>
      <c r="ITB220" s="130"/>
      <c r="ITC220" s="130"/>
      <c r="ITD220" s="130"/>
      <c r="ITE220" s="130"/>
      <c r="ITF220" s="130"/>
      <c r="ITG220" s="130"/>
      <c r="ITH220" s="130"/>
      <c r="ITI220" s="130"/>
      <c r="ITJ220" s="130"/>
      <c r="ITK220" s="130"/>
      <c r="ITL220" s="130"/>
      <c r="ITM220" s="130"/>
      <c r="ITN220" s="130"/>
      <c r="ITO220" s="130"/>
      <c r="ITP220" s="130"/>
      <c r="ITQ220" s="130"/>
      <c r="ITR220" s="130"/>
      <c r="ITS220" s="130"/>
      <c r="ITT220" s="130"/>
      <c r="ITU220" s="130"/>
      <c r="ITV220" s="130"/>
      <c r="ITW220" s="130"/>
      <c r="ITX220" s="130"/>
      <c r="ITY220" s="130"/>
      <c r="ITZ220" s="130"/>
      <c r="IUA220" s="130"/>
      <c r="IUB220" s="130"/>
      <c r="IUC220" s="130"/>
      <c r="IUD220" s="130"/>
      <c r="IUE220" s="130"/>
      <c r="IUF220" s="130"/>
      <c r="IUG220" s="130"/>
      <c r="IUH220" s="130"/>
      <c r="IUI220" s="130"/>
      <c r="IUJ220" s="130"/>
      <c r="IUK220" s="130"/>
      <c r="IUL220" s="130"/>
      <c r="IUM220" s="130"/>
      <c r="IUN220" s="130"/>
      <c r="IUO220" s="130"/>
      <c r="IUP220" s="130"/>
      <c r="IUQ220" s="130"/>
      <c r="IUR220" s="130"/>
      <c r="IUS220" s="130"/>
      <c r="IUT220" s="130"/>
      <c r="IUU220" s="130"/>
      <c r="IUV220" s="130"/>
      <c r="IUW220" s="130"/>
      <c r="IUX220" s="130"/>
      <c r="IUY220" s="130"/>
      <c r="IUZ220" s="130"/>
      <c r="IVA220" s="130"/>
      <c r="IVB220" s="130"/>
      <c r="IVC220" s="130"/>
      <c r="IVD220" s="130"/>
      <c r="IVE220" s="130"/>
      <c r="IVF220" s="130"/>
      <c r="IVG220" s="130"/>
      <c r="IVH220" s="130"/>
      <c r="IVI220" s="130"/>
      <c r="IVJ220" s="130"/>
      <c r="IVK220" s="130"/>
      <c r="IVL220" s="130"/>
      <c r="IVM220" s="130"/>
      <c r="IVN220" s="130"/>
      <c r="IVO220" s="130"/>
      <c r="IVP220" s="130"/>
      <c r="IVQ220" s="130"/>
      <c r="IVR220" s="130"/>
      <c r="IVS220" s="130"/>
      <c r="IVT220" s="130"/>
      <c r="IVU220" s="130"/>
      <c r="IVV220" s="130"/>
      <c r="IVW220" s="130"/>
      <c r="IVX220" s="130"/>
      <c r="IVY220" s="130"/>
      <c r="IVZ220" s="130"/>
      <c r="IWA220" s="130"/>
      <c r="IWB220" s="130"/>
      <c r="IWC220" s="130"/>
      <c r="IWD220" s="130"/>
      <c r="IWE220" s="130"/>
      <c r="IWF220" s="130"/>
      <c r="IWG220" s="130"/>
      <c r="IWH220" s="130"/>
      <c r="IWI220" s="130"/>
      <c r="IWJ220" s="130"/>
      <c r="IWK220" s="130"/>
      <c r="IWL220" s="130"/>
      <c r="IWM220" s="130"/>
      <c r="IWN220" s="130"/>
      <c r="IWO220" s="130"/>
      <c r="IWP220" s="130"/>
      <c r="IWQ220" s="130"/>
      <c r="IWR220" s="130"/>
      <c r="IWS220" s="130"/>
      <c r="IWT220" s="130"/>
      <c r="IWU220" s="130"/>
      <c r="IWV220" s="130"/>
      <c r="IWW220" s="130"/>
      <c r="IWX220" s="130"/>
      <c r="IWY220" s="130"/>
      <c r="IWZ220" s="130"/>
      <c r="IXA220" s="130"/>
      <c r="IXB220" s="130"/>
      <c r="IXC220" s="130"/>
      <c r="IXD220" s="130"/>
      <c r="IXE220" s="130"/>
      <c r="IXF220" s="130"/>
      <c r="IXG220" s="130"/>
      <c r="IXH220" s="130"/>
      <c r="IXI220" s="130"/>
      <c r="IXJ220" s="130"/>
      <c r="IXK220" s="130"/>
      <c r="IXL220" s="130"/>
      <c r="IXM220" s="130"/>
      <c r="IXN220" s="130"/>
      <c r="IXO220" s="130"/>
      <c r="IXP220" s="130"/>
      <c r="IXQ220" s="130"/>
      <c r="IXR220" s="130"/>
      <c r="IXS220" s="130"/>
      <c r="IXT220" s="130"/>
      <c r="IXU220" s="130"/>
      <c r="IXV220" s="130"/>
      <c r="IXW220" s="130"/>
      <c r="IXX220" s="130"/>
      <c r="IXY220" s="130"/>
      <c r="IXZ220" s="130"/>
      <c r="IYA220" s="130"/>
      <c r="IYB220" s="130"/>
      <c r="IYC220" s="130"/>
      <c r="IYD220" s="130"/>
      <c r="IYE220" s="130"/>
      <c r="IYF220" s="130"/>
      <c r="IYG220" s="130"/>
      <c r="IYH220" s="130"/>
      <c r="IYI220" s="130"/>
      <c r="IYJ220" s="130"/>
      <c r="IYK220" s="130"/>
      <c r="IYL220" s="130"/>
      <c r="IYM220" s="130"/>
      <c r="IYN220" s="130"/>
      <c r="IYO220" s="130"/>
      <c r="IYP220" s="130"/>
      <c r="IYQ220" s="130"/>
      <c r="IYR220" s="130"/>
      <c r="IYS220" s="130"/>
      <c r="IYT220" s="130"/>
      <c r="IYU220" s="130"/>
      <c r="IYV220" s="130"/>
      <c r="IYW220" s="130"/>
      <c r="IYX220" s="130"/>
      <c r="IYY220" s="130"/>
      <c r="IYZ220" s="130"/>
      <c r="IZA220" s="130"/>
      <c r="IZB220" s="130"/>
      <c r="IZC220" s="130"/>
      <c r="IZD220" s="130"/>
      <c r="IZE220" s="130"/>
      <c r="IZF220" s="130"/>
      <c r="IZG220" s="130"/>
      <c r="IZH220" s="130"/>
      <c r="IZI220" s="130"/>
      <c r="IZJ220" s="130"/>
      <c r="IZK220" s="130"/>
      <c r="IZL220" s="130"/>
      <c r="IZM220" s="130"/>
      <c r="IZN220" s="130"/>
      <c r="IZO220" s="130"/>
      <c r="IZP220" s="130"/>
      <c r="IZQ220" s="130"/>
      <c r="IZR220" s="130"/>
      <c r="IZS220" s="130"/>
      <c r="IZT220" s="130"/>
      <c r="IZU220" s="130"/>
      <c r="IZV220" s="130"/>
      <c r="IZW220" s="130"/>
      <c r="IZX220" s="130"/>
      <c r="IZY220" s="130"/>
      <c r="IZZ220" s="130"/>
      <c r="JAA220" s="130"/>
      <c r="JAB220" s="130"/>
      <c r="JAC220" s="130"/>
      <c r="JAD220" s="130"/>
      <c r="JAE220" s="130"/>
      <c r="JAF220" s="130"/>
      <c r="JAG220" s="130"/>
      <c r="JAH220" s="130"/>
      <c r="JAI220" s="130"/>
      <c r="JAJ220" s="130"/>
      <c r="JAK220" s="130"/>
      <c r="JAL220" s="130"/>
      <c r="JAM220" s="130"/>
      <c r="JAN220" s="130"/>
      <c r="JAO220" s="130"/>
      <c r="JAP220" s="130"/>
      <c r="JAQ220" s="130"/>
      <c r="JAR220" s="130"/>
      <c r="JAS220" s="130"/>
      <c r="JAT220" s="130"/>
      <c r="JAU220" s="130"/>
      <c r="JAV220" s="130"/>
      <c r="JAW220" s="130"/>
      <c r="JAX220" s="130"/>
      <c r="JAY220" s="130"/>
      <c r="JAZ220" s="130"/>
      <c r="JBA220" s="130"/>
      <c r="JBB220" s="130"/>
      <c r="JBC220" s="130"/>
      <c r="JBD220" s="130"/>
      <c r="JBE220" s="130"/>
      <c r="JBF220" s="130"/>
      <c r="JBG220" s="130"/>
      <c r="JBH220" s="130"/>
      <c r="JBI220" s="130"/>
      <c r="JBJ220" s="130"/>
      <c r="JBK220" s="130"/>
      <c r="JBL220" s="130"/>
      <c r="JBM220" s="130"/>
      <c r="JBN220" s="130"/>
      <c r="JBO220" s="130"/>
      <c r="JBP220" s="130"/>
      <c r="JBQ220" s="130"/>
      <c r="JBR220" s="130"/>
      <c r="JBS220" s="130"/>
      <c r="JBT220" s="130"/>
      <c r="JBU220" s="130"/>
      <c r="JBV220" s="130"/>
      <c r="JBW220" s="130"/>
      <c r="JBX220" s="130"/>
      <c r="JBY220" s="130"/>
      <c r="JBZ220" s="130"/>
      <c r="JCA220" s="130"/>
      <c r="JCB220" s="130"/>
      <c r="JCC220" s="130"/>
      <c r="JCD220" s="130"/>
      <c r="JCE220" s="130"/>
      <c r="JCF220" s="130"/>
      <c r="JCG220" s="130"/>
      <c r="JCH220" s="130"/>
      <c r="JCI220" s="130"/>
      <c r="JCJ220" s="130"/>
      <c r="JCK220" s="130"/>
      <c r="JCL220" s="130"/>
      <c r="JCM220" s="130"/>
      <c r="JCN220" s="130"/>
      <c r="JCO220" s="130"/>
      <c r="JCP220" s="130"/>
      <c r="JCQ220" s="130"/>
      <c r="JCR220" s="130"/>
      <c r="JCS220" s="130"/>
      <c r="JCT220" s="130"/>
      <c r="JCU220" s="130"/>
      <c r="JCV220" s="130"/>
      <c r="JCW220" s="130"/>
      <c r="JCX220" s="130"/>
      <c r="JCY220" s="130"/>
      <c r="JCZ220" s="130"/>
      <c r="JDA220" s="130"/>
      <c r="JDB220" s="130"/>
      <c r="JDC220" s="130"/>
      <c r="JDD220" s="130"/>
      <c r="JDE220" s="130"/>
      <c r="JDF220" s="130"/>
      <c r="JDG220" s="130"/>
      <c r="JDH220" s="130"/>
      <c r="JDI220" s="130"/>
      <c r="JDJ220" s="130"/>
      <c r="JDK220" s="130"/>
      <c r="JDL220" s="130"/>
      <c r="JDM220" s="130"/>
      <c r="JDN220" s="130"/>
      <c r="JDO220" s="130"/>
      <c r="JDP220" s="130"/>
      <c r="JDQ220" s="130"/>
      <c r="JDR220" s="130"/>
      <c r="JDS220" s="130"/>
      <c r="JDT220" s="130"/>
      <c r="JDU220" s="130"/>
      <c r="JDV220" s="130"/>
      <c r="JDW220" s="130"/>
      <c r="JDX220" s="130"/>
      <c r="JDY220" s="130"/>
      <c r="JDZ220" s="130"/>
      <c r="JEA220" s="130"/>
      <c r="JEB220" s="130"/>
      <c r="JEC220" s="130"/>
      <c r="JED220" s="130"/>
      <c r="JEE220" s="130"/>
      <c r="JEF220" s="130"/>
      <c r="JEG220" s="130"/>
      <c r="JEH220" s="130"/>
      <c r="JEI220" s="130"/>
      <c r="JEJ220" s="130"/>
      <c r="JEK220" s="130"/>
      <c r="JEL220" s="130"/>
      <c r="JEM220" s="130"/>
      <c r="JEN220" s="130"/>
      <c r="JEO220" s="130"/>
      <c r="JEP220" s="130"/>
      <c r="JEQ220" s="130"/>
      <c r="JER220" s="130"/>
      <c r="JES220" s="130"/>
      <c r="JET220" s="130"/>
      <c r="JEU220" s="130"/>
      <c r="JEV220" s="130"/>
      <c r="JEW220" s="130"/>
      <c r="JEX220" s="130"/>
      <c r="JEY220" s="130"/>
      <c r="JEZ220" s="130"/>
      <c r="JFA220" s="130"/>
      <c r="JFB220" s="130"/>
      <c r="JFC220" s="130"/>
      <c r="JFD220" s="130"/>
      <c r="JFE220" s="130"/>
      <c r="JFF220" s="130"/>
      <c r="JFG220" s="130"/>
      <c r="JFH220" s="130"/>
      <c r="JFI220" s="130"/>
      <c r="JFJ220" s="130"/>
      <c r="JFK220" s="130"/>
      <c r="JFL220" s="130"/>
      <c r="JFM220" s="130"/>
      <c r="JFN220" s="130"/>
      <c r="JFO220" s="130"/>
      <c r="JFP220" s="130"/>
      <c r="JFQ220" s="130"/>
      <c r="JFR220" s="130"/>
      <c r="JFS220" s="130"/>
      <c r="JFT220" s="130"/>
      <c r="JFU220" s="130"/>
      <c r="JFV220" s="130"/>
      <c r="JFW220" s="130"/>
      <c r="JFX220" s="130"/>
      <c r="JFY220" s="130"/>
      <c r="JFZ220" s="130"/>
      <c r="JGA220" s="130"/>
      <c r="JGB220" s="130"/>
      <c r="JGC220" s="130"/>
      <c r="JGD220" s="130"/>
      <c r="JGE220" s="130"/>
      <c r="JGF220" s="130"/>
      <c r="JGG220" s="130"/>
      <c r="JGH220" s="130"/>
      <c r="JGI220" s="130"/>
      <c r="JGJ220" s="130"/>
      <c r="JGK220" s="130"/>
      <c r="JGL220" s="130"/>
      <c r="JGM220" s="130"/>
      <c r="JGN220" s="130"/>
      <c r="JGO220" s="130"/>
      <c r="JGP220" s="130"/>
      <c r="JGQ220" s="130"/>
      <c r="JGR220" s="130"/>
      <c r="JGS220" s="130"/>
      <c r="JGT220" s="130"/>
      <c r="JGU220" s="130"/>
      <c r="JGV220" s="130"/>
      <c r="JGW220" s="130"/>
      <c r="JGX220" s="130"/>
      <c r="JGY220" s="130"/>
      <c r="JGZ220" s="130"/>
      <c r="JHA220" s="130"/>
      <c r="JHB220" s="130"/>
      <c r="JHC220" s="130"/>
      <c r="JHD220" s="130"/>
      <c r="JHE220" s="130"/>
      <c r="JHF220" s="130"/>
      <c r="JHG220" s="130"/>
      <c r="JHH220" s="130"/>
      <c r="JHI220" s="130"/>
      <c r="JHJ220" s="130"/>
      <c r="JHK220" s="130"/>
      <c r="JHL220" s="130"/>
      <c r="JHM220" s="130"/>
      <c r="JHN220" s="130"/>
      <c r="JHO220" s="130"/>
      <c r="JHP220" s="130"/>
      <c r="JHQ220" s="130"/>
      <c r="JHR220" s="130"/>
      <c r="JHS220" s="130"/>
      <c r="JHT220" s="130"/>
      <c r="JHU220" s="130"/>
      <c r="JHV220" s="130"/>
      <c r="JHW220" s="130"/>
      <c r="JHX220" s="130"/>
      <c r="JHY220" s="130"/>
      <c r="JHZ220" s="130"/>
      <c r="JIA220" s="130"/>
      <c r="JIB220" s="130"/>
      <c r="JIC220" s="130"/>
      <c r="JID220" s="130"/>
      <c r="JIE220" s="130"/>
      <c r="JIF220" s="130"/>
      <c r="JIG220" s="130"/>
      <c r="JIH220" s="130"/>
      <c r="JII220" s="130"/>
      <c r="JIJ220" s="130"/>
      <c r="JIK220" s="130"/>
      <c r="JIL220" s="130"/>
      <c r="JIM220" s="130"/>
      <c r="JIN220" s="130"/>
      <c r="JIO220" s="130"/>
      <c r="JIP220" s="130"/>
      <c r="JIQ220" s="130"/>
      <c r="JIR220" s="130"/>
      <c r="JIS220" s="130"/>
      <c r="JIT220" s="130"/>
      <c r="JIU220" s="130"/>
      <c r="JIV220" s="130"/>
      <c r="JIW220" s="130"/>
      <c r="JIX220" s="130"/>
      <c r="JIY220" s="130"/>
      <c r="JIZ220" s="130"/>
      <c r="JJA220" s="130"/>
      <c r="JJB220" s="130"/>
      <c r="JJC220" s="130"/>
      <c r="JJD220" s="130"/>
      <c r="JJE220" s="130"/>
      <c r="JJF220" s="130"/>
      <c r="JJG220" s="130"/>
      <c r="JJH220" s="130"/>
      <c r="JJI220" s="130"/>
      <c r="JJJ220" s="130"/>
      <c r="JJK220" s="130"/>
      <c r="JJL220" s="130"/>
      <c r="JJM220" s="130"/>
      <c r="JJN220" s="130"/>
      <c r="JJO220" s="130"/>
      <c r="JJP220" s="130"/>
      <c r="JJQ220" s="130"/>
      <c r="JJR220" s="130"/>
      <c r="JJS220" s="130"/>
      <c r="JJT220" s="130"/>
      <c r="JJU220" s="130"/>
      <c r="JJV220" s="130"/>
      <c r="JJW220" s="130"/>
      <c r="JJX220" s="130"/>
      <c r="JJY220" s="130"/>
      <c r="JJZ220" s="130"/>
      <c r="JKA220" s="130"/>
      <c r="JKB220" s="130"/>
      <c r="JKC220" s="130"/>
      <c r="JKD220" s="130"/>
      <c r="JKE220" s="130"/>
      <c r="JKF220" s="130"/>
      <c r="JKG220" s="130"/>
      <c r="JKH220" s="130"/>
      <c r="JKI220" s="130"/>
      <c r="JKJ220" s="130"/>
      <c r="JKK220" s="130"/>
      <c r="JKL220" s="130"/>
      <c r="JKM220" s="130"/>
      <c r="JKN220" s="130"/>
      <c r="JKO220" s="130"/>
      <c r="JKP220" s="130"/>
      <c r="JKQ220" s="130"/>
      <c r="JKR220" s="130"/>
      <c r="JKS220" s="130"/>
      <c r="JKT220" s="130"/>
      <c r="JKU220" s="130"/>
      <c r="JKV220" s="130"/>
      <c r="JKW220" s="130"/>
      <c r="JKX220" s="130"/>
      <c r="JKY220" s="130"/>
      <c r="JKZ220" s="130"/>
      <c r="JLA220" s="130"/>
      <c r="JLB220" s="130"/>
      <c r="JLC220" s="130"/>
      <c r="JLD220" s="130"/>
      <c r="JLE220" s="130"/>
      <c r="JLF220" s="130"/>
      <c r="JLG220" s="130"/>
      <c r="JLH220" s="130"/>
      <c r="JLI220" s="130"/>
      <c r="JLJ220" s="130"/>
      <c r="JLK220" s="130"/>
      <c r="JLL220" s="130"/>
      <c r="JLM220" s="130"/>
      <c r="JLN220" s="130"/>
      <c r="JLO220" s="130"/>
      <c r="JLP220" s="130"/>
      <c r="JLQ220" s="130"/>
      <c r="JLR220" s="130"/>
      <c r="JLS220" s="130"/>
      <c r="JLT220" s="130"/>
      <c r="JLU220" s="130"/>
      <c r="JLV220" s="130"/>
      <c r="JLW220" s="130"/>
      <c r="JLX220" s="130"/>
      <c r="JLY220" s="130"/>
      <c r="JLZ220" s="130"/>
      <c r="JMA220" s="130"/>
      <c r="JMB220" s="130"/>
      <c r="JMC220" s="130"/>
      <c r="JMD220" s="130"/>
      <c r="JME220" s="130"/>
      <c r="JMF220" s="130"/>
      <c r="JMG220" s="130"/>
      <c r="JMH220" s="130"/>
      <c r="JMI220" s="130"/>
      <c r="JMJ220" s="130"/>
      <c r="JMK220" s="130"/>
      <c r="JML220" s="130"/>
      <c r="JMM220" s="130"/>
      <c r="JMN220" s="130"/>
      <c r="JMO220" s="130"/>
      <c r="JMP220" s="130"/>
      <c r="JMQ220" s="130"/>
      <c r="JMR220" s="130"/>
      <c r="JMS220" s="130"/>
      <c r="JMT220" s="130"/>
      <c r="JMU220" s="130"/>
      <c r="JMV220" s="130"/>
      <c r="JMW220" s="130"/>
      <c r="JMX220" s="130"/>
      <c r="JMY220" s="130"/>
      <c r="JMZ220" s="130"/>
      <c r="JNA220" s="130"/>
      <c r="JNB220" s="130"/>
      <c r="JNC220" s="130"/>
      <c r="JND220" s="130"/>
      <c r="JNE220" s="130"/>
      <c r="JNF220" s="130"/>
      <c r="JNG220" s="130"/>
      <c r="JNH220" s="130"/>
      <c r="JNI220" s="130"/>
      <c r="JNJ220" s="130"/>
      <c r="JNK220" s="130"/>
      <c r="JNL220" s="130"/>
      <c r="JNM220" s="130"/>
      <c r="JNN220" s="130"/>
      <c r="JNO220" s="130"/>
      <c r="JNP220" s="130"/>
      <c r="JNQ220" s="130"/>
      <c r="JNR220" s="130"/>
      <c r="JNS220" s="130"/>
      <c r="JNT220" s="130"/>
      <c r="JNU220" s="130"/>
      <c r="JNV220" s="130"/>
      <c r="JNW220" s="130"/>
      <c r="JNX220" s="130"/>
      <c r="JNY220" s="130"/>
      <c r="JNZ220" s="130"/>
      <c r="JOA220" s="130"/>
      <c r="JOB220" s="130"/>
      <c r="JOC220" s="130"/>
      <c r="JOD220" s="130"/>
      <c r="JOE220" s="130"/>
      <c r="JOF220" s="130"/>
      <c r="JOG220" s="130"/>
      <c r="JOH220" s="130"/>
      <c r="JOI220" s="130"/>
      <c r="JOJ220" s="130"/>
      <c r="JOK220" s="130"/>
      <c r="JOL220" s="130"/>
      <c r="JOM220" s="130"/>
      <c r="JON220" s="130"/>
      <c r="JOO220" s="130"/>
      <c r="JOP220" s="130"/>
      <c r="JOQ220" s="130"/>
      <c r="JOR220" s="130"/>
      <c r="JOS220" s="130"/>
      <c r="JOT220" s="130"/>
      <c r="JOU220" s="130"/>
      <c r="JOV220" s="130"/>
      <c r="JOW220" s="130"/>
      <c r="JOX220" s="130"/>
      <c r="JOY220" s="130"/>
      <c r="JOZ220" s="130"/>
      <c r="JPA220" s="130"/>
      <c r="JPB220" s="130"/>
      <c r="JPC220" s="130"/>
      <c r="JPD220" s="130"/>
      <c r="JPE220" s="130"/>
      <c r="JPF220" s="130"/>
      <c r="JPG220" s="130"/>
      <c r="JPH220" s="130"/>
      <c r="JPI220" s="130"/>
      <c r="JPJ220" s="130"/>
      <c r="JPK220" s="130"/>
      <c r="JPL220" s="130"/>
      <c r="JPM220" s="130"/>
      <c r="JPN220" s="130"/>
      <c r="JPO220" s="130"/>
      <c r="JPP220" s="130"/>
      <c r="JPQ220" s="130"/>
      <c r="JPR220" s="130"/>
      <c r="JPS220" s="130"/>
      <c r="JPT220" s="130"/>
      <c r="JPU220" s="130"/>
      <c r="JPV220" s="130"/>
      <c r="JPW220" s="130"/>
      <c r="JPX220" s="130"/>
      <c r="JPY220" s="130"/>
      <c r="JPZ220" s="130"/>
      <c r="JQA220" s="130"/>
      <c r="JQB220" s="130"/>
      <c r="JQC220" s="130"/>
      <c r="JQD220" s="130"/>
      <c r="JQE220" s="130"/>
      <c r="JQF220" s="130"/>
      <c r="JQG220" s="130"/>
      <c r="JQH220" s="130"/>
      <c r="JQI220" s="130"/>
      <c r="JQJ220" s="130"/>
      <c r="JQK220" s="130"/>
      <c r="JQL220" s="130"/>
      <c r="JQM220" s="130"/>
      <c r="JQN220" s="130"/>
      <c r="JQO220" s="130"/>
      <c r="JQP220" s="130"/>
      <c r="JQQ220" s="130"/>
      <c r="JQR220" s="130"/>
      <c r="JQS220" s="130"/>
      <c r="JQT220" s="130"/>
      <c r="JQU220" s="130"/>
      <c r="JQV220" s="130"/>
      <c r="JQW220" s="130"/>
      <c r="JQX220" s="130"/>
      <c r="JQY220" s="130"/>
      <c r="JQZ220" s="130"/>
      <c r="JRA220" s="130"/>
      <c r="JRB220" s="130"/>
      <c r="JRC220" s="130"/>
      <c r="JRD220" s="130"/>
      <c r="JRE220" s="130"/>
      <c r="JRF220" s="130"/>
      <c r="JRG220" s="130"/>
      <c r="JRH220" s="130"/>
      <c r="JRI220" s="130"/>
      <c r="JRJ220" s="130"/>
      <c r="JRK220" s="130"/>
      <c r="JRL220" s="130"/>
      <c r="JRM220" s="130"/>
      <c r="JRN220" s="130"/>
      <c r="JRO220" s="130"/>
      <c r="JRP220" s="130"/>
      <c r="JRQ220" s="130"/>
      <c r="JRR220" s="130"/>
      <c r="JRS220" s="130"/>
      <c r="JRT220" s="130"/>
      <c r="JRU220" s="130"/>
      <c r="JRV220" s="130"/>
      <c r="JRW220" s="130"/>
      <c r="JRX220" s="130"/>
      <c r="JRY220" s="130"/>
      <c r="JRZ220" s="130"/>
      <c r="JSA220" s="130"/>
      <c r="JSB220" s="130"/>
      <c r="JSC220" s="130"/>
      <c r="JSD220" s="130"/>
      <c r="JSE220" s="130"/>
      <c r="JSF220" s="130"/>
      <c r="JSG220" s="130"/>
      <c r="JSH220" s="130"/>
      <c r="JSI220" s="130"/>
      <c r="JSJ220" s="130"/>
      <c r="JSK220" s="130"/>
      <c r="JSL220" s="130"/>
      <c r="JSM220" s="130"/>
      <c r="JSN220" s="130"/>
      <c r="JSO220" s="130"/>
      <c r="JSP220" s="130"/>
      <c r="JSQ220" s="130"/>
      <c r="JSR220" s="130"/>
      <c r="JSS220" s="130"/>
      <c r="JST220" s="130"/>
      <c r="JSU220" s="130"/>
      <c r="JSV220" s="130"/>
      <c r="JSW220" s="130"/>
      <c r="JSX220" s="130"/>
      <c r="JSY220" s="130"/>
      <c r="JSZ220" s="130"/>
      <c r="JTA220" s="130"/>
      <c r="JTB220" s="130"/>
      <c r="JTC220" s="130"/>
      <c r="JTD220" s="130"/>
      <c r="JTE220" s="130"/>
      <c r="JTF220" s="130"/>
      <c r="JTG220" s="130"/>
      <c r="JTH220" s="130"/>
      <c r="JTI220" s="130"/>
      <c r="JTJ220" s="130"/>
      <c r="JTK220" s="130"/>
      <c r="JTL220" s="130"/>
      <c r="JTM220" s="130"/>
      <c r="JTN220" s="130"/>
      <c r="JTO220" s="130"/>
      <c r="JTP220" s="130"/>
      <c r="JTQ220" s="130"/>
      <c r="JTR220" s="130"/>
      <c r="JTS220" s="130"/>
      <c r="JTT220" s="130"/>
      <c r="JTU220" s="130"/>
      <c r="JTV220" s="130"/>
      <c r="JTW220" s="130"/>
      <c r="JTX220" s="130"/>
      <c r="JTY220" s="130"/>
      <c r="JTZ220" s="130"/>
      <c r="JUA220" s="130"/>
      <c r="JUB220" s="130"/>
      <c r="JUC220" s="130"/>
      <c r="JUD220" s="130"/>
      <c r="JUE220" s="130"/>
      <c r="JUF220" s="130"/>
      <c r="JUG220" s="130"/>
      <c r="JUH220" s="130"/>
      <c r="JUI220" s="130"/>
      <c r="JUJ220" s="130"/>
      <c r="JUK220" s="130"/>
      <c r="JUL220" s="130"/>
      <c r="JUM220" s="130"/>
      <c r="JUN220" s="130"/>
      <c r="JUO220" s="130"/>
      <c r="JUP220" s="130"/>
      <c r="JUQ220" s="130"/>
      <c r="JUR220" s="130"/>
      <c r="JUS220" s="130"/>
      <c r="JUT220" s="130"/>
      <c r="JUU220" s="130"/>
      <c r="JUV220" s="130"/>
      <c r="JUW220" s="130"/>
      <c r="JUX220" s="130"/>
      <c r="JUY220" s="130"/>
      <c r="JUZ220" s="130"/>
      <c r="JVA220" s="130"/>
      <c r="JVB220" s="130"/>
      <c r="JVC220" s="130"/>
      <c r="JVD220" s="130"/>
      <c r="JVE220" s="130"/>
      <c r="JVF220" s="130"/>
      <c r="JVG220" s="130"/>
      <c r="JVH220" s="130"/>
      <c r="JVI220" s="130"/>
      <c r="JVJ220" s="130"/>
      <c r="JVK220" s="130"/>
      <c r="JVL220" s="130"/>
      <c r="JVM220" s="130"/>
      <c r="JVN220" s="130"/>
      <c r="JVO220" s="130"/>
      <c r="JVP220" s="130"/>
      <c r="JVQ220" s="130"/>
      <c r="JVR220" s="130"/>
      <c r="JVS220" s="130"/>
      <c r="JVT220" s="130"/>
      <c r="JVU220" s="130"/>
      <c r="JVV220" s="130"/>
      <c r="JVW220" s="130"/>
      <c r="JVX220" s="130"/>
      <c r="JVY220" s="130"/>
      <c r="JVZ220" s="130"/>
      <c r="JWA220" s="130"/>
      <c r="JWB220" s="130"/>
      <c r="JWC220" s="130"/>
      <c r="JWD220" s="130"/>
      <c r="JWE220" s="130"/>
      <c r="JWF220" s="130"/>
      <c r="JWG220" s="130"/>
      <c r="JWH220" s="130"/>
      <c r="JWI220" s="130"/>
      <c r="JWJ220" s="130"/>
      <c r="JWK220" s="130"/>
      <c r="JWL220" s="130"/>
      <c r="JWM220" s="130"/>
      <c r="JWN220" s="130"/>
      <c r="JWO220" s="130"/>
      <c r="JWP220" s="130"/>
      <c r="JWQ220" s="130"/>
      <c r="JWR220" s="130"/>
      <c r="JWS220" s="130"/>
      <c r="JWT220" s="130"/>
      <c r="JWU220" s="130"/>
      <c r="JWV220" s="130"/>
      <c r="JWW220" s="130"/>
      <c r="JWX220" s="130"/>
      <c r="JWY220" s="130"/>
      <c r="JWZ220" s="130"/>
      <c r="JXA220" s="130"/>
      <c r="JXB220" s="130"/>
      <c r="JXC220" s="130"/>
      <c r="JXD220" s="130"/>
      <c r="JXE220" s="130"/>
      <c r="JXF220" s="130"/>
      <c r="JXG220" s="130"/>
      <c r="JXH220" s="130"/>
      <c r="JXI220" s="130"/>
      <c r="JXJ220" s="130"/>
      <c r="JXK220" s="130"/>
      <c r="JXL220" s="130"/>
      <c r="JXM220" s="130"/>
      <c r="JXN220" s="130"/>
      <c r="JXO220" s="130"/>
      <c r="JXP220" s="130"/>
      <c r="JXQ220" s="130"/>
      <c r="JXR220" s="130"/>
      <c r="JXS220" s="130"/>
      <c r="JXT220" s="130"/>
      <c r="JXU220" s="130"/>
      <c r="JXV220" s="130"/>
      <c r="JXW220" s="130"/>
      <c r="JXX220" s="130"/>
      <c r="JXY220" s="130"/>
      <c r="JXZ220" s="130"/>
      <c r="JYA220" s="130"/>
      <c r="JYB220" s="130"/>
      <c r="JYC220" s="130"/>
      <c r="JYD220" s="130"/>
      <c r="JYE220" s="130"/>
      <c r="JYF220" s="130"/>
      <c r="JYG220" s="130"/>
      <c r="JYH220" s="130"/>
      <c r="JYI220" s="130"/>
      <c r="JYJ220" s="130"/>
      <c r="JYK220" s="130"/>
      <c r="JYL220" s="130"/>
      <c r="JYM220" s="130"/>
      <c r="JYN220" s="130"/>
      <c r="JYO220" s="130"/>
      <c r="JYP220" s="130"/>
      <c r="JYQ220" s="130"/>
      <c r="JYR220" s="130"/>
      <c r="JYS220" s="130"/>
      <c r="JYT220" s="130"/>
      <c r="JYU220" s="130"/>
      <c r="JYV220" s="130"/>
      <c r="JYW220" s="130"/>
      <c r="JYX220" s="130"/>
      <c r="JYY220" s="130"/>
      <c r="JYZ220" s="130"/>
      <c r="JZA220" s="130"/>
      <c r="JZB220" s="130"/>
      <c r="JZC220" s="130"/>
      <c r="JZD220" s="130"/>
      <c r="JZE220" s="130"/>
      <c r="JZF220" s="130"/>
      <c r="JZG220" s="130"/>
      <c r="JZH220" s="130"/>
      <c r="JZI220" s="130"/>
      <c r="JZJ220" s="130"/>
      <c r="JZK220" s="130"/>
      <c r="JZL220" s="130"/>
      <c r="JZM220" s="130"/>
      <c r="JZN220" s="130"/>
      <c r="JZO220" s="130"/>
      <c r="JZP220" s="130"/>
      <c r="JZQ220" s="130"/>
      <c r="JZR220" s="130"/>
      <c r="JZS220" s="130"/>
      <c r="JZT220" s="130"/>
      <c r="JZU220" s="130"/>
      <c r="JZV220" s="130"/>
      <c r="JZW220" s="130"/>
      <c r="JZX220" s="130"/>
      <c r="JZY220" s="130"/>
      <c r="JZZ220" s="130"/>
      <c r="KAA220" s="130"/>
      <c r="KAB220" s="130"/>
      <c r="KAC220" s="130"/>
      <c r="KAD220" s="130"/>
      <c r="KAE220" s="130"/>
      <c r="KAF220" s="130"/>
      <c r="KAG220" s="130"/>
      <c r="KAH220" s="130"/>
      <c r="KAI220" s="130"/>
      <c r="KAJ220" s="130"/>
      <c r="KAK220" s="130"/>
      <c r="KAL220" s="130"/>
      <c r="KAM220" s="130"/>
      <c r="KAN220" s="130"/>
      <c r="KAO220" s="130"/>
      <c r="KAP220" s="130"/>
      <c r="KAQ220" s="130"/>
      <c r="KAR220" s="130"/>
      <c r="KAS220" s="130"/>
      <c r="KAT220" s="130"/>
      <c r="KAU220" s="130"/>
      <c r="KAV220" s="130"/>
      <c r="KAW220" s="130"/>
      <c r="KAX220" s="130"/>
      <c r="KAY220" s="130"/>
      <c r="KAZ220" s="130"/>
      <c r="KBA220" s="130"/>
      <c r="KBB220" s="130"/>
      <c r="KBC220" s="130"/>
      <c r="KBD220" s="130"/>
      <c r="KBE220" s="130"/>
      <c r="KBF220" s="130"/>
      <c r="KBG220" s="130"/>
      <c r="KBH220" s="130"/>
      <c r="KBI220" s="130"/>
      <c r="KBJ220" s="130"/>
      <c r="KBK220" s="130"/>
      <c r="KBL220" s="130"/>
      <c r="KBM220" s="130"/>
      <c r="KBN220" s="130"/>
      <c r="KBO220" s="130"/>
      <c r="KBP220" s="130"/>
      <c r="KBQ220" s="130"/>
      <c r="KBR220" s="130"/>
      <c r="KBS220" s="130"/>
      <c r="KBT220" s="130"/>
      <c r="KBU220" s="130"/>
      <c r="KBV220" s="130"/>
      <c r="KBW220" s="130"/>
      <c r="KBX220" s="130"/>
      <c r="KBY220" s="130"/>
      <c r="KBZ220" s="130"/>
      <c r="KCA220" s="130"/>
      <c r="KCB220" s="130"/>
      <c r="KCC220" s="130"/>
      <c r="KCD220" s="130"/>
      <c r="KCE220" s="130"/>
      <c r="KCF220" s="130"/>
      <c r="KCG220" s="130"/>
      <c r="KCH220" s="130"/>
      <c r="KCI220" s="130"/>
      <c r="KCJ220" s="130"/>
      <c r="KCK220" s="130"/>
      <c r="KCL220" s="130"/>
      <c r="KCM220" s="130"/>
      <c r="KCN220" s="130"/>
      <c r="KCO220" s="130"/>
      <c r="KCP220" s="130"/>
      <c r="KCQ220" s="130"/>
      <c r="KCR220" s="130"/>
      <c r="KCS220" s="130"/>
      <c r="KCT220" s="130"/>
      <c r="KCU220" s="130"/>
      <c r="KCV220" s="130"/>
      <c r="KCW220" s="130"/>
      <c r="KCX220" s="130"/>
      <c r="KCY220" s="130"/>
      <c r="KCZ220" s="130"/>
      <c r="KDA220" s="130"/>
      <c r="KDB220" s="130"/>
      <c r="KDC220" s="130"/>
      <c r="KDD220" s="130"/>
      <c r="KDE220" s="130"/>
      <c r="KDF220" s="130"/>
      <c r="KDG220" s="130"/>
      <c r="KDH220" s="130"/>
      <c r="KDI220" s="130"/>
      <c r="KDJ220" s="130"/>
      <c r="KDK220" s="130"/>
      <c r="KDL220" s="130"/>
      <c r="KDM220" s="130"/>
      <c r="KDN220" s="130"/>
      <c r="KDO220" s="130"/>
      <c r="KDP220" s="130"/>
      <c r="KDQ220" s="130"/>
      <c r="KDR220" s="130"/>
      <c r="KDS220" s="130"/>
      <c r="KDT220" s="130"/>
      <c r="KDU220" s="130"/>
      <c r="KDV220" s="130"/>
      <c r="KDW220" s="130"/>
      <c r="KDX220" s="130"/>
      <c r="KDY220" s="130"/>
      <c r="KDZ220" s="130"/>
      <c r="KEA220" s="130"/>
      <c r="KEB220" s="130"/>
      <c r="KEC220" s="130"/>
      <c r="KED220" s="130"/>
      <c r="KEE220" s="130"/>
      <c r="KEF220" s="130"/>
      <c r="KEG220" s="130"/>
      <c r="KEH220" s="130"/>
      <c r="KEI220" s="130"/>
      <c r="KEJ220" s="130"/>
      <c r="KEK220" s="130"/>
      <c r="KEL220" s="130"/>
      <c r="KEM220" s="130"/>
      <c r="KEN220" s="130"/>
      <c r="KEO220" s="130"/>
      <c r="KEP220" s="130"/>
      <c r="KEQ220" s="130"/>
      <c r="KER220" s="130"/>
      <c r="KES220" s="130"/>
      <c r="KET220" s="130"/>
      <c r="KEU220" s="130"/>
      <c r="KEV220" s="130"/>
      <c r="KEW220" s="130"/>
      <c r="KEX220" s="130"/>
      <c r="KEY220" s="130"/>
      <c r="KEZ220" s="130"/>
      <c r="KFA220" s="130"/>
      <c r="KFB220" s="130"/>
      <c r="KFC220" s="130"/>
      <c r="KFD220" s="130"/>
      <c r="KFE220" s="130"/>
      <c r="KFF220" s="130"/>
      <c r="KFG220" s="130"/>
      <c r="KFH220" s="130"/>
      <c r="KFI220" s="130"/>
      <c r="KFJ220" s="130"/>
      <c r="KFK220" s="130"/>
      <c r="KFL220" s="130"/>
      <c r="KFM220" s="130"/>
      <c r="KFN220" s="130"/>
      <c r="KFO220" s="130"/>
      <c r="KFP220" s="130"/>
      <c r="KFQ220" s="130"/>
      <c r="KFR220" s="130"/>
      <c r="KFS220" s="130"/>
      <c r="KFT220" s="130"/>
      <c r="KFU220" s="130"/>
      <c r="KFV220" s="130"/>
      <c r="KFW220" s="130"/>
      <c r="KFX220" s="130"/>
      <c r="KFY220" s="130"/>
      <c r="KFZ220" s="130"/>
      <c r="KGA220" s="130"/>
      <c r="KGB220" s="130"/>
      <c r="KGC220" s="130"/>
      <c r="KGD220" s="130"/>
      <c r="KGE220" s="130"/>
      <c r="KGF220" s="130"/>
      <c r="KGG220" s="130"/>
      <c r="KGH220" s="130"/>
      <c r="KGI220" s="130"/>
      <c r="KGJ220" s="130"/>
      <c r="KGK220" s="130"/>
      <c r="KGL220" s="130"/>
      <c r="KGM220" s="130"/>
      <c r="KGN220" s="130"/>
      <c r="KGO220" s="130"/>
      <c r="KGP220" s="130"/>
      <c r="KGQ220" s="130"/>
      <c r="KGR220" s="130"/>
      <c r="KGS220" s="130"/>
      <c r="KGT220" s="130"/>
      <c r="KGU220" s="130"/>
      <c r="KGV220" s="130"/>
      <c r="KGW220" s="130"/>
      <c r="KGX220" s="130"/>
      <c r="KGY220" s="130"/>
      <c r="KGZ220" s="130"/>
      <c r="KHA220" s="130"/>
      <c r="KHB220" s="130"/>
      <c r="KHC220" s="130"/>
      <c r="KHD220" s="130"/>
      <c r="KHE220" s="130"/>
      <c r="KHF220" s="130"/>
      <c r="KHG220" s="130"/>
      <c r="KHH220" s="130"/>
      <c r="KHI220" s="130"/>
      <c r="KHJ220" s="130"/>
      <c r="KHK220" s="130"/>
      <c r="KHL220" s="130"/>
      <c r="KHM220" s="130"/>
      <c r="KHN220" s="130"/>
      <c r="KHO220" s="130"/>
      <c r="KHP220" s="130"/>
      <c r="KHQ220" s="130"/>
      <c r="KHR220" s="130"/>
      <c r="KHS220" s="130"/>
      <c r="KHT220" s="130"/>
      <c r="KHU220" s="130"/>
      <c r="KHV220" s="130"/>
      <c r="KHW220" s="130"/>
      <c r="KHX220" s="130"/>
      <c r="KHY220" s="130"/>
      <c r="KHZ220" s="130"/>
      <c r="KIA220" s="130"/>
      <c r="KIB220" s="130"/>
      <c r="KIC220" s="130"/>
      <c r="KID220" s="130"/>
      <c r="KIE220" s="130"/>
      <c r="KIF220" s="130"/>
      <c r="KIG220" s="130"/>
      <c r="KIH220" s="130"/>
      <c r="KII220" s="130"/>
      <c r="KIJ220" s="130"/>
      <c r="KIK220" s="130"/>
      <c r="KIL220" s="130"/>
      <c r="KIM220" s="130"/>
      <c r="KIN220" s="130"/>
      <c r="KIO220" s="130"/>
      <c r="KIP220" s="130"/>
      <c r="KIQ220" s="130"/>
      <c r="KIR220" s="130"/>
      <c r="KIS220" s="130"/>
      <c r="KIT220" s="130"/>
      <c r="KIU220" s="130"/>
      <c r="KIV220" s="130"/>
      <c r="KIW220" s="130"/>
      <c r="KIX220" s="130"/>
      <c r="KIY220" s="130"/>
      <c r="KIZ220" s="130"/>
      <c r="KJA220" s="130"/>
      <c r="KJB220" s="130"/>
      <c r="KJC220" s="130"/>
      <c r="KJD220" s="130"/>
      <c r="KJE220" s="130"/>
      <c r="KJF220" s="130"/>
      <c r="KJG220" s="130"/>
      <c r="KJH220" s="130"/>
      <c r="KJI220" s="130"/>
      <c r="KJJ220" s="130"/>
      <c r="KJK220" s="130"/>
      <c r="KJL220" s="130"/>
      <c r="KJM220" s="130"/>
      <c r="KJN220" s="130"/>
      <c r="KJO220" s="130"/>
      <c r="KJP220" s="130"/>
      <c r="KJQ220" s="130"/>
      <c r="KJR220" s="130"/>
      <c r="KJS220" s="130"/>
      <c r="KJT220" s="130"/>
      <c r="KJU220" s="130"/>
      <c r="KJV220" s="130"/>
      <c r="KJW220" s="130"/>
      <c r="KJX220" s="130"/>
      <c r="KJY220" s="130"/>
      <c r="KJZ220" s="130"/>
      <c r="KKA220" s="130"/>
      <c r="KKB220" s="130"/>
      <c r="KKC220" s="130"/>
      <c r="KKD220" s="130"/>
      <c r="KKE220" s="130"/>
      <c r="KKF220" s="130"/>
      <c r="KKG220" s="130"/>
      <c r="KKH220" s="130"/>
      <c r="KKI220" s="130"/>
      <c r="KKJ220" s="130"/>
      <c r="KKK220" s="130"/>
      <c r="KKL220" s="130"/>
      <c r="KKM220" s="130"/>
      <c r="KKN220" s="130"/>
      <c r="KKO220" s="130"/>
      <c r="KKP220" s="130"/>
      <c r="KKQ220" s="130"/>
      <c r="KKR220" s="130"/>
      <c r="KKS220" s="130"/>
      <c r="KKT220" s="130"/>
      <c r="KKU220" s="130"/>
      <c r="KKV220" s="130"/>
      <c r="KKW220" s="130"/>
      <c r="KKX220" s="130"/>
      <c r="KKY220" s="130"/>
      <c r="KKZ220" s="130"/>
      <c r="KLA220" s="130"/>
      <c r="KLB220" s="130"/>
      <c r="KLC220" s="130"/>
      <c r="KLD220" s="130"/>
      <c r="KLE220" s="130"/>
      <c r="KLF220" s="130"/>
      <c r="KLG220" s="130"/>
      <c r="KLH220" s="130"/>
      <c r="KLI220" s="130"/>
      <c r="KLJ220" s="130"/>
      <c r="KLK220" s="130"/>
      <c r="KLL220" s="130"/>
      <c r="KLM220" s="130"/>
      <c r="KLN220" s="130"/>
      <c r="KLO220" s="130"/>
      <c r="KLP220" s="130"/>
      <c r="KLQ220" s="130"/>
      <c r="KLR220" s="130"/>
      <c r="KLS220" s="130"/>
      <c r="KLT220" s="130"/>
      <c r="KLU220" s="130"/>
      <c r="KLV220" s="130"/>
      <c r="KLW220" s="130"/>
      <c r="KLX220" s="130"/>
      <c r="KLY220" s="130"/>
      <c r="KLZ220" s="130"/>
      <c r="KMA220" s="130"/>
      <c r="KMB220" s="130"/>
      <c r="KMC220" s="130"/>
      <c r="KMD220" s="130"/>
      <c r="KME220" s="130"/>
      <c r="KMF220" s="130"/>
      <c r="KMG220" s="130"/>
      <c r="KMH220" s="130"/>
      <c r="KMI220" s="130"/>
      <c r="KMJ220" s="130"/>
      <c r="KMK220" s="130"/>
      <c r="KML220" s="130"/>
      <c r="KMM220" s="130"/>
      <c r="KMN220" s="130"/>
      <c r="KMO220" s="130"/>
      <c r="KMP220" s="130"/>
      <c r="KMQ220" s="130"/>
      <c r="KMR220" s="130"/>
      <c r="KMS220" s="130"/>
      <c r="KMT220" s="130"/>
      <c r="KMU220" s="130"/>
      <c r="KMV220" s="130"/>
      <c r="KMW220" s="130"/>
      <c r="KMX220" s="130"/>
      <c r="KMY220" s="130"/>
      <c r="KMZ220" s="130"/>
      <c r="KNA220" s="130"/>
      <c r="KNB220" s="130"/>
      <c r="KNC220" s="130"/>
      <c r="KND220" s="130"/>
      <c r="KNE220" s="130"/>
      <c r="KNF220" s="130"/>
      <c r="KNG220" s="130"/>
      <c r="KNH220" s="130"/>
      <c r="KNI220" s="130"/>
      <c r="KNJ220" s="130"/>
      <c r="KNK220" s="130"/>
      <c r="KNL220" s="130"/>
      <c r="KNM220" s="130"/>
      <c r="KNN220" s="130"/>
      <c r="KNO220" s="130"/>
      <c r="KNP220" s="130"/>
      <c r="KNQ220" s="130"/>
      <c r="KNR220" s="130"/>
      <c r="KNS220" s="130"/>
      <c r="KNT220" s="130"/>
      <c r="KNU220" s="130"/>
      <c r="KNV220" s="130"/>
      <c r="KNW220" s="130"/>
      <c r="KNX220" s="130"/>
      <c r="KNY220" s="130"/>
      <c r="KNZ220" s="130"/>
      <c r="KOA220" s="130"/>
      <c r="KOB220" s="130"/>
      <c r="KOC220" s="130"/>
      <c r="KOD220" s="130"/>
      <c r="KOE220" s="130"/>
      <c r="KOF220" s="130"/>
      <c r="KOG220" s="130"/>
      <c r="KOH220" s="130"/>
      <c r="KOI220" s="130"/>
      <c r="KOJ220" s="130"/>
      <c r="KOK220" s="130"/>
      <c r="KOL220" s="130"/>
      <c r="KOM220" s="130"/>
      <c r="KON220" s="130"/>
      <c r="KOO220" s="130"/>
      <c r="KOP220" s="130"/>
      <c r="KOQ220" s="130"/>
      <c r="KOR220" s="130"/>
      <c r="KOS220" s="130"/>
      <c r="KOT220" s="130"/>
      <c r="KOU220" s="130"/>
      <c r="KOV220" s="130"/>
      <c r="KOW220" s="130"/>
      <c r="KOX220" s="130"/>
      <c r="KOY220" s="130"/>
      <c r="KOZ220" s="130"/>
      <c r="KPA220" s="130"/>
      <c r="KPB220" s="130"/>
      <c r="KPC220" s="130"/>
      <c r="KPD220" s="130"/>
      <c r="KPE220" s="130"/>
      <c r="KPF220" s="130"/>
      <c r="KPG220" s="130"/>
      <c r="KPH220" s="130"/>
      <c r="KPI220" s="130"/>
      <c r="KPJ220" s="130"/>
      <c r="KPK220" s="130"/>
      <c r="KPL220" s="130"/>
      <c r="KPM220" s="130"/>
      <c r="KPN220" s="130"/>
      <c r="KPO220" s="130"/>
      <c r="KPP220" s="130"/>
      <c r="KPQ220" s="130"/>
      <c r="KPR220" s="130"/>
      <c r="KPS220" s="130"/>
      <c r="KPT220" s="130"/>
      <c r="KPU220" s="130"/>
      <c r="KPV220" s="130"/>
      <c r="KPW220" s="130"/>
      <c r="KPX220" s="130"/>
      <c r="KPY220" s="130"/>
      <c r="KPZ220" s="130"/>
      <c r="KQA220" s="130"/>
      <c r="KQB220" s="130"/>
      <c r="KQC220" s="130"/>
      <c r="KQD220" s="130"/>
      <c r="KQE220" s="130"/>
      <c r="KQF220" s="130"/>
      <c r="KQG220" s="130"/>
      <c r="KQH220" s="130"/>
      <c r="KQI220" s="130"/>
      <c r="KQJ220" s="130"/>
      <c r="KQK220" s="130"/>
      <c r="KQL220" s="130"/>
      <c r="KQM220" s="130"/>
      <c r="KQN220" s="130"/>
      <c r="KQO220" s="130"/>
      <c r="KQP220" s="130"/>
      <c r="KQQ220" s="130"/>
      <c r="KQR220" s="130"/>
      <c r="KQS220" s="130"/>
      <c r="KQT220" s="130"/>
      <c r="KQU220" s="130"/>
      <c r="KQV220" s="130"/>
      <c r="KQW220" s="130"/>
      <c r="KQX220" s="130"/>
      <c r="KQY220" s="130"/>
      <c r="KQZ220" s="130"/>
      <c r="KRA220" s="130"/>
      <c r="KRB220" s="130"/>
      <c r="KRC220" s="130"/>
      <c r="KRD220" s="130"/>
      <c r="KRE220" s="130"/>
      <c r="KRF220" s="130"/>
      <c r="KRG220" s="130"/>
      <c r="KRH220" s="130"/>
      <c r="KRI220" s="130"/>
      <c r="KRJ220" s="130"/>
      <c r="KRK220" s="130"/>
      <c r="KRL220" s="130"/>
      <c r="KRM220" s="130"/>
      <c r="KRN220" s="130"/>
      <c r="KRO220" s="130"/>
      <c r="KRP220" s="130"/>
      <c r="KRQ220" s="130"/>
      <c r="KRR220" s="130"/>
      <c r="KRS220" s="130"/>
      <c r="KRT220" s="130"/>
      <c r="KRU220" s="130"/>
      <c r="KRV220" s="130"/>
      <c r="KRW220" s="130"/>
      <c r="KRX220" s="130"/>
      <c r="KRY220" s="130"/>
      <c r="KRZ220" s="130"/>
      <c r="KSA220" s="130"/>
      <c r="KSB220" s="130"/>
      <c r="KSC220" s="130"/>
      <c r="KSD220" s="130"/>
      <c r="KSE220" s="130"/>
      <c r="KSF220" s="130"/>
      <c r="KSG220" s="130"/>
      <c r="KSH220" s="130"/>
      <c r="KSI220" s="130"/>
      <c r="KSJ220" s="130"/>
      <c r="KSK220" s="130"/>
      <c r="KSL220" s="130"/>
      <c r="KSM220" s="130"/>
      <c r="KSN220" s="130"/>
      <c r="KSO220" s="130"/>
      <c r="KSP220" s="130"/>
      <c r="KSQ220" s="130"/>
      <c r="KSR220" s="130"/>
      <c r="KSS220" s="130"/>
      <c r="KST220" s="130"/>
      <c r="KSU220" s="130"/>
      <c r="KSV220" s="130"/>
      <c r="KSW220" s="130"/>
      <c r="KSX220" s="130"/>
      <c r="KSY220" s="130"/>
      <c r="KSZ220" s="130"/>
      <c r="KTA220" s="130"/>
      <c r="KTB220" s="130"/>
      <c r="KTC220" s="130"/>
      <c r="KTD220" s="130"/>
      <c r="KTE220" s="130"/>
      <c r="KTF220" s="130"/>
      <c r="KTG220" s="130"/>
      <c r="KTH220" s="130"/>
      <c r="KTI220" s="130"/>
      <c r="KTJ220" s="130"/>
      <c r="KTK220" s="130"/>
      <c r="KTL220" s="130"/>
      <c r="KTM220" s="130"/>
      <c r="KTN220" s="130"/>
      <c r="KTO220" s="130"/>
      <c r="KTP220" s="130"/>
      <c r="KTQ220" s="130"/>
      <c r="KTR220" s="130"/>
      <c r="KTS220" s="130"/>
      <c r="KTT220" s="130"/>
      <c r="KTU220" s="130"/>
      <c r="KTV220" s="130"/>
      <c r="KTW220" s="130"/>
      <c r="KTX220" s="130"/>
      <c r="KTY220" s="130"/>
      <c r="KTZ220" s="130"/>
      <c r="KUA220" s="130"/>
      <c r="KUB220" s="130"/>
      <c r="KUC220" s="130"/>
      <c r="KUD220" s="130"/>
      <c r="KUE220" s="130"/>
      <c r="KUF220" s="130"/>
      <c r="KUG220" s="130"/>
      <c r="KUH220" s="130"/>
      <c r="KUI220" s="130"/>
      <c r="KUJ220" s="130"/>
      <c r="KUK220" s="130"/>
      <c r="KUL220" s="130"/>
      <c r="KUM220" s="130"/>
      <c r="KUN220" s="130"/>
      <c r="KUO220" s="130"/>
      <c r="KUP220" s="130"/>
      <c r="KUQ220" s="130"/>
      <c r="KUR220" s="130"/>
      <c r="KUS220" s="130"/>
      <c r="KUT220" s="130"/>
      <c r="KUU220" s="130"/>
      <c r="KUV220" s="130"/>
      <c r="KUW220" s="130"/>
      <c r="KUX220" s="130"/>
      <c r="KUY220" s="130"/>
      <c r="KUZ220" s="130"/>
      <c r="KVA220" s="130"/>
      <c r="KVB220" s="130"/>
      <c r="KVC220" s="130"/>
      <c r="KVD220" s="130"/>
      <c r="KVE220" s="130"/>
      <c r="KVF220" s="130"/>
      <c r="KVG220" s="130"/>
      <c r="KVH220" s="130"/>
      <c r="KVI220" s="130"/>
      <c r="KVJ220" s="130"/>
      <c r="KVK220" s="130"/>
      <c r="KVL220" s="130"/>
      <c r="KVM220" s="130"/>
      <c r="KVN220" s="130"/>
      <c r="KVO220" s="130"/>
      <c r="KVP220" s="130"/>
      <c r="KVQ220" s="130"/>
      <c r="KVR220" s="130"/>
      <c r="KVS220" s="130"/>
      <c r="KVT220" s="130"/>
      <c r="KVU220" s="130"/>
      <c r="KVV220" s="130"/>
      <c r="KVW220" s="130"/>
      <c r="KVX220" s="130"/>
      <c r="KVY220" s="130"/>
      <c r="KVZ220" s="130"/>
      <c r="KWA220" s="130"/>
      <c r="KWB220" s="130"/>
      <c r="KWC220" s="130"/>
      <c r="KWD220" s="130"/>
      <c r="KWE220" s="130"/>
      <c r="KWF220" s="130"/>
      <c r="KWG220" s="130"/>
      <c r="KWH220" s="130"/>
      <c r="KWI220" s="130"/>
      <c r="KWJ220" s="130"/>
      <c r="KWK220" s="130"/>
      <c r="KWL220" s="130"/>
      <c r="KWM220" s="130"/>
      <c r="KWN220" s="130"/>
      <c r="KWO220" s="130"/>
      <c r="KWP220" s="130"/>
      <c r="KWQ220" s="130"/>
      <c r="KWR220" s="130"/>
      <c r="KWS220" s="130"/>
      <c r="KWT220" s="130"/>
      <c r="KWU220" s="130"/>
      <c r="KWV220" s="130"/>
      <c r="KWW220" s="130"/>
      <c r="KWX220" s="130"/>
      <c r="KWY220" s="130"/>
      <c r="KWZ220" s="130"/>
      <c r="KXA220" s="130"/>
      <c r="KXB220" s="130"/>
      <c r="KXC220" s="130"/>
      <c r="KXD220" s="130"/>
      <c r="KXE220" s="130"/>
      <c r="KXF220" s="130"/>
      <c r="KXG220" s="130"/>
      <c r="KXH220" s="130"/>
      <c r="KXI220" s="130"/>
      <c r="KXJ220" s="130"/>
      <c r="KXK220" s="130"/>
      <c r="KXL220" s="130"/>
      <c r="KXM220" s="130"/>
      <c r="KXN220" s="130"/>
      <c r="KXO220" s="130"/>
      <c r="KXP220" s="130"/>
      <c r="KXQ220" s="130"/>
      <c r="KXR220" s="130"/>
      <c r="KXS220" s="130"/>
      <c r="KXT220" s="130"/>
      <c r="KXU220" s="130"/>
      <c r="KXV220" s="130"/>
      <c r="KXW220" s="130"/>
      <c r="KXX220" s="130"/>
      <c r="KXY220" s="130"/>
      <c r="KXZ220" s="130"/>
      <c r="KYA220" s="130"/>
      <c r="KYB220" s="130"/>
      <c r="KYC220" s="130"/>
      <c r="KYD220" s="130"/>
      <c r="KYE220" s="130"/>
      <c r="KYF220" s="130"/>
      <c r="KYG220" s="130"/>
      <c r="KYH220" s="130"/>
      <c r="KYI220" s="130"/>
      <c r="KYJ220" s="130"/>
      <c r="KYK220" s="130"/>
      <c r="KYL220" s="130"/>
      <c r="KYM220" s="130"/>
      <c r="KYN220" s="130"/>
      <c r="KYO220" s="130"/>
      <c r="KYP220" s="130"/>
      <c r="KYQ220" s="130"/>
      <c r="KYR220" s="130"/>
      <c r="KYS220" s="130"/>
      <c r="KYT220" s="130"/>
      <c r="KYU220" s="130"/>
      <c r="KYV220" s="130"/>
      <c r="KYW220" s="130"/>
      <c r="KYX220" s="130"/>
      <c r="KYY220" s="130"/>
      <c r="KYZ220" s="130"/>
      <c r="KZA220" s="130"/>
      <c r="KZB220" s="130"/>
      <c r="KZC220" s="130"/>
      <c r="KZD220" s="130"/>
      <c r="KZE220" s="130"/>
      <c r="KZF220" s="130"/>
      <c r="KZG220" s="130"/>
      <c r="KZH220" s="130"/>
      <c r="KZI220" s="130"/>
      <c r="KZJ220" s="130"/>
      <c r="KZK220" s="130"/>
      <c r="KZL220" s="130"/>
      <c r="KZM220" s="130"/>
      <c r="KZN220" s="130"/>
      <c r="KZO220" s="130"/>
      <c r="KZP220" s="130"/>
      <c r="KZQ220" s="130"/>
      <c r="KZR220" s="130"/>
      <c r="KZS220" s="130"/>
      <c r="KZT220" s="130"/>
      <c r="KZU220" s="130"/>
      <c r="KZV220" s="130"/>
      <c r="KZW220" s="130"/>
      <c r="KZX220" s="130"/>
      <c r="KZY220" s="130"/>
      <c r="KZZ220" s="130"/>
      <c r="LAA220" s="130"/>
      <c r="LAB220" s="130"/>
      <c r="LAC220" s="130"/>
      <c r="LAD220" s="130"/>
      <c r="LAE220" s="130"/>
      <c r="LAF220" s="130"/>
      <c r="LAG220" s="130"/>
      <c r="LAH220" s="130"/>
      <c r="LAI220" s="130"/>
      <c r="LAJ220" s="130"/>
      <c r="LAK220" s="130"/>
      <c r="LAL220" s="130"/>
      <c r="LAM220" s="130"/>
      <c r="LAN220" s="130"/>
      <c r="LAO220" s="130"/>
      <c r="LAP220" s="130"/>
      <c r="LAQ220" s="130"/>
      <c r="LAR220" s="130"/>
      <c r="LAS220" s="130"/>
      <c r="LAT220" s="130"/>
      <c r="LAU220" s="130"/>
      <c r="LAV220" s="130"/>
      <c r="LAW220" s="130"/>
      <c r="LAX220" s="130"/>
      <c r="LAY220" s="130"/>
      <c r="LAZ220" s="130"/>
      <c r="LBA220" s="130"/>
      <c r="LBB220" s="130"/>
      <c r="LBC220" s="130"/>
      <c r="LBD220" s="130"/>
      <c r="LBE220" s="130"/>
      <c r="LBF220" s="130"/>
      <c r="LBG220" s="130"/>
      <c r="LBH220" s="130"/>
      <c r="LBI220" s="130"/>
      <c r="LBJ220" s="130"/>
      <c r="LBK220" s="130"/>
      <c r="LBL220" s="130"/>
      <c r="LBM220" s="130"/>
      <c r="LBN220" s="130"/>
      <c r="LBO220" s="130"/>
      <c r="LBP220" s="130"/>
      <c r="LBQ220" s="130"/>
      <c r="LBR220" s="130"/>
      <c r="LBS220" s="130"/>
      <c r="LBT220" s="130"/>
      <c r="LBU220" s="130"/>
      <c r="LBV220" s="130"/>
      <c r="LBW220" s="130"/>
      <c r="LBX220" s="130"/>
      <c r="LBY220" s="130"/>
      <c r="LBZ220" s="130"/>
      <c r="LCA220" s="130"/>
      <c r="LCB220" s="130"/>
      <c r="LCC220" s="130"/>
      <c r="LCD220" s="130"/>
      <c r="LCE220" s="130"/>
      <c r="LCF220" s="130"/>
      <c r="LCG220" s="130"/>
      <c r="LCH220" s="130"/>
      <c r="LCI220" s="130"/>
      <c r="LCJ220" s="130"/>
      <c r="LCK220" s="130"/>
      <c r="LCL220" s="130"/>
      <c r="LCM220" s="130"/>
      <c r="LCN220" s="130"/>
      <c r="LCO220" s="130"/>
      <c r="LCP220" s="130"/>
      <c r="LCQ220" s="130"/>
      <c r="LCR220" s="130"/>
      <c r="LCS220" s="130"/>
      <c r="LCT220" s="130"/>
      <c r="LCU220" s="130"/>
      <c r="LCV220" s="130"/>
      <c r="LCW220" s="130"/>
      <c r="LCX220" s="130"/>
      <c r="LCY220" s="130"/>
      <c r="LCZ220" s="130"/>
      <c r="LDA220" s="130"/>
      <c r="LDB220" s="130"/>
      <c r="LDC220" s="130"/>
      <c r="LDD220" s="130"/>
      <c r="LDE220" s="130"/>
      <c r="LDF220" s="130"/>
      <c r="LDG220" s="130"/>
      <c r="LDH220" s="130"/>
      <c r="LDI220" s="130"/>
      <c r="LDJ220" s="130"/>
      <c r="LDK220" s="130"/>
      <c r="LDL220" s="130"/>
      <c r="LDM220" s="130"/>
      <c r="LDN220" s="130"/>
      <c r="LDO220" s="130"/>
      <c r="LDP220" s="130"/>
      <c r="LDQ220" s="130"/>
      <c r="LDR220" s="130"/>
      <c r="LDS220" s="130"/>
      <c r="LDT220" s="130"/>
      <c r="LDU220" s="130"/>
      <c r="LDV220" s="130"/>
      <c r="LDW220" s="130"/>
      <c r="LDX220" s="130"/>
      <c r="LDY220" s="130"/>
      <c r="LDZ220" s="130"/>
      <c r="LEA220" s="130"/>
      <c r="LEB220" s="130"/>
      <c r="LEC220" s="130"/>
      <c r="LED220" s="130"/>
      <c r="LEE220" s="130"/>
      <c r="LEF220" s="130"/>
      <c r="LEG220" s="130"/>
      <c r="LEH220" s="130"/>
      <c r="LEI220" s="130"/>
      <c r="LEJ220" s="130"/>
      <c r="LEK220" s="130"/>
      <c r="LEL220" s="130"/>
      <c r="LEM220" s="130"/>
      <c r="LEN220" s="130"/>
      <c r="LEO220" s="130"/>
      <c r="LEP220" s="130"/>
      <c r="LEQ220" s="130"/>
      <c r="LER220" s="130"/>
      <c r="LES220" s="130"/>
      <c r="LET220" s="130"/>
      <c r="LEU220" s="130"/>
      <c r="LEV220" s="130"/>
      <c r="LEW220" s="130"/>
      <c r="LEX220" s="130"/>
      <c r="LEY220" s="130"/>
      <c r="LEZ220" s="130"/>
      <c r="LFA220" s="130"/>
      <c r="LFB220" s="130"/>
      <c r="LFC220" s="130"/>
      <c r="LFD220" s="130"/>
      <c r="LFE220" s="130"/>
      <c r="LFF220" s="130"/>
      <c r="LFG220" s="130"/>
      <c r="LFH220" s="130"/>
      <c r="LFI220" s="130"/>
      <c r="LFJ220" s="130"/>
      <c r="LFK220" s="130"/>
      <c r="LFL220" s="130"/>
      <c r="LFM220" s="130"/>
      <c r="LFN220" s="130"/>
      <c r="LFO220" s="130"/>
      <c r="LFP220" s="130"/>
      <c r="LFQ220" s="130"/>
      <c r="LFR220" s="130"/>
      <c r="LFS220" s="130"/>
      <c r="LFT220" s="130"/>
      <c r="LFU220" s="130"/>
      <c r="LFV220" s="130"/>
      <c r="LFW220" s="130"/>
      <c r="LFX220" s="130"/>
      <c r="LFY220" s="130"/>
      <c r="LFZ220" s="130"/>
      <c r="LGA220" s="130"/>
      <c r="LGB220" s="130"/>
      <c r="LGC220" s="130"/>
      <c r="LGD220" s="130"/>
      <c r="LGE220" s="130"/>
      <c r="LGF220" s="130"/>
      <c r="LGG220" s="130"/>
      <c r="LGH220" s="130"/>
      <c r="LGI220" s="130"/>
      <c r="LGJ220" s="130"/>
      <c r="LGK220" s="130"/>
      <c r="LGL220" s="130"/>
      <c r="LGM220" s="130"/>
      <c r="LGN220" s="130"/>
      <c r="LGO220" s="130"/>
      <c r="LGP220" s="130"/>
      <c r="LGQ220" s="130"/>
      <c r="LGR220" s="130"/>
      <c r="LGS220" s="130"/>
      <c r="LGT220" s="130"/>
      <c r="LGU220" s="130"/>
      <c r="LGV220" s="130"/>
      <c r="LGW220" s="130"/>
      <c r="LGX220" s="130"/>
      <c r="LGY220" s="130"/>
      <c r="LGZ220" s="130"/>
      <c r="LHA220" s="130"/>
      <c r="LHB220" s="130"/>
      <c r="LHC220" s="130"/>
      <c r="LHD220" s="130"/>
      <c r="LHE220" s="130"/>
      <c r="LHF220" s="130"/>
      <c r="LHG220" s="130"/>
      <c r="LHH220" s="130"/>
      <c r="LHI220" s="130"/>
      <c r="LHJ220" s="130"/>
      <c r="LHK220" s="130"/>
      <c r="LHL220" s="130"/>
      <c r="LHM220" s="130"/>
      <c r="LHN220" s="130"/>
      <c r="LHO220" s="130"/>
      <c r="LHP220" s="130"/>
      <c r="LHQ220" s="130"/>
      <c r="LHR220" s="130"/>
      <c r="LHS220" s="130"/>
      <c r="LHT220" s="130"/>
      <c r="LHU220" s="130"/>
      <c r="LHV220" s="130"/>
      <c r="LHW220" s="130"/>
      <c r="LHX220" s="130"/>
      <c r="LHY220" s="130"/>
      <c r="LHZ220" s="130"/>
      <c r="LIA220" s="130"/>
      <c r="LIB220" s="130"/>
      <c r="LIC220" s="130"/>
      <c r="LID220" s="130"/>
      <c r="LIE220" s="130"/>
      <c r="LIF220" s="130"/>
      <c r="LIG220" s="130"/>
      <c r="LIH220" s="130"/>
      <c r="LII220" s="130"/>
      <c r="LIJ220" s="130"/>
      <c r="LIK220" s="130"/>
      <c r="LIL220" s="130"/>
      <c r="LIM220" s="130"/>
      <c r="LIN220" s="130"/>
      <c r="LIO220" s="130"/>
      <c r="LIP220" s="130"/>
      <c r="LIQ220" s="130"/>
      <c r="LIR220" s="130"/>
      <c r="LIS220" s="130"/>
      <c r="LIT220" s="130"/>
      <c r="LIU220" s="130"/>
      <c r="LIV220" s="130"/>
      <c r="LIW220" s="130"/>
      <c r="LIX220" s="130"/>
      <c r="LIY220" s="130"/>
      <c r="LIZ220" s="130"/>
      <c r="LJA220" s="130"/>
      <c r="LJB220" s="130"/>
      <c r="LJC220" s="130"/>
      <c r="LJD220" s="130"/>
      <c r="LJE220" s="130"/>
      <c r="LJF220" s="130"/>
      <c r="LJG220" s="130"/>
      <c r="LJH220" s="130"/>
      <c r="LJI220" s="130"/>
      <c r="LJJ220" s="130"/>
      <c r="LJK220" s="130"/>
      <c r="LJL220" s="130"/>
      <c r="LJM220" s="130"/>
      <c r="LJN220" s="130"/>
      <c r="LJO220" s="130"/>
      <c r="LJP220" s="130"/>
      <c r="LJQ220" s="130"/>
      <c r="LJR220" s="130"/>
      <c r="LJS220" s="130"/>
      <c r="LJT220" s="130"/>
      <c r="LJU220" s="130"/>
      <c r="LJV220" s="130"/>
      <c r="LJW220" s="130"/>
      <c r="LJX220" s="130"/>
      <c r="LJY220" s="130"/>
      <c r="LJZ220" s="130"/>
      <c r="LKA220" s="130"/>
      <c r="LKB220" s="130"/>
      <c r="LKC220" s="130"/>
      <c r="LKD220" s="130"/>
      <c r="LKE220" s="130"/>
      <c r="LKF220" s="130"/>
      <c r="LKG220" s="130"/>
      <c r="LKH220" s="130"/>
      <c r="LKI220" s="130"/>
      <c r="LKJ220" s="130"/>
      <c r="LKK220" s="130"/>
      <c r="LKL220" s="130"/>
      <c r="LKM220" s="130"/>
      <c r="LKN220" s="130"/>
      <c r="LKO220" s="130"/>
      <c r="LKP220" s="130"/>
      <c r="LKQ220" s="130"/>
      <c r="LKR220" s="130"/>
      <c r="LKS220" s="130"/>
      <c r="LKT220" s="130"/>
      <c r="LKU220" s="130"/>
      <c r="LKV220" s="130"/>
      <c r="LKW220" s="130"/>
      <c r="LKX220" s="130"/>
      <c r="LKY220" s="130"/>
      <c r="LKZ220" s="130"/>
      <c r="LLA220" s="130"/>
      <c r="LLB220" s="130"/>
      <c r="LLC220" s="130"/>
      <c r="LLD220" s="130"/>
      <c r="LLE220" s="130"/>
      <c r="LLF220" s="130"/>
      <c r="LLG220" s="130"/>
      <c r="LLH220" s="130"/>
      <c r="LLI220" s="130"/>
      <c r="LLJ220" s="130"/>
      <c r="LLK220" s="130"/>
      <c r="LLL220" s="130"/>
      <c r="LLM220" s="130"/>
      <c r="LLN220" s="130"/>
      <c r="LLO220" s="130"/>
      <c r="LLP220" s="130"/>
      <c r="LLQ220" s="130"/>
      <c r="LLR220" s="130"/>
      <c r="LLS220" s="130"/>
      <c r="LLT220" s="130"/>
      <c r="LLU220" s="130"/>
      <c r="LLV220" s="130"/>
      <c r="LLW220" s="130"/>
      <c r="LLX220" s="130"/>
      <c r="LLY220" s="130"/>
      <c r="LLZ220" s="130"/>
      <c r="LMA220" s="130"/>
      <c r="LMB220" s="130"/>
      <c r="LMC220" s="130"/>
      <c r="LMD220" s="130"/>
      <c r="LME220" s="130"/>
      <c r="LMF220" s="130"/>
      <c r="LMG220" s="130"/>
      <c r="LMH220" s="130"/>
      <c r="LMI220" s="130"/>
      <c r="LMJ220" s="130"/>
      <c r="LMK220" s="130"/>
      <c r="LML220" s="130"/>
      <c r="LMM220" s="130"/>
      <c r="LMN220" s="130"/>
      <c r="LMO220" s="130"/>
      <c r="LMP220" s="130"/>
      <c r="LMQ220" s="130"/>
      <c r="LMR220" s="130"/>
      <c r="LMS220" s="130"/>
      <c r="LMT220" s="130"/>
      <c r="LMU220" s="130"/>
      <c r="LMV220" s="130"/>
      <c r="LMW220" s="130"/>
      <c r="LMX220" s="130"/>
      <c r="LMY220" s="130"/>
      <c r="LMZ220" s="130"/>
      <c r="LNA220" s="130"/>
      <c r="LNB220" s="130"/>
      <c r="LNC220" s="130"/>
      <c r="LND220" s="130"/>
      <c r="LNE220" s="130"/>
      <c r="LNF220" s="130"/>
      <c r="LNG220" s="130"/>
      <c r="LNH220" s="130"/>
      <c r="LNI220" s="130"/>
      <c r="LNJ220" s="130"/>
      <c r="LNK220" s="130"/>
      <c r="LNL220" s="130"/>
      <c r="LNM220" s="130"/>
      <c r="LNN220" s="130"/>
      <c r="LNO220" s="130"/>
      <c r="LNP220" s="130"/>
      <c r="LNQ220" s="130"/>
      <c r="LNR220" s="130"/>
      <c r="LNS220" s="130"/>
      <c r="LNT220" s="130"/>
      <c r="LNU220" s="130"/>
      <c r="LNV220" s="130"/>
      <c r="LNW220" s="130"/>
      <c r="LNX220" s="130"/>
      <c r="LNY220" s="130"/>
      <c r="LNZ220" s="130"/>
      <c r="LOA220" s="130"/>
      <c r="LOB220" s="130"/>
      <c r="LOC220" s="130"/>
      <c r="LOD220" s="130"/>
      <c r="LOE220" s="130"/>
      <c r="LOF220" s="130"/>
      <c r="LOG220" s="130"/>
      <c r="LOH220" s="130"/>
      <c r="LOI220" s="130"/>
      <c r="LOJ220" s="130"/>
      <c r="LOK220" s="130"/>
      <c r="LOL220" s="130"/>
      <c r="LOM220" s="130"/>
      <c r="LON220" s="130"/>
      <c r="LOO220" s="130"/>
      <c r="LOP220" s="130"/>
      <c r="LOQ220" s="130"/>
      <c r="LOR220" s="130"/>
      <c r="LOS220" s="130"/>
      <c r="LOT220" s="130"/>
      <c r="LOU220" s="130"/>
      <c r="LOV220" s="130"/>
      <c r="LOW220" s="130"/>
      <c r="LOX220" s="130"/>
      <c r="LOY220" s="130"/>
      <c r="LOZ220" s="130"/>
      <c r="LPA220" s="130"/>
      <c r="LPB220" s="130"/>
      <c r="LPC220" s="130"/>
      <c r="LPD220" s="130"/>
      <c r="LPE220" s="130"/>
      <c r="LPF220" s="130"/>
      <c r="LPG220" s="130"/>
      <c r="LPH220" s="130"/>
      <c r="LPI220" s="130"/>
      <c r="LPJ220" s="130"/>
      <c r="LPK220" s="130"/>
      <c r="LPL220" s="130"/>
      <c r="LPM220" s="130"/>
      <c r="LPN220" s="130"/>
      <c r="LPO220" s="130"/>
      <c r="LPP220" s="130"/>
      <c r="LPQ220" s="130"/>
      <c r="LPR220" s="130"/>
      <c r="LPS220" s="130"/>
      <c r="LPT220" s="130"/>
      <c r="LPU220" s="130"/>
      <c r="LPV220" s="130"/>
      <c r="LPW220" s="130"/>
      <c r="LPX220" s="130"/>
      <c r="LPY220" s="130"/>
      <c r="LPZ220" s="130"/>
      <c r="LQA220" s="130"/>
      <c r="LQB220" s="130"/>
      <c r="LQC220" s="130"/>
      <c r="LQD220" s="130"/>
      <c r="LQE220" s="130"/>
      <c r="LQF220" s="130"/>
      <c r="LQG220" s="130"/>
      <c r="LQH220" s="130"/>
      <c r="LQI220" s="130"/>
      <c r="LQJ220" s="130"/>
      <c r="LQK220" s="130"/>
      <c r="LQL220" s="130"/>
      <c r="LQM220" s="130"/>
      <c r="LQN220" s="130"/>
      <c r="LQO220" s="130"/>
      <c r="LQP220" s="130"/>
      <c r="LQQ220" s="130"/>
      <c r="LQR220" s="130"/>
      <c r="LQS220" s="130"/>
      <c r="LQT220" s="130"/>
      <c r="LQU220" s="130"/>
      <c r="LQV220" s="130"/>
      <c r="LQW220" s="130"/>
      <c r="LQX220" s="130"/>
      <c r="LQY220" s="130"/>
      <c r="LQZ220" s="130"/>
      <c r="LRA220" s="130"/>
      <c r="LRB220" s="130"/>
      <c r="LRC220" s="130"/>
      <c r="LRD220" s="130"/>
      <c r="LRE220" s="130"/>
      <c r="LRF220" s="130"/>
      <c r="LRG220" s="130"/>
      <c r="LRH220" s="130"/>
      <c r="LRI220" s="130"/>
      <c r="LRJ220" s="130"/>
      <c r="LRK220" s="130"/>
      <c r="LRL220" s="130"/>
      <c r="LRM220" s="130"/>
      <c r="LRN220" s="130"/>
      <c r="LRO220" s="130"/>
      <c r="LRP220" s="130"/>
      <c r="LRQ220" s="130"/>
      <c r="LRR220" s="130"/>
      <c r="LRS220" s="130"/>
      <c r="LRT220" s="130"/>
      <c r="LRU220" s="130"/>
      <c r="LRV220" s="130"/>
      <c r="LRW220" s="130"/>
      <c r="LRX220" s="130"/>
      <c r="LRY220" s="130"/>
      <c r="LRZ220" s="130"/>
      <c r="LSA220" s="130"/>
      <c r="LSB220" s="130"/>
      <c r="LSC220" s="130"/>
      <c r="LSD220" s="130"/>
      <c r="LSE220" s="130"/>
      <c r="LSF220" s="130"/>
      <c r="LSG220" s="130"/>
      <c r="LSH220" s="130"/>
      <c r="LSI220" s="130"/>
      <c r="LSJ220" s="130"/>
      <c r="LSK220" s="130"/>
      <c r="LSL220" s="130"/>
      <c r="LSM220" s="130"/>
      <c r="LSN220" s="130"/>
      <c r="LSO220" s="130"/>
      <c r="LSP220" s="130"/>
      <c r="LSQ220" s="130"/>
      <c r="LSR220" s="130"/>
      <c r="LSS220" s="130"/>
      <c r="LST220" s="130"/>
      <c r="LSU220" s="130"/>
      <c r="LSV220" s="130"/>
      <c r="LSW220" s="130"/>
      <c r="LSX220" s="130"/>
      <c r="LSY220" s="130"/>
      <c r="LSZ220" s="130"/>
      <c r="LTA220" s="130"/>
      <c r="LTB220" s="130"/>
      <c r="LTC220" s="130"/>
      <c r="LTD220" s="130"/>
      <c r="LTE220" s="130"/>
      <c r="LTF220" s="130"/>
      <c r="LTG220" s="130"/>
      <c r="LTH220" s="130"/>
      <c r="LTI220" s="130"/>
      <c r="LTJ220" s="130"/>
      <c r="LTK220" s="130"/>
      <c r="LTL220" s="130"/>
      <c r="LTM220" s="130"/>
      <c r="LTN220" s="130"/>
      <c r="LTO220" s="130"/>
      <c r="LTP220" s="130"/>
      <c r="LTQ220" s="130"/>
      <c r="LTR220" s="130"/>
      <c r="LTS220" s="130"/>
      <c r="LTT220" s="130"/>
      <c r="LTU220" s="130"/>
      <c r="LTV220" s="130"/>
      <c r="LTW220" s="130"/>
      <c r="LTX220" s="130"/>
      <c r="LTY220" s="130"/>
      <c r="LTZ220" s="130"/>
      <c r="LUA220" s="130"/>
      <c r="LUB220" s="130"/>
      <c r="LUC220" s="130"/>
      <c r="LUD220" s="130"/>
      <c r="LUE220" s="130"/>
      <c r="LUF220" s="130"/>
      <c r="LUG220" s="130"/>
      <c r="LUH220" s="130"/>
      <c r="LUI220" s="130"/>
      <c r="LUJ220" s="130"/>
      <c r="LUK220" s="130"/>
      <c r="LUL220" s="130"/>
      <c r="LUM220" s="130"/>
      <c r="LUN220" s="130"/>
      <c r="LUO220" s="130"/>
      <c r="LUP220" s="130"/>
      <c r="LUQ220" s="130"/>
      <c r="LUR220" s="130"/>
      <c r="LUS220" s="130"/>
      <c r="LUT220" s="130"/>
      <c r="LUU220" s="130"/>
      <c r="LUV220" s="130"/>
      <c r="LUW220" s="130"/>
      <c r="LUX220" s="130"/>
      <c r="LUY220" s="130"/>
      <c r="LUZ220" s="130"/>
      <c r="LVA220" s="130"/>
      <c r="LVB220" s="130"/>
      <c r="LVC220" s="130"/>
      <c r="LVD220" s="130"/>
      <c r="LVE220" s="130"/>
      <c r="LVF220" s="130"/>
      <c r="LVG220" s="130"/>
      <c r="LVH220" s="130"/>
      <c r="LVI220" s="130"/>
      <c r="LVJ220" s="130"/>
      <c r="LVK220" s="130"/>
      <c r="LVL220" s="130"/>
      <c r="LVM220" s="130"/>
      <c r="LVN220" s="130"/>
      <c r="LVO220" s="130"/>
      <c r="LVP220" s="130"/>
      <c r="LVQ220" s="130"/>
      <c r="LVR220" s="130"/>
      <c r="LVS220" s="130"/>
      <c r="LVT220" s="130"/>
      <c r="LVU220" s="130"/>
      <c r="LVV220" s="130"/>
      <c r="LVW220" s="130"/>
      <c r="LVX220" s="130"/>
      <c r="LVY220" s="130"/>
      <c r="LVZ220" s="130"/>
      <c r="LWA220" s="130"/>
      <c r="LWB220" s="130"/>
      <c r="LWC220" s="130"/>
      <c r="LWD220" s="130"/>
      <c r="LWE220" s="130"/>
      <c r="LWF220" s="130"/>
      <c r="LWG220" s="130"/>
      <c r="LWH220" s="130"/>
      <c r="LWI220" s="130"/>
      <c r="LWJ220" s="130"/>
      <c r="LWK220" s="130"/>
      <c r="LWL220" s="130"/>
      <c r="LWM220" s="130"/>
      <c r="LWN220" s="130"/>
      <c r="LWO220" s="130"/>
      <c r="LWP220" s="130"/>
      <c r="LWQ220" s="130"/>
      <c r="LWR220" s="130"/>
      <c r="LWS220" s="130"/>
      <c r="LWT220" s="130"/>
      <c r="LWU220" s="130"/>
      <c r="LWV220" s="130"/>
      <c r="LWW220" s="130"/>
      <c r="LWX220" s="130"/>
      <c r="LWY220" s="130"/>
      <c r="LWZ220" s="130"/>
      <c r="LXA220" s="130"/>
      <c r="LXB220" s="130"/>
      <c r="LXC220" s="130"/>
      <c r="LXD220" s="130"/>
      <c r="LXE220" s="130"/>
      <c r="LXF220" s="130"/>
      <c r="LXG220" s="130"/>
      <c r="LXH220" s="130"/>
      <c r="LXI220" s="130"/>
      <c r="LXJ220" s="130"/>
      <c r="LXK220" s="130"/>
      <c r="LXL220" s="130"/>
      <c r="LXM220" s="130"/>
      <c r="LXN220" s="130"/>
      <c r="LXO220" s="130"/>
      <c r="LXP220" s="130"/>
      <c r="LXQ220" s="130"/>
      <c r="LXR220" s="130"/>
      <c r="LXS220" s="130"/>
      <c r="LXT220" s="130"/>
      <c r="LXU220" s="130"/>
      <c r="LXV220" s="130"/>
      <c r="LXW220" s="130"/>
      <c r="LXX220" s="130"/>
      <c r="LXY220" s="130"/>
      <c r="LXZ220" s="130"/>
      <c r="LYA220" s="130"/>
      <c r="LYB220" s="130"/>
      <c r="LYC220" s="130"/>
      <c r="LYD220" s="130"/>
      <c r="LYE220" s="130"/>
      <c r="LYF220" s="130"/>
      <c r="LYG220" s="130"/>
      <c r="LYH220" s="130"/>
      <c r="LYI220" s="130"/>
      <c r="LYJ220" s="130"/>
      <c r="LYK220" s="130"/>
      <c r="LYL220" s="130"/>
      <c r="LYM220" s="130"/>
      <c r="LYN220" s="130"/>
      <c r="LYO220" s="130"/>
      <c r="LYP220" s="130"/>
      <c r="LYQ220" s="130"/>
      <c r="LYR220" s="130"/>
      <c r="LYS220" s="130"/>
      <c r="LYT220" s="130"/>
      <c r="LYU220" s="130"/>
      <c r="LYV220" s="130"/>
      <c r="LYW220" s="130"/>
      <c r="LYX220" s="130"/>
      <c r="LYY220" s="130"/>
      <c r="LYZ220" s="130"/>
      <c r="LZA220" s="130"/>
      <c r="LZB220" s="130"/>
      <c r="LZC220" s="130"/>
      <c r="LZD220" s="130"/>
      <c r="LZE220" s="130"/>
      <c r="LZF220" s="130"/>
      <c r="LZG220" s="130"/>
      <c r="LZH220" s="130"/>
      <c r="LZI220" s="130"/>
      <c r="LZJ220" s="130"/>
      <c r="LZK220" s="130"/>
      <c r="LZL220" s="130"/>
      <c r="LZM220" s="130"/>
      <c r="LZN220" s="130"/>
      <c r="LZO220" s="130"/>
      <c r="LZP220" s="130"/>
      <c r="LZQ220" s="130"/>
      <c r="LZR220" s="130"/>
      <c r="LZS220" s="130"/>
      <c r="LZT220" s="130"/>
      <c r="LZU220" s="130"/>
      <c r="LZV220" s="130"/>
      <c r="LZW220" s="130"/>
      <c r="LZX220" s="130"/>
      <c r="LZY220" s="130"/>
      <c r="LZZ220" s="130"/>
      <c r="MAA220" s="130"/>
      <c r="MAB220" s="130"/>
      <c r="MAC220" s="130"/>
      <c r="MAD220" s="130"/>
      <c r="MAE220" s="130"/>
      <c r="MAF220" s="130"/>
      <c r="MAG220" s="130"/>
      <c r="MAH220" s="130"/>
      <c r="MAI220" s="130"/>
      <c r="MAJ220" s="130"/>
      <c r="MAK220" s="130"/>
      <c r="MAL220" s="130"/>
      <c r="MAM220" s="130"/>
      <c r="MAN220" s="130"/>
      <c r="MAO220" s="130"/>
      <c r="MAP220" s="130"/>
      <c r="MAQ220" s="130"/>
      <c r="MAR220" s="130"/>
      <c r="MAS220" s="130"/>
      <c r="MAT220" s="130"/>
      <c r="MAU220" s="130"/>
      <c r="MAV220" s="130"/>
      <c r="MAW220" s="130"/>
      <c r="MAX220" s="130"/>
      <c r="MAY220" s="130"/>
      <c r="MAZ220" s="130"/>
      <c r="MBA220" s="130"/>
      <c r="MBB220" s="130"/>
      <c r="MBC220" s="130"/>
      <c r="MBD220" s="130"/>
      <c r="MBE220" s="130"/>
      <c r="MBF220" s="130"/>
      <c r="MBG220" s="130"/>
      <c r="MBH220" s="130"/>
      <c r="MBI220" s="130"/>
      <c r="MBJ220" s="130"/>
      <c r="MBK220" s="130"/>
      <c r="MBL220" s="130"/>
      <c r="MBM220" s="130"/>
      <c r="MBN220" s="130"/>
      <c r="MBO220" s="130"/>
      <c r="MBP220" s="130"/>
      <c r="MBQ220" s="130"/>
      <c r="MBR220" s="130"/>
      <c r="MBS220" s="130"/>
      <c r="MBT220" s="130"/>
      <c r="MBU220" s="130"/>
      <c r="MBV220" s="130"/>
      <c r="MBW220" s="130"/>
      <c r="MBX220" s="130"/>
      <c r="MBY220" s="130"/>
      <c r="MBZ220" s="130"/>
      <c r="MCA220" s="130"/>
      <c r="MCB220" s="130"/>
      <c r="MCC220" s="130"/>
      <c r="MCD220" s="130"/>
      <c r="MCE220" s="130"/>
      <c r="MCF220" s="130"/>
      <c r="MCG220" s="130"/>
      <c r="MCH220" s="130"/>
      <c r="MCI220" s="130"/>
      <c r="MCJ220" s="130"/>
      <c r="MCK220" s="130"/>
      <c r="MCL220" s="130"/>
      <c r="MCM220" s="130"/>
      <c r="MCN220" s="130"/>
      <c r="MCO220" s="130"/>
      <c r="MCP220" s="130"/>
      <c r="MCQ220" s="130"/>
      <c r="MCR220" s="130"/>
      <c r="MCS220" s="130"/>
      <c r="MCT220" s="130"/>
      <c r="MCU220" s="130"/>
      <c r="MCV220" s="130"/>
      <c r="MCW220" s="130"/>
      <c r="MCX220" s="130"/>
      <c r="MCY220" s="130"/>
      <c r="MCZ220" s="130"/>
      <c r="MDA220" s="130"/>
      <c r="MDB220" s="130"/>
      <c r="MDC220" s="130"/>
      <c r="MDD220" s="130"/>
      <c r="MDE220" s="130"/>
      <c r="MDF220" s="130"/>
      <c r="MDG220" s="130"/>
      <c r="MDH220" s="130"/>
      <c r="MDI220" s="130"/>
      <c r="MDJ220" s="130"/>
      <c r="MDK220" s="130"/>
      <c r="MDL220" s="130"/>
      <c r="MDM220" s="130"/>
      <c r="MDN220" s="130"/>
      <c r="MDO220" s="130"/>
      <c r="MDP220" s="130"/>
      <c r="MDQ220" s="130"/>
      <c r="MDR220" s="130"/>
      <c r="MDS220" s="130"/>
      <c r="MDT220" s="130"/>
      <c r="MDU220" s="130"/>
      <c r="MDV220" s="130"/>
      <c r="MDW220" s="130"/>
      <c r="MDX220" s="130"/>
      <c r="MDY220" s="130"/>
      <c r="MDZ220" s="130"/>
      <c r="MEA220" s="130"/>
      <c r="MEB220" s="130"/>
      <c r="MEC220" s="130"/>
      <c r="MED220" s="130"/>
      <c r="MEE220" s="130"/>
      <c r="MEF220" s="130"/>
      <c r="MEG220" s="130"/>
      <c r="MEH220" s="130"/>
      <c r="MEI220" s="130"/>
      <c r="MEJ220" s="130"/>
      <c r="MEK220" s="130"/>
      <c r="MEL220" s="130"/>
      <c r="MEM220" s="130"/>
      <c r="MEN220" s="130"/>
      <c r="MEO220" s="130"/>
      <c r="MEP220" s="130"/>
      <c r="MEQ220" s="130"/>
      <c r="MER220" s="130"/>
      <c r="MES220" s="130"/>
      <c r="MET220" s="130"/>
      <c r="MEU220" s="130"/>
      <c r="MEV220" s="130"/>
      <c r="MEW220" s="130"/>
      <c r="MEX220" s="130"/>
      <c r="MEY220" s="130"/>
      <c r="MEZ220" s="130"/>
      <c r="MFA220" s="130"/>
      <c r="MFB220" s="130"/>
      <c r="MFC220" s="130"/>
      <c r="MFD220" s="130"/>
      <c r="MFE220" s="130"/>
      <c r="MFF220" s="130"/>
      <c r="MFG220" s="130"/>
      <c r="MFH220" s="130"/>
      <c r="MFI220" s="130"/>
      <c r="MFJ220" s="130"/>
      <c r="MFK220" s="130"/>
      <c r="MFL220" s="130"/>
      <c r="MFM220" s="130"/>
      <c r="MFN220" s="130"/>
      <c r="MFO220" s="130"/>
      <c r="MFP220" s="130"/>
      <c r="MFQ220" s="130"/>
      <c r="MFR220" s="130"/>
      <c r="MFS220" s="130"/>
      <c r="MFT220" s="130"/>
      <c r="MFU220" s="130"/>
      <c r="MFV220" s="130"/>
      <c r="MFW220" s="130"/>
      <c r="MFX220" s="130"/>
      <c r="MFY220" s="130"/>
      <c r="MFZ220" s="130"/>
      <c r="MGA220" s="130"/>
      <c r="MGB220" s="130"/>
      <c r="MGC220" s="130"/>
      <c r="MGD220" s="130"/>
      <c r="MGE220" s="130"/>
      <c r="MGF220" s="130"/>
      <c r="MGG220" s="130"/>
      <c r="MGH220" s="130"/>
      <c r="MGI220" s="130"/>
      <c r="MGJ220" s="130"/>
      <c r="MGK220" s="130"/>
      <c r="MGL220" s="130"/>
      <c r="MGM220" s="130"/>
      <c r="MGN220" s="130"/>
      <c r="MGO220" s="130"/>
      <c r="MGP220" s="130"/>
      <c r="MGQ220" s="130"/>
      <c r="MGR220" s="130"/>
      <c r="MGS220" s="130"/>
      <c r="MGT220" s="130"/>
      <c r="MGU220" s="130"/>
      <c r="MGV220" s="130"/>
      <c r="MGW220" s="130"/>
      <c r="MGX220" s="130"/>
      <c r="MGY220" s="130"/>
      <c r="MGZ220" s="130"/>
      <c r="MHA220" s="130"/>
      <c r="MHB220" s="130"/>
      <c r="MHC220" s="130"/>
      <c r="MHD220" s="130"/>
      <c r="MHE220" s="130"/>
      <c r="MHF220" s="130"/>
      <c r="MHG220" s="130"/>
      <c r="MHH220" s="130"/>
      <c r="MHI220" s="130"/>
      <c r="MHJ220" s="130"/>
      <c r="MHK220" s="130"/>
      <c r="MHL220" s="130"/>
      <c r="MHM220" s="130"/>
      <c r="MHN220" s="130"/>
      <c r="MHO220" s="130"/>
      <c r="MHP220" s="130"/>
      <c r="MHQ220" s="130"/>
      <c r="MHR220" s="130"/>
      <c r="MHS220" s="130"/>
      <c r="MHT220" s="130"/>
      <c r="MHU220" s="130"/>
      <c r="MHV220" s="130"/>
      <c r="MHW220" s="130"/>
      <c r="MHX220" s="130"/>
      <c r="MHY220" s="130"/>
      <c r="MHZ220" s="130"/>
      <c r="MIA220" s="130"/>
      <c r="MIB220" s="130"/>
      <c r="MIC220" s="130"/>
      <c r="MID220" s="130"/>
      <c r="MIE220" s="130"/>
      <c r="MIF220" s="130"/>
      <c r="MIG220" s="130"/>
      <c r="MIH220" s="130"/>
      <c r="MII220" s="130"/>
      <c r="MIJ220" s="130"/>
      <c r="MIK220" s="130"/>
      <c r="MIL220" s="130"/>
      <c r="MIM220" s="130"/>
      <c r="MIN220" s="130"/>
      <c r="MIO220" s="130"/>
      <c r="MIP220" s="130"/>
      <c r="MIQ220" s="130"/>
      <c r="MIR220" s="130"/>
      <c r="MIS220" s="130"/>
      <c r="MIT220" s="130"/>
      <c r="MIU220" s="130"/>
      <c r="MIV220" s="130"/>
      <c r="MIW220" s="130"/>
      <c r="MIX220" s="130"/>
      <c r="MIY220" s="130"/>
      <c r="MIZ220" s="130"/>
      <c r="MJA220" s="130"/>
      <c r="MJB220" s="130"/>
      <c r="MJC220" s="130"/>
      <c r="MJD220" s="130"/>
      <c r="MJE220" s="130"/>
      <c r="MJF220" s="130"/>
      <c r="MJG220" s="130"/>
      <c r="MJH220" s="130"/>
      <c r="MJI220" s="130"/>
      <c r="MJJ220" s="130"/>
      <c r="MJK220" s="130"/>
      <c r="MJL220" s="130"/>
      <c r="MJM220" s="130"/>
      <c r="MJN220" s="130"/>
      <c r="MJO220" s="130"/>
      <c r="MJP220" s="130"/>
      <c r="MJQ220" s="130"/>
      <c r="MJR220" s="130"/>
      <c r="MJS220" s="130"/>
      <c r="MJT220" s="130"/>
      <c r="MJU220" s="130"/>
      <c r="MJV220" s="130"/>
      <c r="MJW220" s="130"/>
      <c r="MJX220" s="130"/>
      <c r="MJY220" s="130"/>
      <c r="MJZ220" s="130"/>
      <c r="MKA220" s="130"/>
      <c r="MKB220" s="130"/>
      <c r="MKC220" s="130"/>
      <c r="MKD220" s="130"/>
      <c r="MKE220" s="130"/>
      <c r="MKF220" s="130"/>
      <c r="MKG220" s="130"/>
      <c r="MKH220" s="130"/>
      <c r="MKI220" s="130"/>
      <c r="MKJ220" s="130"/>
      <c r="MKK220" s="130"/>
      <c r="MKL220" s="130"/>
      <c r="MKM220" s="130"/>
      <c r="MKN220" s="130"/>
      <c r="MKO220" s="130"/>
      <c r="MKP220" s="130"/>
      <c r="MKQ220" s="130"/>
      <c r="MKR220" s="130"/>
      <c r="MKS220" s="130"/>
      <c r="MKT220" s="130"/>
      <c r="MKU220" s="130"/>
      <c r="MKV220" s="130"/>
      <c r="MKW220" s="130"/>
      <c r="MKX220" s="130"/>
      <c r="MKY220" s="130"/>
      <c r="MKZ220" s="130"/>
      <c r="MLA220" s="130"/>
      <c r="MLB220" s="130"/>
      <c r="MLC220" s="130"/>
      <c r="MLD220" s="130"/>
      <c r="MLE220" s="130"/>
      <c r="MLF220" s="130"/>
      <c r="MLG220" s="130"/>
      <c r="MLH220" s="130"/>
      <c r="MLI220" s="130"/>
      <c r="MLJ220" s="130"/>
      <c r="MLK220" s="130"/>
      <c r="MLL220" s="130"/>
      <c r="MLM220" s="130"/>
      <c r="MLN220" s="130"/>
      <c r="MLO220" s="130"/>
      <c r="MLP220" s="130"/>
      <c r="MLQ220" s="130"/>
      <c r="MLR220" s="130"/>
      <c r="MLS220" s="130"/>
      <c r="MLT220" s="130"/>
      <c r="MLU220" s="130"/>
      <c r="MLV220" s="130"/>
      <c r="MLW220" s="130"/>
      <c r="MLX220" s="130"/>
      <c r="MLY220" s="130"/>
      <c r="MLZ220" s="130"/>
      <c r="MMA220" s="130"/>
      <c r="MMB220" s="130"/>
      <c r="MMC220" s="130"/>
      <c r="MMD220" s="130"/>
      <c r="MME220" s="130"/>
      <c r="MMF220" s="130"/>
      <c r="MMG220" s="130"/>
      <c r="MMH220" s="130"/>
      <c r="MMI220" s="130"/>
      <c r="MMJ220" s="130"/>
      <c r="MMK220" s="130"/>
      <c r="MML220" s="130"/>
      <c r="MMM220" s="130"/>
      <c r="MMN220" s="130"/>
      <c r="MMO220" s="130"/>
      <c r="MMP220" s="130"/>
      <c r="MMQ220" s="130"/>
      <c r="MMR220" s="130"/>
      <c r="MMS220" s="130"/>
      <c r="MMT220" s="130"/>
      <c r="MMU220" s="130"/>
      <c r="MMV220" s="130"/>
      <c r="MMW220" s="130"/>
      <c r="MMX220" s="130"/>
      <c r="MMY220" s="130"/>
      <c r="MMZ220" s="130"/>
      <c r="MNA220" s="130"/>
      <c r="MNB220" s="130"/>
      <c r="MNC220" s="130"/>
      <c r="MND220" s="130"/>
      <c r="MNE220" s="130"/>
      <c r="MNF220" s="130"/>
      <c r="MNG220" s="130"/>
      <c r="MNH220" s="130"/>
      <c r="MNI220" s="130"/>
      <c r="MNJ220" s="130"/>
      <c r="MNK220" s="130"/>
      <c r="MNL220" s="130"/>
      <c r="MNM220" s="130"/>
      <c r="MNN220" s="130"/>
      <c r="MNO220" s="130"/>
      <c r="MNP220" s="130"/>
      <c r="MNQ220" s="130"/>
      <c r="MNR220" s="130"/>
      <c r="MNS220" s="130"/>
      <c r="MNT220" s="130"/>
      <c r="MNU220" s="130"/>
      <c r="MNV220" s="130"/>
      <c r="MNW220" s="130"/>
      <c r="MNX220" s="130"/>
      <c r="MNY220" s="130"/>
      <c r="MNZ220" s="130"/>
      <c r="MOA220" s="130"/>
      <c r="MOB220" s="130"/>
      <c r="MOC220" s="130"/>
      <c r="MOD220" s="130"/>
      <c r="MOE220" s="130"/>
      <c r="MOF220" s="130"/>
      <c r="MOG220" s="130"/>
      <c r="MOH220" s="130"/>
      <c r="MOI220" s="130"/>
      <c r="MOJ220" s="130"/>
      <c r="MOK220" s="130"/>
      <c r="MOL220" s="130"/>
      <c r="MOM220" s="130"/>
      <c r="MON220" s="130"/>
      <c r="MOO220" s="130"/>
      <c r="MOP220" s="130"/>
      <c r="MOQ220" s="130"/>
      <c r="MOR220" s="130"/>
      <c r="MOS220" s="130"/>
      <c r="MOT220" s="130"/>
      <c r="MOU220" s="130"/>
      <c r="MOV220" s="130"/>
      <c r="MOW220" s="130"/>
      <c r="MOX220" s="130"/>
      <c r="MOY220" s="130"/>
      <c r="MOZ220" s="130"/>
      <c r="MPA220" s="130"/>
      <c r="MPB220" s="130"/>
      <c r="MPC220" s="130"/>
      <c r="MPD220" s="130"/>
      <c r="MPE220" s="130"/>
      <c r="MPF220" s="130"/>
      <c r="MPG220" s="130"/>
      <c r="MPH220" s="130"/>
      <c r="MPI220" s="130"/>
      <c r="MPJ220" s="130"/>
      <c r="MPK220" s="130"/>
      <c r="MPL220" s="130"/>
      <c r="MPM220" s="130"/>
      <c r="MPN220" s="130"/>
      <c r="MPO220" s="130"/>
      <c r="MPP220" s="130"/>
      <c r="MPQ220" s="130"/>
      <c r="MPR220" s="130"/>
      <c r="MPS220" s="130"/>
      <c r="MPT220" s="130"/>
      <c r="MPU220" s="130"/>
      <c r="MPV220" s="130"/>
      <c r="MPW220" s="130"/>
      <c r="MPX220" s="130"/>
      <c r="MPY220" s="130"/>
      <c r="MPZ220" s="130"/>
      <c r="MQA220" s="130"/>
      <c r="MQB220" s="130"/>
      <c r="MQC220" s="130"/>
      <c r="MQD220" s="130"/>
      <c r="MQE220" s="130"/>
      <c r="MQF220" s="130"/>
      <c r="MQG220" s="130"/>
      <c r="MQH220" s="130"/>
      <c r="MQI220" s="130"/>
      <c r="MQJ220" s="130"/>
      <c r="MQK220" s="130"/>
      <c r="MQL220" s="130"/>
      <c r="MQM220" s="130"/>
      <c r="MQN220" s="130"/>
      <c r="MQO220" s="130"/>
      <c r="MQP220" s="130"/>
      <c r="MQQ220" s="130"/>
      <c r="MQR220" s="130"/>
      <c r="MQS220" s="130"/>
      <c r="MQT220" s="130"/>
      <c r="MQU220" s="130"/>
      <c r="MQV220" s="130"/>
      <c r="MQW220" s="130"/>
      <c r="MQX220" s="130"/>
      <c r="MQY220" s="130"/>
      <c r="MQZ220" s="130"/>
      <c r="MRA220" s="130"/>
      <c r="MRB220" s="130"/>
      <c r="MRC220" s="130"/>
      <c r="MRD220" s="130"/>
      <c r="MRE220" s="130"/>
      <c r="MRF220" s="130"/>
      <c r="MRG220" s="130"/>
      <c r="MRH220" s="130"/>
      <c r="MRI220" s="130"/>
      <c r="MRJ220" s="130"/>
      <c r="MRK220" s="130"/>
      <c r="MRL220" s="130"/>
      <c r="MRM220" s="130"/>
      <c r="MRN220" s="130"/>
      <c r="MRO220" s="130"/>
      <c r="MRP220" s="130"/>
      <c r="MRQ220" s="130"/>
      <c r="MRR220" s="130"/>
      <c r="MRS220" s="130"/>
      <c r="MRT220" s="130"/>
      <c r="MRU220" s="130"/>
      <c r="MRV220" s="130"/>
      <c r="MRW220" s="130"/>
      <c r="MRX220" s="130"/>
      <c r="MRY220" s="130"/>
      <c r="MRZ220" s="130"/>
      <c r="MSA220" s="130"/>
      <c r="MSB220" s="130"/>
      <c r="MSC220" s="130"/>
      <c r="MSD220" s="130"/>
      <c r="MSE220" s="130"/>
      <c r="MSF220" s="130"/>
      <c r="MSG220" s="130"/>
      <c r="MSH220" s="130"/>
      <c r="MSI220" s="130"/>
      <c r="MSJ220" s="130"/>
      <c r="MSK220" s="130"/>
      <c r="MSL220" s="130"/>
      <c r="MSM220" s="130"/>
      <c r="MSN220" s="130"/>
      <c r="MSO220" s="130"/>
      <c r="MSP220" s="130"/>
      <c r="MSQ220" s="130"/>
      <c r="MSR220" s="130"/>
      <c r="MSS220" s="130"/>
      <c r="MST220" s="130"/>
      <c r="MSU220" s="130"/>
      <c r="MSV220" s="130"/>
      <c r="MSW220" s="130"/>
      <c r="MSX220" s="130"/>
      <c r="MSY220" s="130"/>
      <c r="MSZ220" s="130"/>
      <c r="MTA220" s="130"/>
      <c r="MTB220" s="130"/>
      <c r="MTC220" s="130"/>
      <c r="MTD220" s="130"/>
      <c r="MTE220" s="130"/>
      <c r="MTF220" s="130"/>
      <c r="MTG220" s="130"/>
      <c r="MTH220" s="130"/>
      <c r="MTI220" s="130"/>
      <c r="MTJ220" s="130"/>
      <c r="MTK220" s="130"/>
      <c r="MTL220" s="130"/>
      <c r="MTM220" s="130"/>
      <c r="MTN220" s="130"/>
      <c r="MTO220" s="130"/>
      <c r="MTP220" s="130"/>
      <c r="MTQ220" s="130"/>
      <c r="MTR220" s="130"/>
      <c r="MTS220" s="130"/>
      <c r="MTT220" s="130"/>
      <c r="MTU220" s="130"/>
      <c r="MTV220" s="130"/>
      <c r="MTW220" s="130"/>
      <c r="MTX220" s="130"/>
      <c r="MTY220" s="130"/>
      <c r="MTZ220" s="130"/>
      <c r="MUA220" s="130"/>
      <c r="MUB220" s="130"/>
      <c r="MUC220" s="130"/>
      <c r="MUD220" s="130"/>
      <c r="MUE220" s="130"/>
      <c r="MUF220" s="130"/>
      <c r="MUG220" s="130"/>
      <c r="MUH220" s="130"/>
      <c r="MUI220" s="130"/>
      <c r="MUJ220" s="130"/>
      <c r="MUK220" s="130"/>
      <c r="MUL220" s="130"/>
      <c r="MUM220" s="130"/>
      <c r="MUN220" s="130"/>
      <c r="MUO220" s="130"/>
      <c r="MUP220" s="130"/>
      <c r="MUQ220" s="130"/>
      <c r="MUR220" s="130"/>
      <c r="MUS220" s="130"/>
      <c r="MUT220" s="130"/>
      <c r="MUU220" s="130"/>
      <c r="MUV220" s="130"/>
      <c r="MUW220" s="130"/>
      <c r="MUX220" s="130"/>
      <c r="MUY220" s="130"/>
      <c r="MUZ220" s="130"/>
      <c r="MVA220" s="130"/>
      <c r="MVB220" s="130"/>
      <c r="MVC220" s="130"/>
      <c r="MVD220" s="130"/>
      <c r="MVE220" s="130"/>
      <c r="MVF220" s="130"/>
      <c r="MVG220" s="130"/>
      <c r="MVH220" s="130"/>
      <c r="MVI220" s="130"/>
      <c r="MVJ220" s="130"/>
      <c r="MVK220" s="130"/>
      <c r="MVL220" s="130"/>
      <c r="MVM220" s="130"/>
      <c r="MVN220" s="130"/>
      <c r="MVO220" s="130"/>
      <c r="MVP220" s="130"/>
      <c r="MVQ220" s="130"/>
      <c r="MVR220" s="130"/>
      <c r="MVS220" s="130"/>
      <c r="MVT220" s="130"/>
      <c r="MVU220" s="130"/>
      <c r="MVV220" s="130"/>
      <c r="MVW220" s="130"/>
      <c r="MVX220" s="130"/>
      <c r="MVY220" s="130"/>
      <c r="MVZ220" s="130"/>
      <c r="MWA220" s="130"/>
      <c r="MWB220" s="130"/>
      <c r="MWC220" s="130"/>
      <c r="MWD220" s="130"/>
      <c r="MWE220" s="130"/>
      <c r="MWF220" s="130"/>
      <c r="MWG220" s="130"/>
      <c r="MWH220" s="130"/>
      <c r="MWI220" s="130"/>
      <c r="MWJ220" s="130"/>
      <c r="MWK220" s="130"/>
      <c r="MWL220" s="130"/>
      <c r="MWM220" s="130"/>
      <c r="MWN220" s="130"/>
      <c r="MWO220" s="130"/>
      <c r="MWP220" s="130"/>
      <c r="MWQ220" s="130"/>
      <c r="MWR220" s="130"/>
      <c r="MWS220" s="130"/>
      <c r="MWT220" s="130"/>
      <c r="MWU220" s="130"/>
      <c r="MWV220" s="130"/>
      <c r="MWW220" s="130"/>
      <c r="MWX220" s="130"/>
      <c r="MWY220" s="130"/>
      <c r="MWZ220" s="130"/>
      <c r="MXA220" s="130"/>
      <c r="MXB220" s="130"/>
      <c r="MXC220" s="130"/>
      <c r="MXD220" s="130"/>
      <c r="MXE220" s="130"/>
      <c r="MXF220" s="130"/>
      <c r="MXG220" s="130"/>
      <c r="MXH220" s="130"/>
      <c r="MXI220" s="130"/>
      <c r="MXJ220" s="130"/>
      <c r="MXK220" s="130"/>
      <c r="MXL220" s="130"/>
      <c r="MXM220" s="130"/>
      <c r="MXN220" s="130"/>
      <c r="MXO220" s="130"/>
      <c r="MXP220" s="130"/>
      <c r="MXQ220" s="130"/>
      <c r="MXR220" s="130"/>
      <c r="MXS220" s="130"/>
      <c r="MXT220" s="130"/>
      <c r="MXU220" s="130"/>
      <c r="MXV220" s="130"/>
      <c r="MXW220" s="130"/>
      <c r="MXX220" s="130"/>
      <c r="MXY220" s="130"/>
      <c r="MXZ220" s="130"/>
      <c r="MYA220" s="130"/>
      <c r="MYB220" s="130"/>
      <c r="MYC220" s="130"/>
      <c r="MYD220" s="130"/>
      <c r="MYE220" s="130"/>
      <c r="MYF220" s="130"/>
      <c r="MYG220" s="130"/>
      <c r="MYH220" s="130"/>
      <c r="MYI220" s="130"/>
      <c r="MYJ220" s="130"/>
      <c r="MYK220" s="130"/>
      <c r="MYL220" s="130"/>
      <c r="MYM220" s="130"/>
      <c r="MYN220" s="130"/>
      <c r="MYO220" s="130"/>
      <c r="MYP220" s="130"/>
      <c r="MYQ220" s="130"/>
      <c r="MYR220" s="130"/>
      <c r="MYS220" s="130"/>
      <c r="MYT220" s="130"/>
      <c r="MYU220" s="130"/>
      <c r="MYV220" s="130"/>
      <c r="MYW220" s="130"/>
      <c r="MYX220" s="130"/>
      <c r="MYY220" s="130"/>
      <c r="MYZ220" s="130"/>
      <c r="MZA220" s="130"/>
      <c r="MZB220" s="130"/>
      <c r="MZC220" s="130"/>
      <c r="MZD220" s="130"/>
      <c r="MZE220" s="130"/>
      <c r="MZF220" s="130"/>
      <c r="MZG220" s="130"/>
      <c r="MZH220" s="130"/>
      <c r="MZI220" s="130"/>
      <c r="MZJ220" s="130"/>
      <c r="MZK220" s="130"/>
      <c r="MZL220" s="130"/>
      <c r="MZM220" s="130"/>
      <c r="MZN220" s="130"/>
      <c r="MZO220" s="130"/>
      <c r="MZP220" s="130"/>
      <c r="MZQ220" s="130"/>
      <c r="MZR220" s="130"/>
      <c r="MZS220" s="130"/>
      <c r="MZT220" s="130"/>
      <c r="MZU220" s="130"/>
      <c r="MZV220" s="130"/>
      <c r="MZW220" s="130"/>
      <c r="MZX220" s="130"/>
      <c r="MZY220" s="130"/>
      <c r="MZZ220" s="130"/>
      <c r="NAA220" s="130"/>
      <c r="NAB220" s="130"/>
      <c r="NAC220" s="130"/>
      <c r="NAD220" s="130"/>
      <c r="NAE220" s="130"/>
      <c r="NAF220" s="130"/>
      <c r="NAG220" s="130"/>
      <c r="NAH220" s="130"/>
      <c r="NAI220" s="130"/>
      <c r="NAJ220" s="130"/>
      <c r="NAK220" s="130"/>
      <c r="NAL220" s="130"/>
      <c r="NAM220" s="130"/>
      <c r="NAN220" s="130"/>
      <c r="NAO220" s="130"/>
      <c r="NAP220" s="130"/>
      <c r="NAQ220" s="130"/>
      <c r="NAR220" s="130"/>
      <c r="NAS220" s="130"/>
      <c r="NAT220" s="130"/>
      <c r="NAU220" s="130"/>
      <c r="NAV220" s="130"/>
      <c r="NAW220" s="130"/>
      <c r="NAX220" s="130"/>
      <c r="NAY220" s="130"/>
      <c r="NAZ220" s="130"/>
      <c r="NBA220" s="130"/>
      <c r="NBB220" s="130"/>
      <c r="NBC220" s="130"/>
      <c r="NBD220" s="130"/>
      <c r="NBE220" s="130"/>
      <c r="NBF220" s="130"/>
      <c r="NBG220" s="130"/>
      <c r="NBH220" s="130"/>
      <c r="NBI220" s="130"/>
      <c r="NBJ220" s="130"/>
      <c r="NBK220" s="130"/>
      <c r="NBL220" s="130"/>
      <c r="NBM220" s="130"/>
      <c r="NBN220" s="130"/>
      <c r="NBO220" s="130"/>
      <c r="NBP220" s="130"/>
      <c r="NBQ220" s="130"/>
      <c r="NBR220" s="130"/>
      <c r="NBS220" s="130"/>
      <c r="NBT220" s="130"/>
      <c r="NBU220" s="130"/>
      <c r="NBV220" s="130"/>
      <c r="NBW220" s="130"/>
      <c r="NBX220" s="130"/>
      <c r="NBY220" s="130"/>
      <c r="NBZ220" s="130"/>
      <c r="NCA220" s="130"/>
      <c r="NCB220" s="130"/>
      <c r="NCC220" s="130"/>
      <c r="NCD220" s="130"/>
      <c r="NCE220" s="130"/>
      <c r="NCF220" s="130"/>
      <c r="NCG220" s="130"/>
      <c r="NCH220" s="130"/>
      <c r="NCI220" s="130"/>
      <c r="NCJ220" s="130"/>
      <c r="NCK220" s="130"/>
      <c r="NCL220" s="130"/>
      <c r="NCM220" s="130"/>
      <c r="NCN220" s="130"/>
      <c r="NCO220" s="130"/>
      <c r="NCP220" s="130"/>
      <c r="NCQ220" s="130"/>
      <c r="NCR220" s="130"/>
      <c r="NCS220" s="130"/>
      <c r="NCT220" s="130"/>
      <c r="NCU220" s="130"/>
      <c r="NCV220" s="130"/>
      <c r="NCW220" s="130"/>
      <c r="NCX220" s="130"/>
      <c r="NCY220" s="130"/>
      <c r="NCZ220" s="130"/>
      <c r="NDA220" s="130"/>
      <c r="NDB220" s="130"/>
      <c r="NDC220" s="130"/>
      <c r="NDD220" s="130"/>
      <c r="NDE220" s="130"/>
      <c r="NDF220" s="130"/>
      <c r="NDG220" s="130"/>
      <c r="NDH220" s="130"/>
      <c r="NDI220" s="130"/>
      <c r="NDJ220" s="130"/>
      <c r="NDK220" s="130"/>
      <c r="NDL220" s="130"/>
      <c r="NDM220" s="130"/>
      <c r="NDN220" s="130"/>
      <c r="NDO220" s="130"/>
      <c r="NDP220" s="130"/>
      <c r="NDQ220" s="130"/>
      <c r="NDR220" s="130"/>
      <c r="NDS220" s="130"/>
      <c r="NDT220" s="130"/>
      <c r="NDU220" s="130"/>
      <c r="NDV220" s="130"/>
      <c r="NDW220" s="130"/>
      <c r="NDX220" s="130"/>
      <c r="NDY220" s="130"/>
      <c r="NDZ220" s="130"/>
      <c r="NEA220" s="130"/>
      <c r="NEB220" s="130"/>
      <c r="NEC220" s="130"/>
      <c r="NED220" s="130"/>
      <c r="NEE220" s="130"/>
      <c r="NEF220" s="130"/>
      <c r="NEG220" s="130"/>
      <c r="NEH220" s="130"/>
      <c r="NEI220" s="130"/>
      <c r="NEJ220" s="130"/>
      <c r="NEK220" s="130"/>
      <c r="NEL220" s="130"/>
      <c r="NEM220" s="130"/>
      <c r="NEN220" s="130"/>
      <c r="NEO220" s="130"/>
      <c r="NEP220" s="130"/>
      <c r="NEQ220" s="130"/>
      <c r="NER220" s="130"/>
      <c r="NES220" s="130"/>
      <c r="NET220" s="130"/>
      <c r="NEU220" s="130"/>
      <c r="NEV220" s="130"/>
      <c r="NEW220" s="130"/>
      <c r="NEX220" s="130"/>
      <c r="NEY220" s="130"/>
      <c r="NEZ220" s="130"/>
      <c r="NFA220" s="130"/>
      <c r="NFB220" s="130"/>
      <c r="NFC220" s="130"/>
      <c r="NFD220" s="130"/>
      <c r="NFE220" s="130"/>
      <c r="NFF220" s="130"/>
      <c r="NFG220" s="130"/>
      <c r="NFH220" s="130"/>
      <c r="NFI220" s="130"/>
      <c r="NFJ220" s="130"/>
      <c r="NFK220" s="130"/>
      <c r="NFL220" s="130"/>
      <c r="NFM220" s="130"/>
      <c r="NFN220" s="130"/>
      <c r="NFO220" s="130"/>
      <c r="NFP220" s="130"/>
      <c r="NFQ220" s="130"/>
      <c r="NFR220" s="130"/>
      <c r="NFS220" s="130"/>
      <c r="NFT220" s="130"/>
      <c r="NFU220" s="130"/>
      <c r="NFV220" s="130"/>
      <c r="NFW220" s="130"/>
      <c r="NFX220" s="130"/>
      <c r="NFY220" s="130"/>
      <c r="NFZ220" s="130"/>
      <c r="NGA220" s="130"/>
      <c r="NGB220" s="130"/>
      <c r="NGC220" s="130"/>
      <c r="NGD220" s="130"/>
      <c r="NGE220" s="130"/>
      <c r="NGF220" s="130"/>
      <c r="NGG220" s="130"/>
      <c r="NGH220" s="130"/>
      <c r="NGI220" s="130"/>
      <c r="NGJ220" s="130"/>
      <c r="NGK220" s="130"/>
      <c r="NGL220" s="130"/>
      <c r="NGM220" s="130"/>
      <c r="NGN220" s="130"/>
      <c r="NGO220" s="130"/>
      <c r="NGP220" s="130"/>
      <c r="NGQ220" s="130"/>
      <c r="NGR220" s="130"/>
      <c r="NGS220" s="130"/>
      <c r="NGT220" s="130"/>
      <c r="NGU220" s="130"/>
      <c r="NGV220" s="130"/>
      <c r="NGW220" s="130"/>
      <c r="NGX220" s="130"/>
      <c r="NGY220" s="130"/>
      <c r="NGZ220" s="130"/>
      <c r="NHA220" s="130"/>
      <c r="NHB220" s="130"/>
      <c r="NHC220" s="130"/>
      <c r="NHD220" s="130"/>
      <c r="NHE220" s="130"/>
      <c r="NHF220" s="130"/>
      <c r="NHG220" s="130"/>
      <c r="NHH220" s="130"/>
      <c r="NHI220" s="130"/>
      <c r="NHJ220" s="130"/>
      <c r="NHK220" s="130"/>
      <c r="NHL220" s="130"/>
      <c r="NHM220" s="130"/>
      <c r="NHN220" s="130"/>
      <c r="NHO220" s="130"/>
      <c r="NHP220" s="130"/>
      <c r="NHQ220" s="130"/>
      <c r="NHR220" s="130"/>
      <c r="NHS220" s="130"/>
      <c r="NHT220" s="130"/>
      <c r="NHU220" s="130"/>
      <c r="NHV220" s="130"/>
      <c r="NHW220" s="130"/>
      <c r="NHX220" s="130"/>
      <c r="NHY220" s="130"/>
      <c r="NHZ220" s="130"/>
      <c r="NIA220" s="130"/>
      <c r="NIB220" s="130"/>
      <c r="NIC220" s="130"/>
      <c r="NID220" s="130"/>
      <c r="NIE220" s="130"/>
      <c r="NIF220" s="130"/>
      <c r="NIG220" s="130"/>
      <c r="NIH220" s="130"/>
      <c r="NII220" s="130"/>
      <c r="NIJ220" s="130"/>
      <c r="NIK220" s="130"/>
      <c r="NIL220" s="130"/>
      <c r="NIM220" s="130"/>
      <c r="NIN220" s="130"/>
      <c r="NIO220" s="130"/>
      <c r="NIP220" s="130"/>
      <c r="NIQ220" s="130"/>
      <c r="NIR220" s="130"/>
      <c r="NIS220" s="130"/>
      <c r="NIT220" s="130"/>
      <c r="NIU220" s="130"/>
      <c r="NIV220" s="130"/>
      <c r="NIW220" s="130"/>
      <c r="NIX220" s="130"/>
      <c r="NIY220" s="130"/>
      <c r="NIZ220" s="130"/>
      <c r="NJA220" s="130"/>
      <c r="NJB220" s="130"/>
      <c r="NJC220" s="130"/>
      <c r="NJD220" s="130"/>
      <c r="NJE220" s="130"/>
      <c r="NJF220" s="130"/>
      <c r="NJG220" s="130"/>
      <c r="NJH220" s="130"/>
      <c r="NJI220" s="130"/>
      <c r="NJJ220" s="130"/>
      <c r="NJK220" s="130"/>
      <c r="NJL220" s="130"/>
      <c r="NJM220" s="130"/>
      <c r="NJN220" s="130"/>
      <c r="NJO220" s="130"/>
      <c r="NJP220" s="130"/>
      <c r="NJQ220" s="130"/>
      <c r="NJR220" s="130"/>
      <c r="NJS220" s="130"/>
      <c r="NJT220" s="130"/>
      <c r="NJU220" s="130"/>
      <c r="NJV220" s="130"/>
      <c r="NJW220" s="130"/>
      <c r="NJX220" s="130"/>
      <c r="NJY220" s="130"/>
      <c r="NJZ220" s="130"/>
      <c r="NKA220" s="130"/>
      <c r="NKB220" s="130"/>
      <c r="NKC220" s="130"/>
      <c r="NKD220" s="130"/>
      <c r="NKE220" s="130"/>
      <c r="NKF220" s="130"/>
      <c r="NKG220" s="130"/>
      <c r="NKH220" s="130"/>
      <c r="NKI220" s="130"/>
      <c r="NKJ220" s="130"/>
      <c r="NKK220" s="130"/>
      <c r="NKL220" s="130"/>
      <c r="NKM220" s="130"/>
      <c r="NKN220" s="130"/>
      <c r="NKO220" s="130"/>
      <c r="NKP220" s="130"/>
      <c r="NKQ220" s="130"/>
      <c r="NKR220" s="130"/>
      <c r="NKS220" s="130"/>
      <c r="NKT220" s="130"/>
      <c r="NKU220" s="130"/>
      <c r="NKV220" s="130"/>
      <c r="NKW220" s="130"/>
      <c r="NKX220" s="130"/>
      <c r="NKY220" s="130"/>
      <c r="NKZ220" s="130"/>
      <c r="NLA220" s="130"/>
      <c r="NLB220" s="130"/>
      <c r="NLC220" s="130"/>
      <c r="NLD220" s="130"/>
      <c r="NLE220" s="130"/>
      <c r="NLF220" s="130"/>
      <c r="NLG220" s="130"/>
      <c r="NLH220" s="130"/>
      <c r="NLI220" s="130"/>
      <c r="NLJ220" s="130"/>
      <c r="NLK220" s="130"/>
      <c r="NLL220" s="130"/>
      <c r="NLM220" s="130"/>
      <c r="NLN220" s="130"/>
      <c r="NLO220" s="130"/>
      <c r="NLP220" s="130"/>
      <c r="NLQ220" s="130"/>
      <c r="NLR220" s="130"/>
      <c r="NLS220" s="130"/>
      <c r="NLT220" s="130"/>
      <c r="NLU220" s="130"/>
      <c r="NLV220" s="130"/>
      <c r="NLW220" s="130"/>
      <c r="NLX220" s="130"/>
      <c r="NLY220" s="130"/>
      <c r="NLZ220" s="130"/>
      <c r="NMA220" s="130"/>
      <c r="NMB220" s="130"/>
      <c r="NMC220" s="130"/>
      <c r="NMD220" s="130"/>
      <c r="NME220" s="130"/>
      <c r="NMF220" s="130"/>
      <c r="NMG220" s="130"/>
      <c r="NMH220" s="130"/>
      <c r="NMI220" s="130"/>
      <c r="NMJ220" s="130"/>
      <c r="NMK220" s="130"/>
      <c r="NML220" s="130"/>
      <c r="NMM220" s="130"/>
      <c r="NMN220" s="130"/>
      <c r="NMO220" s="130"/>
      <c r="NMP220" s="130"/>
      <c r="NMQ220" s="130"/>
      <c r="NMR220" s="130"/>
      <c r="NMS220" s="130"/>
      <c r="NMT220" s="130"/>
      <c r="NMU220" s="130"/>
      <c r="NMV220" s="130"/>
      <c r="NMW220" s="130"/>
      <c r="NMX220" s="130"/>
      <c r="NMY220" s="130"/>
      <c r="NMZ220" s="130"/>
      <c r="NNA220" s="130"/>
      <c r="NNB220" s="130"/>
      <c r="NNC220" s="130"/>
      <c r="NND220" s="130"/>
      <c r="NNE220" s="130"/>
      <c r="NNF220" s="130"/>
      <c r="NNG220" s="130"/>
      <c r="NNH220" s="130"/>
      <c r="NNI220" s="130"/>
      <c r="NNJ220" s="130"/>
      <c r="NNK220" s="130"/>
      <c r="NNL220" s="130"/>
      <c r="NNM220" s="130"/>
      <c r="NNN220" s="130"/>
      <c r="NNO220" s="130"/>
      <c r="NNP220" s="130"/>
      <c r="NNQ220" s="130"/>
      <c r="NNR220" s="130"/>
      <c r="NNS220" s="130"/>
      <c r="NNT220" s="130"/>
      <c r="NNU220" s="130"/>
      <c r="NNV220" s="130"/>
      <c r="NNW220" s="130"/>
      <c r="NNX220" s="130"/>
      <c r="NNY220" s="130"/>
      <c r="NNZ220" s="130"/>
      <c r="NOA220" s="130"/>
      <c r="NOB220" s="130"/>
      <c r="NOC220" s="130"/>
      <c r="NOD220" s="130"/>
      <c r="NOE220" s="130"/>
      <c r="NOF220" s="130"/>
      <c r="NOG220" s="130"/>
      <c r="NOH220" s="130"/>
      <c r="NOI220" s="130"/>
      <c r="NOJ220" s="130"/>
      <c r="NOK220" s="130"/>
      <c r="NOL220" s="130"/>
      <c r="NOM220" s="130"/>
      <c r="NON220" s="130"/>
      <c r="NOO220" s="130"/>
      <c r="NOP220" s="130"/>
      <c r="NOQ220" s="130"/>
      <c r="NOR220" s="130"/>
      <c r="NOS220" s="130"/>
      <c r="NOT220" s="130"/>
      <c r="NOU220" s="130"/>
      <c r="NOV220" s="130"/>
      <c r="NOW220" s="130"/>
      <c r="NOX220" s="130"/>
      <c r="NOY220" s="130"/>
      <c r="NOZ220" s="130"/>
      <c r="NPA220" s="130"/>
      <c r="NPB220" s="130"/>
      <c r="NPC220" s="130"/>
      <c r="NPD220" s="130"/>
      <c r="NPE220" s="130"/>
      <c r="NPF220" s="130"/>
      <c r="NPG220" s="130"/>
      <c r="NPH220" s="130"/>
      <c r="NPI220" s="130"/>
      <c r="NPJ220" s="130"/>
      <c r="NPK220" s="130"/>
      <c r="NPL220" s="130"/>
      <c r="NPM220" s="130"/>
      <c r="NPN220" s="130"/>
      <c r="NPO220" s="130"/>
      <c r="NPP220" s="130"/>
      <c r="NPQ220" s="130"/>
      <c r="NPR220" s="130"/>
      <c r="NPS220" s="130"/>
      <c r="NPT220" s="130"/>
      <c r="NPU220" s="130"/>
      <c r="NPV220" s="130"/>
      <c r="NPW220" s="130"/>
      <c r="NPX220" s="130"/>
      <c r="NPY220" s="130"/>
      <c r="NPZ220" s="130"/>
      <c r="NQA220" s="130"/>
      <c r="NQB220" s="130"/>
      <c r="NQC220" s="130"/>
      <c r="NQD220" s="130"/>
      <c r="NQE220" s="130"/>
      <c r="NQF220" s="130"/>
      <c r="NQG220" s="130"/>
      <c r="NQH220" s="130"/>
      <c r="NQI220" s="130"/>
      <c r="NQJ220" s="130"/>
      <c r="NQK220" s="130"/>
      <c r="NQL220" s="130"/>
      <c r="NQM220" s="130"/>
      <c r="NQN220" s="130"/>
      <c r="NQO220" s="130"/>
      <c r="NQP220" s="130"/>
      <c r="NQQ220" s="130"/>
      <c r="NQR220" s="130"/>
      <c r="NQS220" s="130"/>
      <c r="NQT220" s="130"/>
      <c r="NQU220" s="130"/>
      <c r="NQV220" s="130"/>
      <c r="NQW220" s="130"/>
      <c r="NQX220" s="130"/>
      <c r="NQY220" s="130"/>
      <c r="NQZ220" s="130"/>
      <c r="NRA220" s="130"/>
      <c r="NRB220" s="130"/>
      <c r="NRC220" s="130"/>
      <c r="NRD220" s="130"/>
      <c r="NRE220" s="130"/>
      <c r="NRF220" s="130"/>
      <c r="NRG220" s="130"/>
      <c r="NRH220" s="130"/>
      <c r="NRI220" s="130"/>
      <c r="NRJ220" s="130"/>
      <c r="NRK220" s="130"/>
      <c r="NRL220" s="130"/>
      <c r="NRM220" s="130"/>
      <c r="NRN220" s="130"/>
      <c r="NRO220" s="130"/>
      <c r="NRP220" s="130"/>
      <c r="NRQ220" s="130"/>
      <c r="NRR220" s="130"/>
      <c r="NRS220" s="130"/>
      <c r="NRT220" s="130"/>
      <c r="NRU220" s="130"/>
      <c r="NRV220" s="130"/>
      <c r="NRW220" s="130"/>
      <c r="NRX220" s="130"/>
      <c r="NRY220" s="130"/>
      <c r="NRZ220" s="130"/>
      <c r="NSA220" s="130"/>
      <c r="NSB220" s="130"/>
      <c r="NSC220" s="130"/>
      <c r="NSD220" s="130"/>
      <c r="NSE220" s="130"/>
      <c r="NSF220" s="130"/>
      <c r="NSG220" s="130"/>
      <c r="NSH220" s="130"/>
      <c r="NSI220" s="130"/>
      <c r="NSJ220" s="130"/>
      <c r="NSK220" s="130"/>
      <c r="NSL220" s="130"/>
      <c r="NSM220" s="130"/>
      <c r="NSN220" s="130"/>
      <c r="NSO220" s="130"/>
      <c r="NSP220" s="130"/>
      <c r="NSQ220" s="130"/>
      <c r="NSR220" s="130"/>
      <c r="NSS220" s="130"/>
      <c r="NST220" s="130"/>
      <c r="NSU220" s="130"/>
      <c r="NSV220" s="130"/>
      <c r="NSW220" s="130"/>
      <c r="NSX220" s="130"/>
      <c r="NSY220" s="130"/>
      <c r="NSZ220" s="130"/>
      <c r="NTA220" s="130"/>
      <c r="NTB220" s="130"/>
      <c r="NTC220" s="130"/>
      <c r="NTD220" s="130"/>
      <c r="NTE220" s="130"/>
      <c r="NTF220" s="130"/>
      <c r="NTG220" s="130"/>
      <c r="NTH220" s="130"/>
      <c r="NTI220" s="130"/>
      <c r="NTJ220" s="130"/>
      <c r="NTK220" s="130"/>
      <c r="NTL220" s="130"/>
      <c r="NTM220" s="130"/>
      <c r="NTN220" s="130"/>
      <c r="NTO220" s="130"/>
      <c r="NTP220" s="130"/>
      <c r="NTQ220" s="130"/>
      <c r="NTR220" s="130"/>
      <c r="NTS220" s="130"/>
      <c r="NTT220" s="130"/>
      <c r="NTU220" s="130"/>
      <c r="NTV220" s="130"/>
      <c r="NTW220" s="130"/>
      <c r="NTX220" s="130"/>
      <c r="NTY220" s="130"/>
      <c r="NTZ220" s="130"/>
      <c r="NUA220" s="130"/>
      <c r="NUB220" s="130"/>
      <c r="NUC220" s="130"/>
      <c r="NUD220" s="130"/>
      <c r="NUE220" s="130"/>
      <c r="NUF220" s="130"/>
      <c r="NUG220" s="130"/>
      <c r="NUH220" s="130"/>
      <c r="NUI220" s="130"/>
      <c r="NUJ220" s="130"/>
      <c r="NUK220" s="130"/>
      <c r="NUL220" s="130"/>
      <c r="NUM220" s="130"/>
      <c r="NUN220" s="130"/>
      <c r="NUO220" s="130"/>
      <c r="NUP220" s="130"/>
      <c r="NUQ220" s="130"/>
      <c r="NUR220" s="130"/>
      <c r="NUS220" s="130"/>
      <c r="NUT220" s="130"/>
      <c r="NUU220" s="130"/>
      <c r="NUV220" s="130"/>
      <c r="NUW220" s="130"/>
      <c r="NUX220" s="130"/>
      <c r="NUY220" s="130"/>
      <c r="NUZ220" s="130"/>
      <c r="NVA220" s="130"/>
      <c r="NVB220" s="130"/>
      <c r="NVC220" s="130"/>
      <c r="NVD220" s="130"/>
      <c r="NVE220" s="130"/>
      <c r="NVF220" s="130"/>
      <c r="NVG220" s="130"/>
      <c r="NVH220" s="130"/>
      <c r="NVI220" s="130"/>
      <c r="NVJ220" s="130"/>
      <c r="NVK220" s="130"/>
      <c r="NVL220" s="130"/>
      <c r="NVM220" s="130"/>
      <c r="NVN220" s="130"/>
      <c r="NVO220" s="130"/>
      <c r="NVP220" s="130"/>
      <c r="NVQ220" s="130"/>
      <c r="NVR220" s="130"/>
      <c r="NVS220" s="130"/>
      <c r="NVT220" s="130"/>
      <c r="NVU220" s="130"/>
      <c r="NVV220" s="130"/>
      <c r="NVW220" s="130"/>
      <c r="NVX220" s="130"/>
      <c r="NVY220" s="130"/>
      <c r="NVZ220" s="130"/>
      <c r="NWA220" s="130"/>
      <c r="NWB220" s="130"/>
      <c r="NWC220" s="130"/>
      <c r="NWD220" s="130"/>
      <c r="NWE220" s="130"/>
      <c r="NWF220" s="130"/>
      <c r="NWG220" s="130"/>
      <c r="NWH220" s="130"/>
      <c r="NWI220" s="130"/>
      <c r="NWJ220" s="130"/>
      <c r="NWK220" s="130"/>
      <c r="NWL220" s="130"/>
      <c r="NWM220" s="130"/>
      <c r="NWN220" s="130"/>
      <c r="NWO220" s="130"/>
      <c r="NWP220" s="130"/>
      <c r="NWQ220" s="130"/>
      <c r="NWR220" s="130"/>
      <c r="NWS220" s="130"/>
      <c r="NWT220" s="130"/>
      <c r="NWU220" s="130"/>
      <c r="NWV220" s="130"/>
      <c r="NWW220" s="130"/>
      <c r="NWX220" s="130"/>
      <c r="NWY220" s="130"/>
      <c r="NWZ220" s="130"/>
      <c r="NXA220" s="130"/>
      <c r="NXB220" s="130"/>
      <c r="NXC220" s="130"/>
      <c r="NXD220" s="130"/>
      <c r="NXE220" s="130"/>
      <c r="NXF220" s="130"/>
      <c r="NXG220" s="130"/>
      <c r="NXH220" s="130"/>
      <c r="NXI220" s="130"/>
      <c r="NXJ220" s="130"/>
      <c r="NXK220" s="130"/>
      <c r="NXL220" s="130"/>
      <c r="NXM220" s="130"/>
      <c r="NXN220" s="130"/>
      <c r="NXO220" s="130"/>
      <c r="NXP220" s="130"/>
      <c r="NXQ220" s="130"/>
      <c r="NXR220" s="130"/>
      <c r="NXS220" s="130"/>
      <c r="NXT220" s="130"/>
      <c r="NXU220" s="130"/>
      <c r="NXV220" s="130"/>
      <c r="NXW220" s="130"/>
      <c r="NXX220" s="130"/>
      <c r="NXY220" s="130"/>
      <c r="NXZ220" s="130"/>
      <c r="NYA220" s="130"/>
      <c r="NYB220" s="130"/>
      <c r="NYC220" s="130"/>
      <c r="NYD220" s="130"/>
      <c r="NYE220" s="130"/>
      <c r="NYF220" s="130"/>
      <c r="NYG220" s="130"/>
      <c r="NYH220" s="130"/>
      <c r="NYI220" s="130"/>
      <c r="NYJ220" s="130"/>
      <c r="NYK220" s="130"/>
      <c r="NYL220" s="130"/>
      <c r="NYM220" s="130"/>
      <c r="NYN220" s="130"/>
      <c r="NYO220" s="130"/>
      <c r="NYP220" s="130"/>
      <c r="NYQ220" s="130"/>
      <c r="NYR220" s="130"/>
      <c r="NYS220" s="130"/>
      <c r="NYT220" s="130"/>
      <c r="NYU220" s="130"/>
      <c r="NYV220" s="130"/>
      <c r="NYW220" s="130"/>
      <c r="NYX220" s="130"/>
      <c r="NYY220" s="130"/>
      <c r="NYZ220" s="130"/>
      <c r="NZA220" s="130"/>
      <c r="NZB220" s="130"/>
      <c r="NZC220" s="130"/>
      <c r="NZD220" s="130"/>
      <c r="NZE220" s="130"/>
      <c r="NZF220" s="130"/>
      <c r="NZG220" s="130"/>
      <c r="NZH220" s="130"/>
      <c r="NZI220" s="130"/>
      <c r="NZJ220" s="130"/>
      <c r="NZK220" s="130"/>
      <c r="NZL220" s="130"/>
      <c r="NZM220" s="130"/>
      <c r="NZN220" s="130"/>
      <c r="NZO220" s="130"/>
      <c r="NZP220" s="130"/>
      <c r="NZQ220" s="130"/>
      <c r="NZR220" s="130"/>
      <c r="NZS220" s="130"/>
      <c r="NZT220" s="130"/>
      <c r="NZU220" s="130"/>
      <c r="NZV220" s="130"/>
      <c r="NZW220" s="130"/>
      <c r="NZX220" s="130"/>
      <c r="NZY220" s="130"/>
      <c r="NZZ220" s="130"/>
      <c r="OAA220" s="130"/>
      <c r="OAB220" s="130"/>
      <c r="OAC220" s="130"/>
      <c r="OAD220" s="130"/>
      <c r="OAE220" s="130"/>
      <c r="OAF220" s="130"/>
      <c r="OAG220" s="130"/>
      <c r="OAH220" s="130"/>
      <c r="OAI220" s="130"/>
      <c r="OAJ220" s="130"/>
      <c r="OAK220" s="130"/>
      <c r="OAL220" s="130"/>
      <c r="OAM220" s="130"/>
      <c r="OAN220" s="130"/>
      <c r="OAO220" s="130"/>
      <c r="OAP220" s="130"/>
      <c r="OAQ220" s="130"/>
      <c r="OAR220" s="130"/>
      <c r="OAS220" s="130"/>
      <c r="OAT220" s="130"/>
      <c r="OAU220" s="130"/>
      <c r="OAV220" s="130"/>
      <c r="OAW220" s="130"/>
      <c r="OAX220" s="130"/>
      <c r="OAY220" s="130"/>
      <c r="OAZ220" s="130"/>
      <c r="OBA220" s="130"/>
      <c r="OBB220" s="130"/>
      <c r="OBC220" s="130"/>
      <c r="OBD220" s="130"/>
      <c r="OBE220" s="130"/>
      <c r="OBF220" s="130"/>
      <c r="OBG220" s="130"/>
      <c r="OBH220" s="130"/>
      <c r="OBI220" s="130"/>
      <c r="OBJ220" s="130"/>
      <c r="OBK220" s="130"/>
      <c r="OBL220" s="130"/>
      <c r="OBM220" s="130"/>
      <c r="OBN220" s="130"/>
      <c r="OBO220" s="130"/>
      <c r="OBP220" s="130"/>
      <c r="OBQ220" s="130"/>
      <c r="OBR220" s="130"/>
      <c r="OBS220" s="130"/>
      <c r="OBT220" s="130"/>
      <c r="OBU220" s="130"/>
      <c r="OBV220" s="130"/>
      <c r="OBW220" s="130"/>
      <c r="OBX220" s="130"/>
      <c r="OBY220" s="130"/>
      <c r="OBZ220" s="130"/>
      <c r="OCA220" s="130"/>
      <c r="OCB220" s="130"/>
      <c r="OCC220" s="130"/>
      <c r="OCD220" s="130"/>
      <c r="OCE220" s="130"/>
      <c r="OCF220" s="130"/>
      <c r="OCG220" s="130"/>
      <c r="OCH220" s="130"/>
      <c r="OCI220" s="130"/>
      <c r="OCJ220" s="130"/>
      <c r="OCK220" s="130"/>
      <c r="OCL220" s="130"/>
      <c r="OCM220" s="130"/>
      <c r="OCN220" s="130"/>
      <c r="OCO220" s="130"/>
      <c r="OCP220" s="130"/>
      <c r="OCQ220" s="130"/>
      <c r="OCR220" s="130"/>
      <c r="OCS220" s="130"/>
      <c r="OCT220" s="130"/>
      <c r="OCU220" s="130"/>
      <c r="OCV220" s="130"/>
      <c r="OCW220" s="130"/>
      <c r="OCX220" s="130"/>
      <c r="OCY220" s="130"/>
      <c r="OCZ220" s="130"/>
      <c r="ODA220" s="130"/>
      <c r="ODB220" s="130"/>
      <c r="ODC220" s="130"/>
      <c r="ODD220" s="130"/>
      <c r="ODE220" s="130"/>
      <c r="ODF220" s="130"/>
      <c r="ODG220" s="130"/>
      <c r="ODH220" s="130"/>
      <c r="ODI220" s="130"/>
      <c r="ODJ220" s="130"/>
      <c r="ODK220" s="130"/>
      <c r="ODL220" s="130"/>
      <c r="ODM220" s="130"/>
      <c r="ODN220" s="130"/>
      <c r="ODO220" s="130"/>
      <c r="ODP220" s="130"/>
      <c r="ODQ220" s="130"/>
      <c r="ODR220" s="130"/>
      <c r="ODS220" s="130"/>
      <c r="ODT220" s="130"/>
      <c r="ODU220" s="130"/>
      <c r="ODV220" s="130"/>
      <c r="ODW220" s="130"/>
      <c r="ODX220" s="130"/>
      <c r="ODY220" s="130"/>
      <c r="ODZ220" s="130"/>
      <c r="OEA220" s="130"/>
      <c r="OEB220" s="130"/>
      <c r="OEC220" s="130"/>
      <c r="OED220" s="130"/>
      <c r="OEE220" s="130"/>
      <c r="OEF220" s="130"/>
      <c r="OEG220" s="130"/>
      <c r="OEH220" s="130"/>
      <c r="OEI220" s="130"/>
      <c r="OEJ220" s="130"/>
      <c r="OEK220" s="130"/>
      <c r="OEL220" s="130"/>
      <c r="OEM220" s="130"/>
      <c r="OEN220" s="130"/>
      <c r="OEO220" s="130"/>
      <c r="OEP220" s="130"/>
      <c r="OEQ220" s="130"/>
      <c r="OER220" s="130"/>
      <c r="OES220" s="130"/>
      <c r="OET220" s="130"/>
      <c r="OEU220" s="130"/>
      <c r="OEV220" s="130"/>
      <c r="OEW220" s="130"/>
      <c r="OEX220" s="130"/>
      <c r="OEY220" s="130"/>
      <c r="OEZ220" s="130"/>
      <c r="OFA220" s="130"/>
      <c r="OFB220" s="130"/>
      <c r="OFC220" s="130"/>
      <c r="OFD220" s="130"/>
      <c r="OFE220" s="130"/>
      <c r="OFF220" s="130"/>
      <c r="OFG220" s="130"/>
      <c r="OFH220" s="130"/>
      <c r="OFI220" s="130"/>
      <c r="OFJ220" s="130"/>
      <c r="OFK220" s="130"/>
      <c r="OFL220" s="130"/>
      <c r="OFM220" s="130"/>
      <c r="OFN220" s="130"/>
      <c r="OFO220" s="130"/>
      <c r="OFP220" s="130"/>
      <c r="OFQ220" s="130"/>
      <c r="OFR220" s="130"/>
      <c r="OFS220" s="130"/>
      <c r="OFT220" s="130"/>
      <c r="OFU220" s="130"/>
      <c r="OFV220" s="130"/>
      <c r="OFW220" s="130"/>
      <c r="OFX220" s="130"/>
      <c r="OFY220" s="130"/>
      <c r="OFZ220" s="130"/>
      <c r="OGA220" s="130"/>
      <c r="OGB220" s="130"/>
      <c r="OGC220" s="130"/>
      <c r="OGD220" s="130"/>
      <c r="OGE220" s="130"/>
      <c r="OGF220" s="130"/>
      <c r="OGG220" s="130"/>
      <c r="OGH220" s="130"/>
      <c r="OGI220" s="130"/>
      <c r="OGJ220" s="130"/>
      <c r="OGK220" s="130"/>
      <c r="OGL220" s="130"/>
      <c r="OGM220" s="130"/>
      <c r="OGN220" s="130"/>
      <c r="OGO220" s="130"/>
      <c r="OGP220" s="130"/>
      <c r="OGQ220" s="130"/>
      <c r="OGR220" s="130"/>
      <c r="OGS220" s="130"/>
      <c r="OGT220" s="130"/>
      <c r="OGU220" s="130"/>
      <c r="OGV220" s="130"/>
      <c r="OGW220" s="130"/>
      <c r="OGX220" s="130"/>
      <c r="OGY220" s="130"/>
      <c r="OGZ220" s="130"/>
      <c r="OHA220" s="130"/>
      <c r="OHB220" s="130"/>
      <c r="OHC220" s="130"/>
      <c r="OHD220" s="130"/>
      <c r="OHE220" s="130"/>
      <c r="OHF220" s="130"/>
      <c r="OHG220" s="130"/>
      <c r="OHH220" s="130"/>
      <c r="OHI220" s="130"/>
      <c r="OHJ220" s="130"/>
      <c r="OHK220" s="130"/>
      <c r="OHL220" s="130"/>
      <c r="OHM220" s="130"/>
      <c r="OHN220" s="130"/>
      <c r="OHO220" s="130"/>
      <c r="OHP220" s="130"/>
      <c r="OHQ220" s="130"/>
      <c r="OHR220" s="130"/>
      <c r="OHS220" s="130"/>
      <c r="OHT220" s="130"/>
      <c r="OHU220" s="130"/>
      <c r="OHV220" s="130"/>
      <c r="OHW220" s="130"/>
      <c r="OHX220" s="130"/>
      <c r="OHY220" s="130"/>
      <c r="OHZ220" s="130"/>
      <c r="OIA220" s="130"/>
      <c r="OIB220" s="130"/>
      <c r="OIC220" s="130"/>
      <c r="OID220" s="130"/>
      <c r="OIE220" s="130"/>
      <c r="OIF220" s="130"/>
      <c r="OIG220" s="130"/>
      <c r="OIH220" s="130"/>
      <c r="OII220" s="130"/>
      <c r="OIJ220" s="130"/>
      <c r="OIK220" s="130"/>
      <c r="OIL220" s="130"/>
      <c r="OIM220" s="130"/>
      <c r="OIN220" s="130"/>
      <c r="OIO220" s="130"/>
      <c r="OIP220" s="130"/>
      <c r="OIQ220" s="130"/>
      <c r="OIR220" s="130"/>
      <c r="OIS220" s="130"/>
      <c r="OIT220" s="130"/>
      <c r="OIU220" s="130"/>
      <c r="OIV220" s="130"/>
      <c r="OIW220" s="130"/>
      <c r="OIX220" s="130"/>
      <c r="OIY220" s="130"/>
      <c r="OIZ220" s="130"/>
      <c r="OJA220" s="130"/>
      <c r="OJB220" s="130"/>
      <c r="OJC220" s="130"/>
      <c r="OJD220" s="130"/>
      <c r="OJE220" s="130"/>
      <c r="OJF220" s="130"/>
      <c r="OJG220" s="130"/>
      <c r="OJH220" s="130"/>
      <c r="OJI220" s="130"/>
      <c r="OJJ220" s="130"/>
      <c r="OJK220" s="130"/>
      <c r="OJL220" s="130"/>
      <c r="OJM220" s="130"/>
      <c r="OJN220" s="130"/>
      <c r="OJO220" s="130"/>
      <c r="OJP220" s="130"/>
      <c r="OJQ220" s="130"/>
      <c r="OJR220" s="130"/>
      <c r="OJS220" s="130"/>
      <c r="OJT220" s="130"/>
      <c r="OJU220" s="130"/>
      <c r="OJV220" s="130"/>
      <c r="OJW220" s="130"/>
      <c r="OJX220" s="130"/>
      <c r="OJY220" s="130"/>
      <c r="OJZ220" s="130"/>
      <c r="OKA220" s="130"/>
      <c r="OKB220" s="130"/>
      <c r="OKC220" s="130"/>
      <c r="OKD220" s="130"/>
      <c r="OKE220" s="130"/>
      <c r="OKF220" s="130"/>
      <c r="OKG220" s="130"/>
      <c r="OKH220" s="130"/>
      <c r="OKI220" s="130"/>
      <c r="OKJ220" s="130"/>
      <c r="OKK220" s="130"/>
      <c r="OKL220" s="130"/>
      <c r="OKM220" s="130"/>
      <c r="OKN220" s="130"/>
      <c r="OKO220" s="130"/>
      <c r="OKP220" s="130"/>
      <c r="OKQ220" s="130"/>
      <c r="OKR220" s="130"/>
      <c r="OKS220" s="130"/>
      <c r="OKT220" s="130"/>
      <c r="OKU220" s="130"/>
      <c r="OKV220" s="130"/>
      <c r="OKW220" s="130"/>
      <c r="OKX220" s="130"/>
      <c r="OKY220" s="130"/>
      <c r="OKZ220" s="130"/>
      <c r="OLA220" s="130"/>
      <c r="OLB220" s="130"/>
      <c r="OLC220" s="130"/>
      <c r="OLD220" s="130"/>
      <c r="OLE220" s="130"/>
      <c r="OLF220" s="130"/>
      <c r="OLG220" s="130"/>
      <c r="OLH220" s="130"/>
      <c r="OLI220" s="130"/>
      <c r="OLJ220" s="130"/>
      <c r="OLK220" s="130"/>
      <c r="OLL220" s="130"/>
      <c r="OLM220" s="130"/>
      <c r="OLN220" s="130"/>
      <c r="OLO220" s="130"/>
      <c r="OLP220" s="130"/>
      <c r="OLQ220" s="130"/>
      <c r="OLR220" s="130"/>
      <c r="OLS220" s="130"/>
      <c r="OLT220" s="130"/>
      <c r="OLU220" s="130"/>
      <c r="OLV220" s="130"/>
      <c r="OLW220" s="130"/>
      <c r="OLX220" s="130"/>
      <c r="OLY220" s="130"/>
      <c r="OLZ220" s="130"/>
      <c r="OMA220" s="130"/>
      <c r="OMB220" s="130"/>
      <c r="OMC220" s="130"/>
      <c r="OMD220" s="130"/>
      <c r="OME220" s="130"/>
      <c r="OMF220" s="130"/>
      <c r="OMG220" s="130"/>
      <c r="OMH220" s="130"/>
      <c r="OMI220" s="130"/>
      <c r="OMJ220" s="130"/>
      <c r="OMK220" s="130"/>
      <c r="OML220" s="130"/>
      <c r="OMM220" s="130"/>
      <c r="OMN220" s="130"/>
      <c r="OMO220" s="130"/>
      <c r="OMP220" s="130"/>
      <c r="OMQ220" s="130"/>
      <c r="OMR220" s="130"/>
      <c r="OMS220" s="130"/>
      <c r="OMT220" s="130"/>
      <c r="OMU220" s="130"/>
      <c r="OMV220" s="130"/>
      <c r="OMW220" s="130"/>
      <c r="OMX220" s="130"/>
      <c r="OMY220" s="130"/>
      <c r="OMZ220" s="130"/>
      <c r="ONA220" s="130"/>
      <c r="ONB220" s="130"/>
      <c r="ONC220" s="130"/>
      <c r="OND220" s="130"/>
      <c r="ONE220" s="130"/>
      <c r="ONF220" s="130"/>
      <c r="ONG220" s="130"/>
      <c r="ONH220" s="130"/>
      <c r="ONI220" s="130"/>
      <c r="ONJ220" s="130"/>
      <c r="ONK220" s="130"/>
      <c r="ONL220" s="130"/>
      <c r="ONM220" s="130"/>
      <c r="ONN220" s="130"/>
      <c r="ONO220" s="130"/>
      <c r="ONP220" s="130"/>
      <c r="ONQ220" s="130"/>
      <c r="ONR220" s="130"/>
      <c r="ONS220" s="130"/>
      <c r="ONT220" s="130"/>
      <c r="ONU220" s="130"/>
      <c r="ONV220" s="130"/>
      <c r="ONW220" s="130"/>
      <c r="ONX220" s="130"/>
      <c r="ONY220" s="130"/>
      <c r="ONZ220" s="130"/>
      <c r="OOA220" s="130"/>
      <c r="OOB220" s="130"/>
      <c r="OOC220" s="130"/>
      <c r="OOD220" s="130"/>
      <c r="OOE220" s="130"/>
      <c r="OOF220" s="130"/>
      <c r="OOG220" s="130"/>
      <c r="OOH220" s="130"/>
      <c r="OOI220" s="130"/>
      <c r="OOJ220" s="130"/>
      <c r="OOK220" s="130"/>
      <c r="OOL220" s="130"/>
      <c r="OOM220" s="130"/>
      <c r="OON220" s="130"/>
      <c r="OOO220" s="130"/>
      <c r="OOP220" s="130"/>
      <c r="OOQ220" s="130"/>
      <c r="OOR220" s="130"/>
      <c r="OOS220" s="130"/>
      <c r="OOT220" s="130"/>
      <c r="OOU220" s="130"/>
      <c r="OOV220" s="130"/>
      <c r="OOW220" s="130"/>
      <c r="OOX220" s="130"/>
      <c r="OOY220" s="130"/>
      <c r="OOZ220" s="130"/>
      <c r="OPA220" s="130"/>
      <c r="OPB220" s="130"/>
      <c r="OPC220" s="130"/>
      <c r="OPD220" s="130"/>
      <c r="OPE220" s="130"/>
      <c r="OPF220" s="130"/>
      <c r="OPG220" s="130"/>
      <c r="OPH220" s="130"/>
      <c r="OPI220" s="130"/>
      <c r="OPJ220" s="130"/>
      <c r="OPK220" s="130"/>
      <c r="OPL220" s="130"/>
      <c r="OPM220" s="130"/>
      <c r="OPN220" s="130"/>
      <c r="OPO220" s="130"/>
      <c r="OPP220" s="130"/>
      <c r="OPQ220" s="130"/>
      <c r="OPR220" s="130"/>
      <c r="OPS220" s="130"/>
      <c r="OPT220" s="130"/>
      <c r="OPU220" s="130"/>
      <c r="OPV220" s="130"/>
      <c r="OPW220" s="130"/>
      <c r="OPX220" s="130"/>
      <c r="OPY220" s="130"/>
      <c r="OPZ220" s="130"/>
      <c r="OQA220" s="130"/>
      <c r="OQB220" s="130"/>
      <c r="OQC220" s="130"/>
      <c r="OQD220" s="130"/>
      <c r="OQE220" s="130"/>
      <c r="OQF220" s="130"/>
      <c r="OQG220" s="130"/>
      <c r="OQH220" s="130"/>
      <c r="OQI220" s="130"/>
      <c r="OQJ220" s="130"/>
      <c r="OQK220" s="130"/>
      <c r="OQL220" s="130"/>
      <c r="OQM220" s="130"/>
      <c r="OQN220" s="130"/>
      <c r="OQO220" s="130"/>
      <c r="OQP220" s="130"/>
      <c r="OQQ220" s="130"/>
      <c r="OQR220" s="130"/>
      <c r="OQS220" s="130"/>
      <c r="OQT220" s="130"/>
      <c r="OQU220" s="130"/>
      <c r="OQV220" s="130"/>
      <c r="OQW220" s="130"/>
      <c r="OQX220" s="130"/>
      <c r="OQY220" s="130"/>
      <c r="OQZ220" s="130"/>
      <c r="ORA220" s="130"/>
      <c r="ORB220" s="130"/>
      <c r="ORC220" s="130"/>
      <c r="ORD220" s="130"/>
      <c r="ORE220" s="130"/>
      <c r="ORF220" s="130"/>
      <c r="ORG220" s="130"/>
      <c r="ORH220" s="130"/>
      <c r="ORI220" s="130"/>
      <c r="ORJ220" s="130"/>
      <c r="ORK220" s="130"/>
      <c r="ORL220" s="130"/>
      <c r="ORM220" s="130"/>
      <c r="ORN220" s="130"/>
      <c r="ORO220" s="130"/>
      <c r="ORP220" s="130"/>
      <c r="ORQ220" s="130"/>
      <c r="ORR220" s="130"/>
      <c r="ORS220" s="130"/>
      <c r="ORT220" s="130"/>
      <c r="ORU220" s="130"/>
      <c r="ORV220" s="130"/>
      <c r="ORW220" s="130"/>
      <c r="ORX220" s="130"/>
      <c r="ORY220" s="130"/>
      <c r="ORZ220" s="130"/>
      <c r="OSA220" s="130"/>
      <c r="OSB220" s="130"/>
      <c r="OSC220" s="130"/>
      <c r="OSD220" s="130"/>
      <c r="OSE220" s="130"/>
      <c r="OSF220" s="130"/>
      <c r="OSG220" s="130"/>
      <c r="OSH220" s="130"/>
      <c r="OSI220" s="130"/>
      <c r="OSJ220" s="130"/>
      <c r="OSK220" s="130"/>
      <c r="OSL220" s="130"/>
      <c r="OSM220" s="130"/>
      <c r="OSN220" s="130"/>
      <c r="OSO220" s="130"/>
      <c r="OSP220" s="130"/>
      <c r="OSQ220" s="130"/>
      <c r="OSR220" s="130"/>
      <c r="OSS220" s="130"/>
      <c r="OST220" s="130"/>
      <c r="OSU220" s="130"/>
      <c r="OSV220" s="130"/>
      <c r="OSW220" s="130"/>
      <c r="OSX220" s="130"/>
      <c r="OSY220" s="130"/>
      <c r="OSZ220" s="130"/>
      <c r="OTA220" s="130"/>
      <c r="OTB220" s="130"/>
      <c r="OTC220" s="130"/>
      <c r="OTD220" s="130"/>
      <c r="OTE220" s="130"/>
      <c r="OTF220" s="130"/>
      <c r="OTG220" s="130"/>
      <c r="OTH220" s="130"/>
      <c r="OTI220" s="130"/>
      <c r="OTJ220" s="130"/>
      <c r="OTK220" s="130"/>
      <c r="OTL220" s="130"/>
      <c r="OTM220" s="130"/>
      <c r="OTN220" s="130"/>
      <c r="OTO220" s="130"/>
      <c r="OTP220" s="130"/>
      <c r="OTQ220" s="130"/>
      <c r="OTR220" s="130"/>
      <c r="OTS220" s="130"/>
      <c r="OTT220" s="130"/>
      <c r="OTU220" s="130"/>
      <c r="OTV220" s="130"/>
      <c r="OTW220" s="130"/>
      <c r="OTX220" s="130"/>
      <c r="OTY220" s="130"/>
      <c r="OTZ220" s="130"/>
      <c r="OUA220" s="130"/>
      <c r="OUB220" s="130"/>
      <c r="OUC220" s="130"/>
      <c r="OUD220" s="130"/>
      <c r="OUE220" s="130"/>
      <c r="OUF220" s="130"/>
      <c r="OUG220" s="130"/>
      <c r="OUH220" s="130"/>
      <c r="OUI220" s="130"/>
      <c r="OUJ220" s="130"/>
      <c r="OUK220" s="130"/>
      <c r="OUL220" s="130"/>
      <c r="OUM220" s="130"/>
      <c r="OUN220" s="130"/>
      <c r="OUO220" s="130"/>
      <c r="OUP220" s="130"/>
      <c r="OUQ220" s="130"/>
      <c r="OUR220" s="130"/>
      <c r="OUS220" s="130"/>
      <c r="OUT220" s="130"/>
      <c r="OUU220" s="130"/>
      <c r="OUV220" s="130"/>
      <c r="OUW220" s="130"/>
      <c r="OUX220" s="130"/>
      <c r="OUY220" s="130"/>
      <c r="OUZ220" s="130"/>
      <c r="OVA220" s="130"/>
      <c r="OVB220" s="130"/>
      <c r="OVC220" s="130"/>
      <c r="OVD220" s="130"/>
      <c r="OVE220" s="130"/>
      <c r="OVF220" s="130"/>
      <c r="OVG220" s="130"/>
      <c r="OVH220" s="130"/>
      <c r="OVI220" s="130"/>
      <c r="OVJ220" s="130"/>
      <c r="OVK220" s="130"/>
      <c r="OVL220" s="130"/>
      <c r="OVM220" s="130"/>
      <c r="OVN220" s="130"/>
      <c r="OVO220" s="130"/>
      <c r="OVP220" s="130"/>
      <c r="OVQ220" s="130"/>
      <c r="OVR220" s="130"/>
      <c r="OVS220" s="130"/>
      <c r="OVT220" s="130"/>
      <c r="OVU220" s="130"/>
      <c r="OVV220" s="130"/>
      <c r="OVW220" s="130"/>
      <c r="OVX220" s="130"/>
      <c r="OVY220" s="130"/>
      <c r="OVZ220" s="130"/>
      <c r="OWA220" s="130"/>
      <c r="OWB220" s="130"/>
      <c r="OWC220" s="130"/>
      <c r="OWD220" s="130"/>
      <c r="OWE220" s="130"/>
      <c r="OWF220" s="130"/>
      <c r="OWG220" s="130"/>
      <c r="OWH220" s="130"/>
      <c r="OWI220" s="130"/>
      <c r="OWJ220" s="130"/>
      <c r="OWK220" s="130"/>
      <c r="OWL220" s="130"/>
      <c r="OWM220" s="130"/>
      <c r="OWN220" s="130"/>
      <c r="OWO220" s="130"/>
      <c r="OWP220" s="130"/>
      <c r="OWQ220" s="130"/>
      <c r="OWR220" s="130"/>
      <c r="OWS220" s="130"/>
      <c r="OWT220" s="130"/>
      <c r="OWU220" s="130"/>
      <c r="OWV220" s="130"/>
      <c r="OWW220" s="130"/>
      <c r="OWX220" s="130"/>
      <c r="OWY220" s="130"/>
      <c r="OWZ220" s="130"/>
      <c r="OXA220" s="130"/>
      <c r="OXB220" s="130"/>
      <c r="OXC220" s="130"/>
      <c r="OXD220" s="130"/>
      <c r="OXE220" s="130"/>
      <c r="OXF220" s="130"/>
      <c r="OXG220" s="130"/>
      <c r="OXH220" s="130"/>
      <c r="OXI220" s="130"/>
      <c r="OXJ220" s="130"/>
      <c r="OXK220" s="130"/>
      <c r="OXL220" s="130"/>
      <c r="OXM220" s="130"/>
      <c r="OXN220" s="130"/>
      <c r="OXO220" s="130"/>
      <c r="OXP220" s="130"/>
      <c r="OXQ220" s="130"/>
      <c r="OXR220" s="130"/>
      <c r="OXS220" s="130"/>
      <c r="OXT220" s="130"/>
      <c r="OXU220" s="130"/>
      <c r="OXV220" s="130"/>
      <c r="OXW220" s="130"/>
      <c r="OXX220" s="130"/>
      <c r="OXY220" s="130"/>
      <c r="OXZ220" s="130"/>
      <c r="OYA220" s="130"/>
      <c r="OYB220" s="130"/>
      <c r="OYC220" s="130"/>
      <c r="OYD220" s="130"/>
      <c r="OYE220" s="130"/>
      <c r="OYF220" s="130"/>
      <c r="OYG220" s="130"/>
      <c r="OYH220" s="130"/>
      <c r="OYI220" s="130"/>
      <c r="OYJ220" s="130"/>
      <c r="OYK220" s="130"/>
      <c r="OYL220" s="130"/>
      <c r="OYM220" s="130"/>
      <c r="OYN220" s="130"/>
      <c r="OYO220" s="130"/>
      <c r="OYP220" s="130"/>
      <c r="OYQ220" s="130"/>
      <c r="OYR220" s="130"/>
      <c r="OYS220" s="130"/>
      <c r="OYT220" s="130"/>
      <c r="OYU220" s="130"/>
      <c r="OYV220" s="130"/>
      <c r="OYW220" s="130"/>
      <c r="OYX220" s="130"/>
      <c r="OYY220" s="130"/>
      <c r="OYZ220" s="130"/>
      <c r="OZA220" s="130"/>
      <c r="OZB220" s="130"/>
      <c r="OZC220" s="130"/>
      <c r="OZD220" s="130"/>
      <c r="OZE220" s="130"/>
      <c r="OZF220" s="130"/>
      <c r="OZG220" s="130"/>
      <c r="OZH220" s="130"/>
      <c r="OZI220" s="130"/>
      <c r="OZJ220" s="130"/>
      <c r="OZK220" s="130"/>
      <c r="OZL220" s="130"/>
      <c r="OZM220" s="130"/>
      <c r="OZN220" s="130"/>
      <c r="OZO220" s="130"/>
      <c r="OZP220" s="130"/>
      <c r="OZQ220" s="130"/>
      <c r="OZR220" s="130"/>
      <c r="OZS220" s="130"/>
      <c r="OZT220" s="130"/>
      <c r="OZU220" s="130"/>
      <c r="OZV220" s="130"/>
      <c r="OZW220" s="130"/>
      <c r="OZX220" s="130"/>
      <c r="OZY220" s="130"/>
      <c r="OZZ220" s="130"/>
      <c r="PAA220" s="130"/>
      <c r="PAB220" s="130"/>
      <c r="PAC220" s="130"/>
      <c r="PAD220" s="130"/>
      <c r="PAE220" s="130"/>
      <c r="PAF220" s="130"/>
      <c r="PAG220" s="130"/>
      <c r="PAH220" s="130"/>
      <c r="PAI220" s="130"/>
      <c r="PAJ220" s="130"/>
      <c r="PAK220" s="130"/>
      <c r="PAL220" s="130"/>
      <c r="PAM220" s="130"/>
      <c r="PAN220" s="130"/>
      <c r="PAO220" s="130"/>
      <c r="PAP220" s="130"/>
      <c r="PAQ220" s="130"/>
      <c r="PAR220" s="130"/>
      <c r="PAS220" s="130"/>
      <c r="PAT220" s="130"/>
      <c r="PAU220" s="130"/>
      <c r="PAV220" s="130"/>
      <c r="PAW220" s="130"/>
      <c r="PAX220" s="130"/>
      <c r="PAY220" s="130"/>
      <c r="PAZ220" s="130"/>
      <c r="PBA220" s="130"/>
      <c r="PBB220" s="130"/>
      <c r="PBC220" s="130"/>
      <c r="PBD220" s="130"/>
      <c r="PBE220" s="130"/>
      <c r="PBF220" s="130"/>
      <c r="PBG220" s="130"/>
      <c r="PBH220" s="130"/>
      <c r="PBI220" s="130"/>
      <c r="PBJ220" s="130"/>
      <c r="PBK220" s="130"/>
      <c r="PBL220" s="130"/>
      <c r="PBM220" s="130"/>
      <c r="PBN220" s="130"/>
      <c r="PBO220" s="130"/>
      <c r="PBP220" s="130"/>
      <c r="PBQ220" s="130"/>
      <c r="PBR220" s="130"/>
      <c r="PBS220" s="130"/>
      <c r="PBT220" s="130"/>
      <c r="PBU220" s="130"/>
      <c r="PBV220" s="130"/>
      <c r="PBW220" s="130"/>
      <c r="PBX220" s="130"/>
      <c r="PBY220" s="130"/>
      <c r="PBZ220" s="130"/>
      <c r="PCA220" s="130"/>
      <c r="PCB220" s="130"/>
      <c r="PCC220" s="130"/>
      <c r="PCD220" s="130"/>
      <c r="PCE220" s="130"/>
      <c r="PCF220" s="130"/>
      <c r="PCG220" s="130"/>
      <c r="PCH220" s="130"/>
      <c r="PCI220" s="130"/>
      <c r="PCJ220" s="130"/>
      <c r="PCK220" s="130"/>
      <c r="PCL220" s="130"/>
      <c r="PCM220" s="130"/>
      <c r="PCN220" s="130"/>
      <c r="PCO220" s="130"/>
      <c r="PCP220" s="130"/>
      <c r="PCQ220" s="130"/>
      <c r="PCR220" s="130"/>
      <c r="PCS220" s="130"/>
      <c r="PCT220" s="130"/>
      <c r="PCU220" s="130"/>
      <c r="PCV220" s="130"/>
      <c r="PCW220" s="130"/>
      <c r="PCX220" s="130"/>
      <c r="PCY220" s="130"/>
      <c r="PCZ220" s="130"/>
      <c r="PDA220" s="130"/>
      <c r="PDB220" s="130"/>
      <c r="PDC220" s="130"/>
      <c r="PDD220" s="130"/>
      <c r="PDE220" s="130"/>
      <c r="PDF220" s="130"/>
      <c r="PDG220" s="130"/>
      <c r="PDH220" s="130"/>
      <c r="PDI220" s="130"/>
      <c r="PDJ220" s="130"/>
      <c r="PDK220" s="130"/>
      <c r="PDL220" s="130"/>
      <c r="PDM220" s="130"/>
      <c r="PDN220" s="130"/>
      <c r="PDO220" s="130"/>
      <c r="PDP220" s="130"/>
      <c r="PDQ220" s="130"/>
      <c r="PDR220" s="130"/>
      <c r="PDS220" s="130"/>
      <c r="PDT220" s="130"/>
      <c r="PDU220" s="130"/>
      <c r="PDV220" s="130"/>
      <c r="PDW220" s="130"/>
      <c r="PDX220" s="130"/>
      <c r="PDY220" s="130"/>
      <c r="PDZ220" s="130"/>
      <c r="PEA220" s="130"/>
      <c r="PEB220" s="130"/>
      <c r="PEC220" s="130"/>
      <c r="PED220" s="130"/>
      <c r="PEE220" s="130"/>
      <c r="PEF220" s="130"/>
      <c r="PEG220" s="130"/>
      <c r="PEH220" s="130"/>
      <c r="PEI220" s="130"/>
      <c r="PEJ220" s="130"/>
      <c r="PEK220" s="130"/>
      <c r="PEL220" s="130"/>
      <c r="PEM220" s="130"/>
      <c r="PEN220" s="130"/>
      <c r="PEO220" s="130"/>
      <c r="PEP220" s="130"/>
      <c r="PEQ220" s="130"/>
      <c r="PER220" s="130"/>
      <c r="PES220" s="130"/>
      <c r="PET220" s="130"/>
      <c r="PEU220" s="130"/>
      <c r="PEV220" s="130"/>
      <c r="PEW220" s="130"/>
      <c r="PEX220" s="130"/>
      <c r="PEY220" s="130"/>
      <c r="PEZ220" s="130"/>
      <c r="PFA220" s="130"/>
      <c r="PFB220" s="130"/>
      <c r="PFC220" s="130"/>
      <c r="PFD220" s="130"/>
      <c r="PFE220" s="130"/>
      <c r="PFF220" s="130"/>
      <c r="PFG220" s="130"/>
      <c r="PFH220" s="130"/>
      <c r="PFI220" s="130"/>
      <c r="PFJ220" s="130"/>
      <c r="PFK220" s="130"/>
      <c r="PFL220" s="130"/>
      <c r="PFM220" s="130"/>
      <c r="PFN220" s="130"/>
      <c r="PFO220" s="130"/>
      <c r="PFP220" s="130"/>
      <c r="PFQ220" s="130"/>
      <c r="PFR220" s="130"/>
      <c r="PFS220" s="130"/>
      <c r="PFT220" s="130"/>
      <c r="PFU220" s="130"/>
      <c r="PFV220" s="130"/>
      <c r="PFW220" s="130"/>
      <c r="PFX220" s="130"/>
      <c r="PFY220" s="130"/>
      <c r="PFZ220" s="130"/>
      <c r="PGA220" s="130"/>
      <c r="PGB220" s="130"/>
      <c r="PGC220" s="130"/>
      <c r="PGD220" s="130"/>
      <c r="PGE220" s="130"/>
      <c r="PGF220" s="130"/>
      <c r="PGG220" s="130"/>
      <c r="PGH220" s="130"/>
      <c r="PGI220" s="130"/>
      <c r="PGJ220" s="130"/>
      <c r="PGK220" s="130"/>
      <c r="PGL220" s="130"/>
      <c r="PGM220" s="130"/>
      <c r="PGN220" s="130"/>
      <c r="PGO220" s="130"/>
      <c r="PGP220" s="130"/>
      <c r="PGQ220" s="130"/>
      <c r="PGR220" s="130"/>
      <c r="PGS220" s="130"/>
      <c r="PGT220" s="130"/>
      <c r="PGU220" s="130"/>
      <c r="PGV220" s="130"/>
      <c r="PGW220" s="130"/>
      <c r="PGX220" s="130"/>
      <c r="PGY220" s="130"/>
      <c r="PGZ220" s="130"/>
      <c r="PHA220" s="130"/>
      <c r="PHB220" s="130"/>
      <c r="PHC220" s="130"/>
      <c r="PHD220" s="130"/>
      <c r="PHE220" s="130"/>
      <c r="PHF220" s="130"/>
      <c r="PHG220" s="130"/>
      <c r="PHH220" s="130"/>
      <c r="PHI220" s="130"/>
      <c r="PHJ220" s="130"/>
      <c r="PHK220" s="130"/>
      <c r="PHL220" s="130"/>
      <c r="PHM220" s="130"/>
      <c r="PHN220" s="130"/>
      <c r="PHO220" s="130"/>
      <c r="PHP220" s="130"/>
      <c r="PHQ220" s="130"/>
      <c r="PHR220" s="130"/>
      <c r="PHS220" s="130"/>
      <c r="PHT220" s="130"/>
      <c r="PHU220" s="130"/>
      <c r="PHV220" s="130"/>
      <c r="PHW220" s="130"/>
      <c r="PHX220" s="130"/>
      <c r="PHY220" s="130"/>
      <c r="PHZ220" s="130"/>
      <c r="PIA220" s="130"/>
      <c r="PIB220" s="130"/>
      <c r="PIC220" s="130"/>
      <c r="PID220" s="130"/>
      <c r="PIE220" s="130"/>
      <c r="PIF220" s="130"/>
      <c r="PIG220" s="130"/>
      <c r="PIH220" s="130"/>
      <c r="PII220" s="130"/>
      <c r="PIJ220" s="130"/>
      <c r="PIK220" s="130"/>
      <c r="PIL220" s="130"/>
      <c r="PIM220" s="130"/>
      <c r="PIN220" s="130"/>
      <c r="PIO220" s="130"/>
      <c r="PIP220" s="130"/>
      <c r="PIQ220" s="130"/>
      <c r="PIR220" s="130"/>
      <c r="PIS220" s="130"/>
      <c r="PIT220" s="130"/>
      <c r="PIU220" s="130"/>
      <c r="PIV220" s="130"/>
      <c r="PIW220" s="130"/>
      <c r="PIX220" s="130"/>
      <c r="PIY220" s="130"/>
      <c r="PIZ220" s="130"/>
      <c r="PJA220" s="130"/>
      <c r="PJB220" s="130"/>
      <c r="PJC220" s="130"/>
      <c r="PJD220" s="130"/>
      <c r="PJE220" s="130"/>
      <c r="PJF220" s="130"/>
      <c r="PJG220" s="130"/>
      <c r="PJH220" s="130"/>
      <c r="PJI220" s="130"/>
      <c r="PJJ220" s="130"/>
      <c r="PJK220" s="130"/>
      <c r="PJL220" s="130"/>
      <c r="PJM220" s="130"/>
      <c r="PJN220" s="130"/>
      <c r="PJO220" s="130"/>
      <c r="PJP220" s="130"/>
      <c r="PJQ220" s="130"/>
      <c r="PJR220" s="130"/>
      <c r="PJS220" s="130"/>
      <c r="PJT220" s="130"/>
      <c r="PJU220" s="130"/>
      <c r="PJV220" s="130"/>
      <c r="PJW220" s="130"/>
      <c r="PJX220" s="130"/>
      <c r="PJY220" s="130"/>
      <c r="PJZ220" s="130"/>
      <c r="PKA220" s="130"/>
      <c r="PKB220" s="130"/>
      <c r="PKC220" s="130"/>
      <c r="PKD220" s="130"/>
      <c r="PKE220" s="130"/>
      <c r="PKF220" s="130"/>
      <c r="PKG220" s="130"/>
      <c r="PKH220" s="130"/>
      <c r="PKI220" s="130"/>
      <c r="PKJ220" s="130"/>
      <c r="PKK220" s="130"/>
      <c r="PKL220" s="130"/>
      <c r="PKM220" s="130"/>
      <c r="PKN220" s="130"/>
      <c r="PKO220" s="130"/>
      <c r="PKP220" s="130"/>
      <c r="PKQ220" s="130"/>
      <c r="PKR220" s="130"/>
      <c r="PKS220" s="130"/>
      <c r="PKT220" s="130"/>
      <c r="PKU220" s="130"/>
      <c r="PKV220" s="130"/>
      <c r="PKW220" s="130"/>
      <c r="PKX220" s="130"/>
      <c r="PKY220" s="130"/>
      <c r="PKZ220" s="130"/>
      <c r="PLA220" s="130"/>
      <c r="PLB220" s="130"/>
      <c r="PLC220" s="130"/>
      <c r="PLD220" s="130"/>
      <c r="PLE220" s="130"/>
      <c r="PLF220" s="130"/>
      <c r="PLG220" s="130"/>
      <c r="PLH220" s="130"/>
      <c r="PLI220" s="130"/>
      <c r="PLJ220" s="130"/>
      <c r="PLK220" s="130"/>
      <c r="PLL220" s="130"/>
      <c r="PLM220" s="130"/>
      <c r="PLN220" s="130"/>
      <c r="PLO220" s="130"/>
      <c r="PLP220" s="130"/>
      <c r="PLQ220" s="130"/>
      <c r="PLR220" s="130"/>
      <c r="PLS220" s="130"/>
      <c r="PLT220" s="130"/>
      <c r="PLU220" s="130"/>
      <c r="PLV220" s="130"/>
      <c r="PLW220" s="130"/>
      <c r="PLX220" s="130"/>
      <c r="PLY220" s="130"/>
      <c r="PLZ220" s="130"/>
      <c r="PMA220" s="130"/>
      <c r="PMB220" s="130"/>
      <c r="PMC220" s="130"/>
      <c r="PMD220" s="130"/>
      <c r="PME220" s="130"/>
      <c r="PMF220" s="130"/>
      <c r="PMG220" s="130"/>
      <c r="PMH220" s="130"/>
      <c r="PMI220" s="130"/>
      <c r="PMJ220" s="130"/>
      <c r="PMK220" s="130"/>
      <c r="PML220" s="130"/>
      <c r="PMM220" s="130"/>
      <c r="PMN220" s="130"/>
      <c r="PMO220" s="130"/>
      <c r="PMP220" s="130"/>
      <c r="PMQ220" s="130"/>
      <c r="PMR220" s="130"/>
      <c r="PMS220" s="130"/>
      <c r="PMT220" s="130"/>
      <c r="PMU220" s="130"/>
      <c r="PMV220" s="130"/>
      <c r="PMW220" s="130"/>
      <c r="PMX220" s="130"/>
      <c r="PMY220" s="130"/>
      <c r="PMZ220" s="130"/>
      <c r="PNA220" s="130"/>
      <c r="PNB220" s="130"/>
      <c r="PNC220" s="130"/>
      <c r="PND220" s="130"/>
      <c r="PNE220" s="130"/>
      <c r="PNF220" s="130"/>
      <c r="PNG220" s="130"/>
      <c r="PNH220" s="130"/>
      <c r="PNI220" s="130"/>
      <c r="PNJ220" s="130"/>
      <c r="PNK220" s="130"/>
      <c r="PNL220" s="130"/>
      <c r="PNM220" s="130"/>
      <c r="PNN220" s="130"/>
      <c r="PNO220" s="130"/>
      <c r="PNP220" s="130"/>
      <c r="PNQ220" s="130"/>
      <c r="PNR220" s="130"/>
      <c r="PNS220" s="130"/>
      <c r="PNT220" s="130"/>
      <c r="PNU220" s="130"/>
      <c r="PNV220" s="130"/>
      <c r="PNW220" s="130"/>
      <c r="PNX220" s="130"/>
      <c r="PNY220" s="130"/>
      <c r="PNZ220" s="130"/>
      <c r="POA220" s="130"/>
      <c r="POB220" s="130"/>
      <c r="POC220" s="130"/>
      <c r="POD220" s="130"/>
      <c r="POE220" s="130"/>
      <c r="POF220" s="130"/>
      <c r="POG220" s="130"/>
      <c r="POH220" s="130"/>
      <c r="POI220" s="130"/>
      <c r="POJ220" s="130"/>
      <c r="POK220" s="130"/>
      <c r="POL220" s="130"/>
      <c r="POM220" s="130"/>
      <c r="PON220" s="130"/>
      <c r="POO220" s="130"/>
      <c r="POP220" s="130"/>
      <c r="POQ220" s="130"/>
      <c r="POR220" s="130"/>
      <c r="POS220" s="130"/>
      <c r="POT220" s="130"/>
      <c r="POU220" s="130"/>
      <c r="POV220" s="130"/>
      <c r="POW220" s="130"/>
      <c r="POX220" s="130"/>
      <c r="POY220" s="130"/>
      <c r="POZ220" s="130"/>
      <c r="PPA220" s="130"/>
      <c r="PPB220" s="130"/>
      <c r="PPC220" s="130"/>
      <c r="PPD220" s="130"/>
      <c r="PPE220" s="130"/>
      <c r="PPF220" s="130"/>
      <c r="PPG220" s="130"/>
      <c r="PPH220" s="130"/>
      <c r="PPI220" s="130"/>
      <c r="PPJ220" s="130"/>
      <c r="PPK220" s="130"/>
      <c r="PPL220" s="130"/>
      <c r="PPM220" s="130"/>
      <c r="PPN220" s="130"/>
      <c r="PPO220" s="130"/>
      <c r="PPP220" s="130"/>
      <c r="PPQ220" s="130"/>
      <c r="PPR220" s="130"/>
      <c r="PPS220" s="130"/>
      <c r="PPT220" s="130"/>
      <c r="PPU220" s="130"/>
      <c r="PPV220" s="130"/>
      <c r="PPW220" s="130"/>
      <c r="PPX220" s="130"/>
      <c r="PPY220" s="130"/>
      <c r="PPZ220" s="130"/>
      <c r="PQA220" s="130"/>
      <c r="PQB220" s="130"/>
      <c r="PQC220" s="130"/>
      <c r="PQD220" s="130"/>
      <c r="PQE220" s="130"/>
      <c r="PQF220" s="130"/>
      <c r="PQG220" s="130"/>
      <c r="PQH220" s="130"/>
      <c r="PQI220" s="130"/>
      <c r="PQJ220" s="130"/>
      <c r="PQK220" s="130"/>
      <c r="PQL220" s="130"/>
      <c r="PQM220" s="130"/>
      <c r="PQN220" s="130"/>
      <c r="PQO220" s="130"/>
      <c r="PQP220" s="130"/>
      <c r="PQQ220" s="130"/>
      <c r="PQR220" s="130"/>
      <c r="PQS220" s="130"/>
      <c r="PQT220" s="130"/>
      <c r="PQU220" s="130"/>
      <c r="PQV220" s="130"/>
      <c r="PQW220" s="130"/>
      <c r="PQX220" s="130"/>
      <c r="PQY220" s="130"/>
      <c r="PQZ220" s="130"/>
      <c r="PRA220" s="130"/>
      <c r="PRB220" s="130"/>
      <c r="PRC220" s="130"/>
      <c r="PRD220" s="130"/>
      <c r="PRE220" s="130"/>
      <c r="PRF220" s="130"/>
      <c r="PRG220" s="130"/>
      <c r="PRH220" s="130"/>
      <c r="PRI220" s="130"/>
      <c r="PRJ220" s="130"/>
      <c r="PRK220" s="130"/>
      <c r="PRL220" s="130"/>
      <c r="PRM220" s="130"/>
      <c r="PRN220" s="130"/>
      <c r="PRO220" s="130"/>
      <c r="PRP220" s="130"/>
      <c r="PRQ220" s="130"/>
      <c r="PRR220" s="130"/>
      <c r="PRS220" s="130"/>
      <c r="PRT220" s="130"/>
      <c r="PRU220" s="130"/>
      <c r="PRV220" s="130"/>
      <c r="PRW220" s="130"/>
      <c r="PRX220" s="130"/>
      <c r="PRY220" s="130"/>
      <c r="PRZ220" s="130"/>
      <c r="PSA220" s="130"/>
      <c r="PSB220" s="130"/>
      <c r="PSC220" s="130"/>
      <c r="PSD220" s="130"/>
      <c r="PSE220" s="130"/>
      <c r="PSF220" s="130"/>
      <c r="PSG220" s="130"/>
      <c r="PSH220" s="130"/>
      <c r="PSI220" s="130"/>
      <c r="PSJ220" s="130"/>
      <c r="PSK220" s="130"/>
      <c r="PSL220" s="130"/>
      <c r="PSM220" s="130"/>
      <c r="PSN220" s="130"/>
      <c r="PSO220" s="130"/>
      <c r="PSP220" s="130"/>
      <c r="PSQ220" s="130"/>
      <c r="PSR220" s="130"/>
      <c r="PSS220" s="130"/>
      <c r="PST220" s="130"/>
      <c r="PSU220" s="130"/>
      <c r="PSV220" s="130"/>
      <c r="PSW220" s="130"/>
      <c r="PSX220" s="130"/>
      <c r="PSY220" s="130"/>
      <c r="PSZ220" s="130"/>
      <c r="PTA220" s="130"/>
      <c r="PTB220" s="130"/>
      <c r="PTC220" s="130"/>
      <c r="PTD220" s="130"/>
      <c r="PTE220" s="130"/>
      <c r="PTF220" s="130"/>
      <c r="PTG220" s="130"/>
      <c r="PTH220" s="130"/>
      <c r="PTI220" s="130"/>
      <c r="PTJ220" s="130"/>
      <c r="PTK220" s="130"/>
      <c r="PTL220" s="130"/>
      <c r="PTM220" s="130"/>
      <c r="PTN220" s="130"/>
      <c r="PTO220" s="130"/>
      <c r="PTP220" s="130"/>
      <c r="PTQ220" s="130"/>
      <c r="PTR220" s="130"/>
      <c r="PTS220" s="130"/>
      <c r="PTT220" s="130"/>
      <c r="PTU220" s="130"/>
      <c r="PTV220" s="130"/>
      <c r="PTW220" s="130"/>
      <c r="PTX220" s="130"/>
      <c r="PTY220" s="130"/>
      <c r="PTZ220" s="130"/>
      <c r="PUA220" s="130"/>
      <c r="PUB220" s="130"/>
      <c r="PUC220" s="130"/>
      <c r="PUD220" s="130"/>
      <c r="PUE220" s="130"/>
      <c r="PUF220" s="130"/>
      <c r="PUG220" s="130"/>
      <c r="PUH220" s="130"/>
      <c r="PUI220" s="130"/>
      <c r="PUJ220" s="130"/>
      <c r="PUK220" s="130"/>
      <c r="PUL220" s="130"/>
      <c r="PUM220" s="130"/>
      <c r="PUN220" s="130"/>
      <c r="PUO220" s="130"/>
      <c r="PUP220" s="130"/>
      <c r="PUQ220" s="130"/>
      <c r="PUR220" s="130"/>
      <c r="PUS220" s="130"/>
      <c r="PUT220" s="130"/>
      <c r="PUU220" s="130"/>
      <c r="PUV220" s="130"/>
      <c r="PUW220" s="130"/>
      <c r="PUX220" s="130"/>
      <c r="PUY220" s="130"/>
      <c r="PUZ220" s="130"/>
      <c r="PVA220" s="130"/>
      <c r="PVB220" s="130"/>
      <c r="PVC220" s="130"/>
      <c r="PVD220" s="130"/>
      <c r="PVE220" s="130"/>
      <c r="PVF220" s="130"/>
      <c r="PVG220" s="130"/>
      <c r="PVH220" s="130"/>
      <c r="PVI220" s="130"/>
      <c r="PVJ220" s="130"/>
      <c r="PVK220" s="130"/>
      <c r="PVL220" s="130"/>
      <c r="PVM220" s="130"/>
      <c r="PVN220" s="130"/>
      <c r="PVO220" s="130"/>
      <c r="PVP220" s="130"/>
      <c r="PVQ220" s="130"/>
      <c r="PVR220" s="130"/>
      <c r="PVS220" s="130"/>
      <c r="PVT220" s="130"/>
      <c r="PVU220" s="130"/>
      <c r="PVV220" s="130"/>
      <c r="PVW220" s="130"/>
      <c r="PVX220" s="130"/>
      <c r="PVY220" s="130"/>
      <c r="PVZ220" s="130"/>
      <c r="PWA220" s="130"/>
      <c r="PWB220" s="130"/>
      <c r="PWC220" s="130"/>
      <c r="PWD220" s="130"/>
      <c r="PWE220" s="130"/>
      <c r="PWF220" s="130"/>
      <c r="PWG220" s="130"/>
      <c r="PWH220" s="130"/>
      <c r="PWI220" s="130"/>
      <c r="PWJ220" s="130"/>
      <c r="PWK220" s="130"/>
      <c r="PWL220" s="130"/>
      <c r="PWM220" s="130"/>
      <c r="PWN220" s="130"/>
      <c r="PWO220" s="130"/>
      <c r="PWP220" s="130"/>
      <c r="PWQ220" s="130"/>
      <c r="PWR220" s="130"/>
      <c r="PWS220" s="130"/>
      <c r="PWT220" s="130"/>
      <c r="PWU220" s="130"/>
      <c r="PWV220" s="130"/>
      <c r="PWW220" s="130"/>
      <c r="PWX220" s="130"/>
      <c r="PWY220" s="130"/>
      <c r="PWZ220" s="130"/>
      <c r="PXA220" s="130"/>
      <c r="PXB220" s="130"/>
      <c r="PXC220" s="130"/>
      <c r="PXD220" s="130"/>
      <c r="PXE220" s="130"/>
      <c r="PXF220" s="130"/>
      <c r="PXG220" s="130"/>
      <c r="PXH220" s="130"/>
      <c r="PXI220" s="130"/>
      <c r="PXJ220" s="130"/>
      <c r="PXK220" s="130"/>
      <c r="PXL220" s="130"/>
      <c r="PXM220" s="130"/>
      <c r="PXN220" s="130"/>
      <c r="PXO220" s="130"/>
      <c r="PXP220" s="130"/>
      <c r="PXQ220" s="130"/>
      <c r="PXR220" s="130"/>
      <c r="PXS220" s="130"/>
      <c r="PXT220" s="130"/>
      <c r="PXU220" s="130"/>
      <c r="PXV220" s="130"/>
      <c r="PXW220" s="130"/>
      <c r="PXX220" s="130"/>
      <c r="PXY220" s="130"/>
      <c r="PXZ220" s="130"/>
      <c r="PYA220" s="130"/>
      <c r="PYB220" s="130"/>
      <c r="PYC220" s="130"/>
      <c r="PYD220" s="130"/>
      <c r="PYE220" s="130"/>
      <c r="PYF220" s="130"/>
      <c r="PYG220" s="130"/>
      <c r="PYH220" s="130"/>
      <c r="PYI220" s="130"/>
      <c r="PYJ220" s="130"/>
      <c r="PYK220" s="130"/>
      <c r="PYL220" s="130"/>
      <c r="PYM220" s="130"/>
      <c r="PYN220" s="130"/>
      <c r="PYO220" s="130"/>
      <c r="PYP220" s="130"/>
      <c r="PYQ220" s="130"/>
      <c r="PYR220" s="130"/>
      <c r="PYS220" s="130"/>
      <c r="PYT220" s="130"/>
      <c r="PYU220" s="130"/>
      <c r="PYV220" s="130"/>
      <c r="PYW220" s="130"/>
      <c r="PYX220" s="130"/>
      <c r="PYY220" s="130"/>
      <c r="PYZ220" s="130"/>
      <c r="PZA220" s="130"/>
      <c r="PZB220" s="130"/>
      <c r="PZC220" s="130"/>
      <c r="PZD220" s="130"/>
      <c r="PZE220" s="130"/>
      <c r="PZF220" s="130"/>
      <c r="PZG220" s="130"/>
      <c r="PZH220" s="130"/>
      <c r="PZI220" s="130"/>
      <c r="PZJ220" s="130"/>
      <c r="PZK220" s="130"/>
      <c r="PZL220" s="130"/>
      <c r="PZM220" s="130"/>
      <c r="PZN220" s="130"/>
      <c r="PZO220" s="130"/>
      <c r="PZP220" s="130"/>
      <c r="PZQ220" s="130"/>
      <c r="PZR220" s="130"/>
      <c r="PZS220" s="130"/>
      <c r="PZT220" s="130"/>
      <c r="PZU220" s="130"/>
      <c r="PZV220" s="130"/>
      <c r="PZW220" s="130"/>
      <c r="PZX220" s="130"/>
      <c r="PZY220" s="130"/>
      <c r="PZZ220" s="130"/>
      <c r="QAA220" s="130"/>
      <c r="QAB220" s="130"/>
      <c r="QAC220" s="130"/>
      <c r="QAD220" s="130"/>
      <c r="QAE220" s="130"/>
      <c r="QAF220" s="130"/>
      <c r="QAG220" s="130"/>
      <c r="QAH220" s="130"/>
      <c r="QAI220" s="130"/>
      <c r="QAJ220" s="130"/>
      <c r="QAK220" s="130"/>
      <c r="QAL220" s="130"/>
      <c r="QAM220" s="130"/>
      <c r="QAN220" s="130"/>
      <c r="QAO220" s="130"/>
      <c r="QAP220" s="130"/>
      <c r="QAQ220" s="130"/>
      <c r="QAR220" s="130"/>
      <c r="QAS220" s="130"/>
      <c r="QAT220" s="130"/>
      <c r="QAU220" s="130"/>
      <c r="QAV220" s="130"/>
      <c r="QAW220" s="130"/>
      <c r="QAX220" s="130"/>
      <c r="QAY220" s="130"/>
      <c r="QAZ220" s="130"/>
      <c r="QBA220" s="130"/>
      <c r="QBB220" s="130"/>
      <c r="QBC220" s="130"/>
      <c r="QBD220" s="130"/>
      <c r="QBE220" s="130"/>
      <c r="QBF220" s="130"/>
      <c r="QBG220" s="130"/>
      <c r="QBH220" s="130"/>
      <c r="QBI220" s="130"/>
      <c r="QBJ220" s="130"/>
      <c r="QBK220" s="130"/>
      <c r="QBL220" s="130"/>
      <c r="QBM220" s="130"/>
      <c r="QBN220" s="130"/>
      <c r="QBO220" s="130"/>
      <c r="QBP220" s="130"/>
      <c r="QBQ220" s="130"/>
      <c r="QBR220" s="130"/>
      <c r="QBS220" s="130"/>
      <c r="QBT220" s="130"/>
      <c r="QBU220" s="130"/>
      <c r="QBV220" s="130"/>
      <c r="QBW220" s="130"/>
      <c r="QBX220" s="130"/>
      <c r="QBY220" s="130"/>
      <c r="QBZ220" s="130"/>
      <c r="QCA220" s="130"/>
      <c r="QCB220" s="130"/>
      <c r="QCC220" s="130"/>
      <c r="QCD220" s="130"/>
      <c r="QCE220" s="130"/>
      <c r="QCF220" s="130"/>
      <c r="QCG220" s="130"/>
      <c r="QCH220" s="130"/>
      <c r="QCI220" s="130"/>
      <c r="QCJ220" s="130"/>
      <c r="QCK220" s="130"/>
      <c r="QCL220" s="130"/>
      <c r="QCM220" s="130"/>
      <c r="QCN220" s="130"/>
      <c r="QCO220" s="130"/>
      <c r="QCP220" s="130"/>
      <c r="QCQ220" s="130"/>
      <c r="QCR220" s="130"/>
      <c r="QCS220" s="130"/>
      <c r="QCT220" s="130"/>
      <c r="QCU220" s="130"/>
      <c r="QCV220" s="130"/>
      <c r="QCW220" s="130"/>
      <c r="QCX220" s="130"/>
      <c r="QCY220" s="130"/>
      <c r="QCZ220" s="130"/>
      <c r="QDA220" s="130"/>
      <c r="QDB220" s="130"/>
      <c r="QDC220" s="130"/>
      <c r="QDD220" s="130"/>
      <c r="QDE220" s="130"/>
      <c r="QDF220" s="130"/>
      <c r="QDG220" s="130"/>
      <c r="QDH220" s="130"/>
      <c r="QDI220" s="130"/>
      <c r="QDJ220" s="130"/>
      <c r="QDK220" s="130"/>
      <c r="QDL220" s="130"/>
      <c r="QDM220" s="130"/>
      <c r="QDN220" s="130"/>
      <c r="QDO220" s="130"/>
      <c r="QDP220" s="130"/>
      <c r="QDQ220" s="130"/>
      <c r="QDR220" s="130"/>
      <c r="QDS220" s="130"/>
      <c r="QDT220" s="130"/>
      <c r="QDU220" s="130"/>
      <c r="QDV220" s="130"/>
      <c r="QDW220" s="130"/>
      <c r="QDX220" s="130"/>
      <c r="QDY220" s="130"/>
      <c r="QDZ220" s="130"/>
      <c r="QEA220" s="130"/>
      <c r="QEB220" s="130"/>
      <c r="QEC220" s="130"/>
      <c r="QED220" s="130"/>
      <c r="QEE220" s="130"/>
      <c r="QEF220" s="130"/>
      <c r="QEG220" s="130"/>
      <c r="QEH220" s="130"/>
      <c r="QEI220" s="130"/>
      <c r="QEJ220" s="130"/>
      <c r="QEK220" s="130"/>
      <c r="QEL220" s="130"/>
      <c r="QEM220" s="130"/>
      <c r="QEN220" s="130"/>
      <c r="QEO220" s="130"/>
      <c r="QEP220" s="130"/>
      <c r="QEQ220" s="130"/>
      <c r="QER220" s="130"/>
      <c r="QES220" s="130"/>
      <c r="QET220" s="130"/>
      <c r="QEU220" s="130"/>
      <c r="QEV220" s="130"/>
      <c r="QEW220" s="130"/>
      <c r="QEX220" s="130"/>
      <c r="QEY220" s="130"/>
      <c r="QEZ220" s="130"/>
      <c r="QFA220" s="130"/>
      <c r="QFB220" s="130"/>
      <c r="QFC220" s="130"/>
      <c r="QFD220" s="130"/>
      <c r="QFE220" s="130"/>
      <c r="QFF220" s="130"/>
      <c r="QFG220" s="130"/>
      <c r="QFH220" s="130"/>
      <c r="QFI220" s="130"/>
      <c r="QFJ220" s="130"/>
      <c r="QFK220" s="130"/>
      <c r="QFL220" s="130"/>
      <c r="QFM220" s="130"/>
      <c r="QFN220" s="130"/>
      <c r="QFO220" s="130"/>
      <c r="QFP220" s="130"/>
      <c r="QFQ220" s="130"/>
      <c r="QFR220" s="130"/>
      <c r="QFS220" s="130"/>
      <c r="QFT220" s="130"/>
      <c r="QFU220" s="130"/>
      <c r="QFV220" s="130"/>
      <c r="QFW220" s="130"/>
      <c r="QFX220" s="130"/>
      <c r="QFY220" s="130"/>
      <c r="QFZ220" s="130"/>
      <c r="QGA220" s="130"/>
      <c r="QGB220" s="130"/>
      <c r="QGC220" s="130"/>
      <c r="QGD220" s="130"/>
      <c r="QGE220" s="130"/>
      <c r="QGF220" s="130"/>
      <c r="QGG220" s="130"/>
      <c r="QGH220" s="130"/>
      <c r="QGI220" s="130"/>
      <c r="QGJ220" s="130"/>
      <c r="QGK220" s="130"/>
      <c r="QGL220" s="130"/>
      <c r="QGM220" s="130"/>
      <c r="QGN220" s="130"/>
      <c r="QGO220" s="130"/>
      <c r="QGP220" s="130"/>
      <c r="QGQ220" s="130"/>
      <c r="QGR220" s="130"/>
      <c r="QGS220" s="130"/>
      <c r="QGT220" s="130"/>
      <c r="QGU220" s="130"/>
      <c r="QGV220" s="130"/>
      <c r="QGW220" s="130"/>
      <c r="QGX220" s="130"/>
      <c r="QGY220" s="130"/>
      <c r="QGZ220" s="130"/>
      <c r="QHA220" s="130"/>
      <c r="QHB220" s="130"/>
      <c r="QHC220" s="130"/>
      <c r="QHD220" s="130"/>
      <c r="QHE220" s="130"/>
      <c r="QHF220" s="130"/>
      <c r="QHG220" s="130"/>
      <c r="QHH220" s="130"/>
      <c r="QHI220" s="130"/>
      <c r="QHJ220" s="130"/>
      <c r="QHK220" s="130"/>
      <c r="QHL220" s="130"/>
      <c r="QHM220" s="130"/>
      <c r="QHN220" s="130"/>
      <c r="QHO220" s="130"/>
      <c r="QHP220" s="130"/>
      <c r="QHQ220" s="130"/>
      <c r="QHR220" s="130"/>
      <c r="QHS220" s="130"/>
      <c r="QHT220" s="130"/>
      <c r="QHU220" s="130"/>
      <c r="QHV220" s="130"/>
      <c r="QHW220" s="130"/>
      <c r="QHX220" s="130"/>
      <c r="QHY220" s="130"/>
      <c r="QHZ220" s="130"/>
      <c r="QIA220" s="130"/>
      <c r="QIB220" s="130"/>
      <c r="QIC220" s="130"/>
      <c r="QID220" s="130"/>
      <c r="QIE220" s="130"/>
      <c r="QIF220" s="130"/>
      <c r="QIG220" s="130"/>
      <c r="QIH220" s="130"/>
      <c r="QII220" s="130"/>
      <c r="QIJ220" s="130"/>
      <c r="QIK220" s="130"/>
      <c r="QIL220" s="130"/>
      <c r="QIM220" s="130"/>
      <c r="QIN220" s="130"/>
      <c r="QIO220" s="130"/>
      <c r="QIP220" s="130"/>
      <c r="QIQ220" s="130"/>
      <c r="QIR220" s="130"/>
      <c r="QIS220" s="130"/>
      <c r="QIT220" s="130"/>
      <c r="QIU220" s="130"/>
      <c r="QIV220" s="130"/>
      <c r="QIW220" s="130"/>
      <c r="QIX220" s="130"/>
      <c r="QIY220" s="130"/>
      <c r="QIZ220" s="130"/>
      <c r="QJA220" s="130"/>
      <c r="QJB220" s="130"/>
      <c r="QJC220" s="130"/>
      <c r="QJD220" s="130"/>
      <c r="QJE220" s="130"/>
      <c r="QJF220" s="130"/>
      <c r="QJG220" s="130"/>
      <c r="QJH220" s="130"/>
      <c r="QJI220" s="130"/>
      <c r="QJJ220" s="130"/>
      <c r="QJK220" s="130"/>
      <c r="QJL220" s="130"/>
      <c r="QJM220" s="130"/>
      <c r="QJN220" s="130"/>
      <c r="QJO220" s="130"/>
      <c r="QJP220" s="130"/>
      <c r="QJQ220" s="130"/>
      <c r="QJR220" s="130"/>
      <c r="QJS220" s="130"/>
      <c r="QJT220" s="130"/>
      <c r="QJU220" s="130"/>
      <c r="QJV220" s="130"/>
      <c r="QJW220" s="130"/>
      <c r="QJX220" s="130"/>
      <c r="QJY220" s="130"/>
      <c r="QJZ220" s="130"/>
      <c r="QKA220" s="130"/>
      <c r="QKB220" s="130"/>
      <c r="QKC220" s="130"/>
      <c r="QKD220" s="130"/>
      <c r="QKE220" s="130"/>
      <c r="QKF220" s="130"/>
      <c r="QKG220" s="130"/>
      <c r="QKH220" s="130"/>
      <c r="QKI220" s="130"/>
      <c r="QKJ220" s="130"/>
      <c r="QKK220" s="130"/>
      <c r="QKL220" s="130"/>
      <c r="QKM220" s="130"/>
      <c r="QKN220" s="130"/>
      <c r="QKO220" s="130"/>
      <c r="QKP220" s="130"/>
      <c r="QKQ220" s="130"/>
      <c r="QKR220" s="130"/>
      <c r="QKS220" s="130"/>
      <c r="QKT220" s="130"/>
      <c r="QKU220" s="130"/>
      <c r="QKV220" s="130"/>
      <c r="QKW220" s="130"/>
      <c r="QKX220" s="130"/>
      <c r="QKY220" s="130"/>
      <c r="QKZ220" s="130"/>
      <c r="QLA220" s="130"/>
      <c r="QLB220" s="130"/>
      <c r="QLC220" s="130"/>
      <c r="QLD220" s="130"/>
      <c r="QLE220" s="130"/>
      <c r="QLF220" s="130"/>
      <c r="QLG220" s="130"/>
      <c r="QLH220" s="130"/>
      <c r="QLI220" s="130"/>
      <c r="QLJ220" s="130"/>
      <c r="QLK220" s="130"/>
      <c r="QLL220" s="130"/>
      <c r="QLM220" s="130"/>
      <c r="QLN220" s="130"/>
      <c r="QLO220" s="130"/>
      <c r="QLP220" s="130"/>
      <c r="QLQ220" s="130"/>
      <c r="QLR220" s="130"/>
      <c r="QLS220" s="130"/>
      <c r="QLT220" s="130"/>
      <c r="QLU220" s="130"/>
      <c r="QLV220" s="130"/>
      <c r="QLW220" s="130"/>
      <c r="QLX220" s="130"/>
      <c r="QLY220" s="130"/>
      <c r="QLZ220" s="130"/>
      <c r="QMA220" s="130"/>
      <c r="QMB220" s="130"/>
      <c r="QMC220" s="130"/>
      <c r="QMD220" s="130"/>
      <c r="QME220" s="130"/>
      <c r="QMF220" s="130"/>
      <c r="QMG220" s="130"/>
      <c r="QMH220" s="130"/>
      <c r="QMI220" s="130"/>
      <c r="QMJ220" s="130"/>
      <c r="QMK220" s="130"/>
      <c r="QML220" s="130"/>
      <c r="QMM220" s="130"/>
      <c r="QMN220" s="130"/>
      <c r="QMO220" s="130"/>
      <c r="QMP220" s="130"/>
      <c r="QMQ220" s="130"/>
      <c r="QMR220" s="130"/>
      <c r="QMS220" s="130"/>
      <c r="QMT220" s="130"/>
      <c r="QMU220" s="130"/>
      <c r="QMV220" s="130"/>
      <c r="QMW220" s="130"/>
      <c r="QMX220" s="130"/>
      <c r="QMY220" s="130"/>
      <c r="QMZ220" s="130"/>
      <c r="QNA220" s="130"/>
      <c r="QNB220" s="130"/>
      <c r="QNC220" s="130"/>
      <c r="QND220" s="130"/>
      <c r="QNE220" s="130"/>
      <c r="QNF220" s="130"/>
      <c r="QNG220" s="130"/>
      <c r="QNH220" s="130"/>
      <c r="QNI220" s="130"/>
      <c r="QNJ220" s="130"/>
      <c r="QNK220" s="130"/>
      <c r="QNL220" s="130"/>
      <c r="QNM220" s="130"/>
      <c r="QNN220" s="130"/>
      <c r="QNO220" s="130"/>
      <c r="QNP220" s="130"/>
      <c r="QNQ220" s="130"/>
      <c r="QNR220" s="130"/>
      <c r="QNS220" s="130"/>
      <c r="QNT220" s="130"/>
      <c r="QNU220" s="130"/>
      <c r="QNV220" s="130"/>
      <c r="QNW220" s="130"/>
      <c r="QNX220" s="130"/>
      <c r="QNY220" s="130"/>
      <c r="QNZ220" s="130"/>
      <c r="QOA220" s="130"/>
      <c r="QOB220" s="130"/>
      <c r="QOC220" s="130"/>
      <c r="QOD220" s="130"/>
      <c r="QOE220" s="130"/>
      <c r="QOF220" s="130"/>
      <c r="QOG220" s="130"/>
      <c r="QOH220" s="130"/>
      <c r="QOI220" s="130"/>
      <c r="QOJ220" s="130"/>
      <c r="QOK220" s="130"/>
      <c r="QOL220" s="130"/>
      <c r="QOM220" s="130"/>
      <c r="QON220" s="130"/>
      <c r="QOO220" s="130"/>
      <c r="QOP220" s="130"/>
      <c r="QOQ220" s="130"/>
      <c r="QOR220" s="130"/>
      <c r="QOS220" s="130"/>
      <c r="QOT220" s="130"/>
      <c r="QOU220" s="130"/>
      <c r="QOV220" s="130"/>
      <c r="QOW220" s="130"/>
      <c r="QOX220" s="130"/>
      <c r="QOY220" s="130"/>
      <c r="QOZ220" s="130"/>
      <c r="QPA220" s="130"/>
      <c r="QPB220" s="130"/>
      <c r="QPC220" s="130"/>
      <c r="QPD220" s="130"/>
      <c r="QPE220" s="130"/>
      <c r="QPF220" s="130"/>
      <c r="QPG220" s="130"/>
      <c r="QPH220" s="130"/>
      <c r="QPI220" s="130"/>
      <c r="QPJ220" s="130"/>
      <c r="QPK220" s="130"/>
      <c r="QPL220" s="130"/>
      <c r="QPM220" s="130"/>
      <c r="QPN220" s="130"/>
      <c r="QPO220" s="130"/>
      <c r="QPP220" s="130"/>
      <c r="QPQ220" s="130"/>
      <c r="QPR220" s="130"/>
      <c r="QPS220" s="130"/>
      <c r="QPT220" s="130"/>
      <c r="QPU220" s="130"/>
      <c r="QPV220" s="130"/>
      <c r="QPW220" s="130"/>
      <c r="QPX220" s="130"/>
      <c r="QPY220" s="130"/>
      <c r="QPZ220" s="130"/>
      <c r="QQA220" s="130"/>
      <c r="QQB220" s="130"/>
      <c r="QQC220" s="130"/>
      <c r="QQD220" s="130"/>
      <c r="QQE220" s="130"/>
      <c r="QQF220" s="130"/>
      <c r="QQG220" s="130"/>
      <c r="QQH220" s="130"/>
      <c r="QQI220" s="130"/>
      <c r="QQJ220" s="130"/>
      <c r="QQK220" s="130"/>
      <c r="QQL220" s="130"/>
      <c r="QQM220" s="130"/>
      <c r="QQN220" s="130"/>
      <c r="QQO220" s="130"/>
      <c r="QQP220" s="130"/>
      <c r="QQQ220" s="130"/>
      <c r="QQR220" s="130"/>
      <c r="QQS220" s="130"/>
      <c r="QQT220" s="130"/>
      <c r="QQU220" s="130"/>
      <c r="QQV220" s="130"/>
      <c r="QQW220" s="130"/>
      <c r="QQX220" s="130"/>
      <c r="QQY220" s="130"/>
      <c r="QQZ220" s="130"/>
      <c r="QRA220" s="130"/>
      <c r="QRB220" s="130"/>
      <c r="QRC220" s="130"/>
      <c r="QRD220" s="130"/>
      <c r="QRE220" s="130"/>
      <c r="QRF220" s="130"/>
      <c r="QRG220" s="130"/>
      <c r="QRH220" s="130"/>
      <c r="QRI220" s="130"/>
      <c r="QRJ220" s="130"/>
      <c r="QRK220" s="130"/>
      <c r="QRL220" s="130"/>
      <c r="QRM220" s="130"/>
      <c r="QRN220" s="130"/>
      <c r="QRO220" s="130"/>
      <c r="QRP220" s="130"/>
      <c r="QRQ220" s="130"/>
      <c r="QRR220" s="130"/>
      <c r="QRS220" s="130"/>
      <c r="QRT220" s="130"/>
      <c r="QRU220" s="130"/>
      <c r="QRV220" s="130"/>
      <c r="QRW220" s="130"/>
      <c r="QRX220" s="130"/>
      <c r="QRY220" s="130"/>
      <c r="QRZ220" s="130"/>
      <c r="QSA220" s="130"/>
      <c r="QSB220" s="130"/>
      <c r="QSC220" s="130"/>
      <c r="QSD220" s="130"/>
      <c r="QSE220" s="130"/>
      <c r="QSF220" s="130"/>
      <c r="QSG220" s="130"/>
      <c r="QSH220" s="130"/>
      <c r="QSI220" s="130"/>
      <c r="QSJ220" s="130"/>
      <c r="QSK220" s="130"/>
      <c r="QSL220" s="130"/>
      <c r="QSM220" s="130"/>
      <c r="QSN220" s="130"/>
      <c r="QSO220" s="130"/>
      <c r="QSP220" s="130"/>
      <c r="QSQ220" s="130"/>
      <c r="QSR220" s="130"/>
      <c r="QSS220" s="130"/>
      <c r="QST220" s="130"/>
      <c r="QSU220" s="130"/>
      <c r="QSV220" s="130"/>
      <c r="QSW220" s="130"/>
      <c r="QSX220" s="130"/>
      <c r="QSY220" s="130"/>
      <c r="QSZ220" s="130"/>
      <c r="QTA220" s="130"/>
      <c r="QTB220" s="130"/>
      <c r="QTC220" s="130"/>
      <c r="QTD220" s="130"/>
      <c r="QTE220" s="130"/>
      <c r="QTF220" s="130"/>
      <c r="QTG220" s="130"/>
      <c r="QTH220" s="130"/>
      <c r="QTI220" s="130"/>
      <c r="QTJ220" s="130"/>
      <c r="QTK220" s="130"/>
      <c r="QTL220" s="130"/>
      <c r="QTM220" s="130"/>
      <c r="QTN220" s="130"/>
      <c r="QTO220" s="130"/>
      <c r="QTP220" s="130"/>
      <c r="QTQ220" s="130"/>
      <c r="QTR220" s="130"/>
      <c r="QTS220" s="130"/>
      <c r="QTT220" s="130"/>
      <c r="QTU220" s="130"/>
      <c r="QTV220" s="130"/>
      <c r="QTW220" s="130"/>
      <c r="QTX220" s="130"/>
      <c r="QTY220" s="130"/>
      <c r="QTZ220" s="130"/>
      <c r="QUA220" s="130"/>
      <c r="QUB220" s="130"/>
      <c r="QUC220" s="130"/>
      <c r="QUD220" s="130"/>
      <c r="QUE220" s="130"/>
      <c r="QUF220" s="130"/>
      <c r="QUG220" s="130"/>
      <c r="QUH220" s="130"/>
      <c r="QUI220" s="130"/>
      <c r="QUJ220" s="130"/>
      <c r="QUK220" s="130"/>
      <c r="QUL220" s="130"/>
      <c r="QUM220" s="130"/>
      <c r="QUN220" s="130"/>
      <c r="QUO220" s="130"/>
      <c r="QUP220" s="130"/>
      <c r="QUQ220" s="130"/>
      <c r="QUR220" s="130"/>
      <c r="QUS220" s="130"/>
      <c r="QUT220" s="130"/>
      <c r="QUU220" s="130"/>
      <c r="QUV220" s="130"/>
      <c r="QUW220" s="130"/>
      <c r="QUX220" s="130"/>
      <c r="QUY220" s="130"/>
      <c r="QUZ220" s="130"/>
      <c r="QVA220" s="130"/>
      <c r="QVB220" s="130"/>
      <c r="QVC220" s="130"/>
      <c r="QVD220" s="130"/>
      <c r="QVE220" s="130"/>
      <c r="QVF220" s="130"/>
      <c r="QVG220" s="130"/>
      <c r="QVH220" s="130"/>
      <c r="QVI220" s="130"/>
      <c r="QVJ220" s="130"/>
      <c r="QVK220" s="130"/>
      <c r="QVL220" s="130"/>
      <c r="QVM220" s="130"/>
      <c r="QVN220" s="130"/>
      <c r="QVO220" s="130"/>
      <c r="QVP220" s="130"/>
      <c r="QVQ220" s="130"/>
      <c r="QVR220" s="130"/>
      <c r="QVS220" s="130"/>
      <c r="QVT220" s="130"/>
      <c r="QVU220" s="130"/>
      <c r="QVV220" s="130"/>
      <c r="QVW220" s="130"/>
      <c r="QVX220" s="130"/>
      <c r="QVY220" s="130"/>
      <c r="QVZ220" s="130"/>
      <c r="QWA220" s="130"/>
      <c r="QWB220" s="130"/>
      <c r="QWC220" s="130"/>
      <c r="QWD220" s="130"/>
      <c r="QWE220" s="130"/>
      <c r="QWF220" s="130"/>
      <c r="QWG220" s="130"/>
      <c r="QWH220" s="130"/>
      <c r="QWI220" s="130"/>
      <c r="QWJ220" s="130"/>
      <c r="QWK220" s="130"/>
      <c r="QWL220" s="130"/>
      <c r="QWM220" s="130"/>
      <c r="QWN220" s="130"/>
      <c r="QWO220" s="130"/>
      <c r="QWP220" s="130"/>
      <c r="QWQ220" s="130"/>
      <c r="QWR220" s="130"/>
      <c r="QWS220" s="130"/>
      <c r="QWT220" s="130"/>
      <c r="QWU220" s="130"/>
      <c r="QWV220" s="130"/>
      <c r="QWW220" s="130"/>
      <c r="QWX220" s="130"/>
      <c r="QWY220" s="130"/>
      <c r="QWZ220" s="130"/>
      <c r="QXA220" s="130"/>
      <c r="QXB220" s="130"/>
      <c r="QXC220" s="130"/>
      <c r="QXD220" s="130"/>
      <c r="QXE220" s="130"/>
      <c r="QXF220" s="130"/>
      <c r="QXG220" s="130"/>
      <c r="QXH220" s="130"/>
      <c r="QXI220" s="130"/>
      <c r="QXJ220" s="130"/>
      <c r="QXK220" s="130"/>
      <c r="QXL220" s="130"/>
      <c r="QXM220" s="130"/>
      <c r="QXN220" s="130"/>
      <c r="QXO220" s="130"/>
      <c r="QXP220" s="130"/>
      <c r="QXQ220" s="130"/>
      <c r="QXR220" s="130"/>
      <c r="QXS220" s="130"/>
      <c r="QXT220" s="130"/>
      <c r="QXU220" s="130"/>
      <c r="QXV220" s="130"/>
      <c r="QXW220" s="130"/>
      <c r="QXX220" s="130"/>
      <c r="QXY220" s="130"/>
      <c r="QXZ220" s="130"/>
      <c r="QYA220" s="130"/>
      <c r="QYB220" s="130"/>
      <c r="QYC220" s="130"/>
      <c r="QYD220" s="130"/>
      <c r="QYE220" s="130"/>
      <c r="QYF220" s="130"/>
      <c r="QYG220" s="130"/>
      <c r="QYH220" s="130"/>
      <c r="QYI220" s="130"/>
      <c r="QYJ220" s="130"/>
      <c r="QYK220" s="130"/>
      <c r="QYL220" s="130"/>
      <c r="QYM220" s="130"/>
      <c r="QYN220" s="130"/>
      <c r="QYO220" s="130"/>
      <c r="QYP220" s="130"/>
      <c r="QYQ220" s="130"/>
      <c r="QYR220" s="130"/>
      <c r="QYS220" s="130"/>
      <c r="QYT220" s="130"/>
      <c r="QYU220" s="130"/>
      <c r="QYV220" s="130"/>
      <c r="QYW220" s="130"/>
      <c r="QYX220" s="130"/>
      <c r="QYY220" s="130"/>
      <c r="QYZ220" s="130"/>
      <c r="QZA220" s="130"/>
      <c r="QZB220" s="130"/>
      <c r="QZC220" s="130"/>
      <c r="QZD220" s="130"/>
      <c r="QZE220" s="130"/>
      <c r="QZF220" s="130"/>
      <c r="QZG220" s="130"/>
      <c r="QZH220" s="130"/>
      <c r="QZI220" s="130"/>
      <c r="QZJ220" s="130"/>
      <c r="QZK220" s="130"/>
      <c r="QZL220" s="130"/>
      <c r="QZM220" s="130"/>
      <c r="QZN220" s="130"/>
      <c r="QZO220" s="130"/>
      <c r="QZP220" s="130"/>
      <c r="QZQ220" s="130"/>
      <c r="QZR220" s="130"/>
      <c r="QZS220" s="130"/>
      <c r="QZT220" s="130"/>
      <c r="QZU220" s="130"/>
      <c r="QZV220" s="130"/>
      <c r="QZW220" s="130"/>
      <c r="QZX220" s="130"/>
      <c r="QZY220" s="130"/>
      <c r="QZZ220" s="130"/>
      <c r="RAA220" s="130"/>
      <c r="RAB220" s="130"/>
      <c r="RAC220" s="130"/>
      <c r="RAD220" s="130"/>
      <c r="RAE220" s="130"/>
      <c r="RAF220" s="130"/>
      <c r="RAG220" s="130"/>
      <c r="RAH220" s="130"/>
      <c r="RAI220" s="130"/>
      <c r="RAJ220" s="130"/>
      <c r="RAK220" s="130"/>
      <c r="RAL220" s="130"/>
      <c r="RAM220" s="130"/>
      <c r="RAN220" s="130"/>
      <c r="RAO220" s="130"/>
      <c r="RAP220" s="130"/>
      <c r="RAQ220" s="130"/>
      <c r="RAR220" s="130"/>
      <c r="RAS220" s="130"/>
      <c r="RAT220" s="130"/>
      <c r="RAU220" s="130"/>
      <c r="RAV220" s="130"/>
      <c r="RAW220" s="130"/>
      <c r="RAX220" s="130"/>
      <c r="RAY220" s="130"/>
      <c r="RAZ220" s="130"/>
      <c r="RBA220" s="130"/>
      <c r="RBB220" s="130"/>
      <c r="RBC220" s="130"/>
      <c r="RBD220" s="130"/>
      <c r="RBE220" s="130"/>
      <c r="RBF220" s="130"/>
      <c r="RBG220" s="130"/>
      <c r="RBH220" s="130"/>
      <c r="RBI220" s="130"/>
      <c r="RBJ220" s="130"/>
      <c r="RBK220" s="130"/>
      <c r="RBL220" s="130"/>
      <c r="RBM220" s="130"/>
      <c r="RBN220" s="130"/>
      <c r="RBO220" s="130"/>
      <c r="RBP220" s="130"/>
      <c r="RBQ220" s="130"/>
      <c r="RBR220" s="130"/>
      <c r="RBS220" s="130"/>
      <c r="RBT220" s="130"/>
      <c r="RBU220" s="130"/>
      <c r="RBV220" s="130"/>
      <c r="RBW220" s="130"/>
      <c r="RBX220" s="130"/>
      <c r="RBY220" s="130"/>
      <c r="RBZ220" s="130"/>
      <c r="RCA220" s="130"/>
      <c r="RCB220" s="130"/>
      <c r="RCC220" s="130"/>
      <c r="RCD220" s="130"/>
      <c r="RCE220" s="130"/>
      <c r="RCF220" s="130"/>
      <c r="RCG220" s="130"/>
      <c r="RCH220" s="130"/>
      <c r="RCI220" s="130"/>
      <c r="RCJ220" s="130"/>
      <c r="RCK220" s="130"/>
      <c r="RCL220" s="130"/>
      <c r="RCM220" s="130"/>
      <c r="RCN220" s="130"/>
      <c r="RCO220" s="130"/>
      <c r="RCP220" s="130"/>
      <c r="RCQ220" s="130"/>
      <c r="RCR220" s="130"/>
      <c r="RCS220" s="130"/>
      <c r="RCT220" s="130"/>
      <c r="RCU220" s="130"/>
      <c r="RCV220" s="130"/>
      <c r="RCW220" s="130"/>
      <c r="RCX220" s="130"/>
      <c r="RCY220" s="130"/>
      <c r="RCZ220" s="130"/>
      <c r="RDA220" s="130"/>
      <c r="RDB220" s="130"/>
      <c r="RDC220" s="130"/>
      <c r="RDD220" s="130"/>
      <c r="RDE220" s="130"/>
      <c r="RDF220" s="130"/>
      <c r="RDG220" s="130"/>
      <c r="RDH220" s="130"/>
      <c r="RDI220" s="130"/>
      <c r="RDJ220" s="130"/>
      <c r="RDK220" s="130"/>
      <c r="RDL220" s="130"/>
      <c r="RDM220" s="130"/>
      <c r="RDN220" s="130"/>
      <c r="RDO220" s="130"/>
      <c r="RDP220" s="130"/>
      <c r="RDQ220" s="130"/>
      <c r="RDR220" s="130"/>
      <c r="RDS220" s="130"/>
      <c r="RDT220" s="130"/>
      <c r="RDU220" s="130"/>
      <c r="RDV220" s="130"/>
      <c r="RDW220" s="130"/>
      <c r="RDX220" s="130"/>
      <c r="RDY220" s="130"/>
      <c r="RDZ220" s="130"/>
      <c r="REA220" s="130"/>
      <c r="REB220" s="130"/>
      <c r="REC220" s="130"/>
      <c r="RED220" s="130"/>
      <c r="REE220" s="130"/>
      <c r="REF220" s="130"/>
      <c r="REG220" s="130"/>
      <c r="REH220" s="130"/>
      <c r="REI220" s="130"/>
      <c r="REJ220" s="130"/>
      <c r="REK220" s="130"/>
      <c r="REL220" s="130"/>
      <c r="REM220" s="130"/>
      <c r="REN220" s="130"/>
      <c r="REO220" s="130"/>
      <c r="REP220" s="130"/>
      <c r="REQ220" s="130"/>
      <c r="RER220" s="130"/>
      <c r="RES220" s="130"/>
      <c r="RET220" s="130"/>
      <c r="REU220" s="130"/>
      <c r="REV220" s="130"/>
      <c r="REW220" s="130"/>
      <c r="REX220" s="130"/>
      <c r="REY220" s="130"/>
      <c r="REZ220" s="130"/>
      <c r="RFA220" s="130"/>
      <c r="RFB220" s="130"/>
      <c r="RFC220" s="130"/>
      <c r="RFD220" s="130"/>
      <c r="RFE220" s="130"/>
      <c r="RFF220" s="130"/>
      <c r="RFG220" s="130"/>
      <c r="RFH220" s="130"/>
      <c r="RFI220" s="130"/>
      <c r="RFJ220" s="130"/>
      <c r="RFK220" s="130"/>
      <c r="RFL220" s="130"/>
      <c r="RFM220" s="130"/>
      <c r="RFN220" s="130"/>
      <c r="RFO220" s="130"/>
      <c r="RFP220" s="130"/>
      <c r="RFQ220" s="130"/>
      <c r="RFR220" s="130"/>
      <c r="RFS220" s="130"/>
      <c r="RFT220" s="130"/>
      <c r="RFU220" s="130"/>
      <c r="RFV220" s="130"/>
      <c r="RFW220" s="130"/>
      <c r="RFX220" s="130"/>
      <c r="RFY220" s="130"/>
      <c r="RFZ220" s="130"/>
      <c r="RGA220" s="130"/>
      <c r="RGB220" s="130"/>
      <c r="RGC220" s="130"/>
      <c r="RGD220" s="130"/>
      <c r="RGE220" s="130"/>
      <c r="RGF220" s="130"/>
      <c r="RGG220" s="130"/>
      <c r="RGH220" s="130"/>
      <c r="RGI220" s="130"/>
      <c r="RGJ220" s="130"/>
      <c r="RGK220" s="130"/>
      <c r="RGL220" s="130"/>
      <c r="RGM220" s="130"/>
      <c r="RGN220" s="130"/>
      <c r="RGO220" s="130"/>
      <c r="RGP220" s="130"/>
      <c r="RGQ220" s="130"/>
      <c r="RGR220" s="130"/>
      <c r="RGS220" s="130"/>
      <c r="RGT220" s="130"/>
      <c r="RGU220" s="130"/>
      <c r="RGV220" s="130"/>
      <c r="RGW220" s="130"/>
      <c r="RGX220" s="130"/>
      <c r="RGY220" s="130"/>
      <c r="RGZ220" s="130"/>
      <c r="RHA220" s="130"/>
      <c r="RHB220" s="130"/>
      <c r="RHC220" s="130"/>
      <c r="RHD220" s="130"/>
      <c r="RHE220" s="130"/>
      <c r="RHF220" s="130"/>
      <c r="RHG220" s="130"/>
      <c r="RHH220" s="130"/>
      <c r="RHI220" s="130"/>
      <c r="RHJ220" s="130"/>
      <c r="RHK220" s="130"/>
      <c r="RHL220" s="130"/>
      <c r="RHM220" s="130"/>
      <c r="RHN220" s="130"/>
      <c r="RHO220" s="130"/>
      <c r="RHP220" s="130"/>
      <c r="RHQ220" s="130"/>
      <c r="RHR220" s="130"/>
      <c r="RHS220" s="130"/>
      <c r="RHT220" s="130"/>
      <c r="RHU220" s="130"/>
      <c r="RHV220" s="130"/>
      <c r="RHW220" s="130"/>
      <c r="RHX220" s="130"/>
      <c r="RHY220" s="130"/>
      <c r="RHZ220" s="130"/>
      <c r="RIA220" s="130"/>
      <c r="RIB220" s="130"/>
      <c r="RIC220" s="130"/>
      <c r="RID220" s="130"/>
      <c r="RIE220" s="130"/>
      <c r="RIF220" s="130"/>
      <c r="RIG220" s="130"/>
      <c r="RIH220" s="130"/>
      <c r="RII220" s="130"/>
      <c r="RIJ220" s="130"/>
      <c r="RIK220" s="130"/>
      <c r="RIL220" s="130"/>
      <c r="RIM220" s="130"/>
      <c r="RIN220" s="130"/>
      <c r="RIO220" s="130"/>
      <c r="RIP220" s="130"/>
      <c r="RIQ220" s="130"/>
      <c r="RIR220" s="130"/>
      <c r="RIS220" s="130"/>
      <c r="RIT220" s="130"/>
      <c r="RIU220" s="130"/>
      <c r="RIV220" s="130"/>
      <c r="RIW220" s="130"/>
      <c r="RIX220" s="130"/>
      <c r="RIY220" s="130"/>
      <c r="RIZ220" s="130"/>
      <c r="RJA220" s="130"/>
      <c r="RJB220" s="130"/>
      <c r="RJC220" s="130"/>
      <c r="RJD220" s="130"/>
      <c r="RJE220" s="130"/>
      <c r="RJF220" s="130"/>
      <c r="RJG220" s="130"/>
      <c r="RJH220" s="130"/>
      <c r="RJI220" s="130"/>
      <c r="RJJ220" s="130"/>
      <c r="RJK220" s="130"/>
      <c r="RJL220" s="130"/>
      <c r="RJM220" s="130"/>
      <c r="RJN220" s="130"/>
      <c r="RJO220" s="130"/>
      <c r="RJP220" s="130"/>
      <c r="RJQ220" s="130"/>
      <c r="RJR220" s="130"/>
      <c r="RJS220" s="130"/>
      <c r="RJT220" s="130"/>
      <c r="RJU220" s="130"/>
      <c r="RJV220" s="130"/>
      <c r="RJW220" s="130"/>
      <c r="RJX220" s="130"/>
      <c r="RJY220" s="130"/>
      <c r="RJZ220" s="130"/>
      <c r="RKA220" s="130"/>
      <c r="RKB220" s="130"/>
      <c r="RKC220" s="130"/>
      <c r="RKD220" s="130"/>
      <c r="RKE220" s="130"/>
      <c r="RKF220" s="130"/>
      <c r="RKG220" s="130"/>
      <c r="RKH220" s="130"/>
      <c r="RKI220" s="130"/>
      <c r="RKJ220" s="130"/>
      <c r="RKK220" s="130"/>
      <c r="RKL220" s="130"/>
      <c r="RKM220" s="130"/>
      <c r="RKN220" s="130"/>
      <c r="RKO220" s="130"/>
      <c r="RKP220" s="130"/>
      <c r="RKQ220" s="130"/>
      <c r="RKR220" s="130"/>
      <c r="RKS220" s="130"/>
      <c r="RKT220" s="130"/>
      <c r="RKU220" s="130"/>
      <c r="RKV220" s="130"/>
      <c r="RKW220" s="130"/>
      <c r="RKX220" s="130"/>
      <c r="RKY220" s="130"/>
      <c r="RKZ220" s="130"/>
      <c r="RLA220" s="130"/>
      <c r="RLB220" s="130"/>
      <c r="RLC220" s="130"/>
      <c r="RLD220" s="130"/>
      <c r="RLE220" s="130"/>
      <c r="RLF220" s="130"/>
      <c r="RLG220" s="130"/>
      <c r="RLH220" s="130"/>
      <c r="RLI220" s="130"/>
      <c r="RLJ220" s="130"/>
      <c r="RLK220" s="130"/>
      <c r="RLL220" s="130"/>
      <c r="RLM220" s="130"/>
      <c r="RLN220" s="130"/>
      <c r="RLO220" s="130"/>
      <c r="RLP220" s="130"/>
      <c r="RLQ220" s="130"/>
      <c r="RLR220" s="130"/>
      <c r="RLS220" s="130"/>
      <c r="RLT220" s="130"/>
      <c r="RLU220" s="130"/>
      <c r="RLV220" s="130"/>
      <c r="RLW220" s="130"/>
      <c r="RLX220" s="130"/>
      <c r="RLY220" s="130"/>
      <c r="RLZ220" s="130"/>
      <c r="RMA220" s="130"/>
      <c r="RMB220" s="130"/>
      <c r="RMC220" s="130"/>
      <c r="RMD220" s="130"/>
      <c r="RME220" s="130"/>
      <c r="RMF220" s="130"/>
      <c r="RMG220" s="130"/>
      <c r="RMH220" s="130"/>
      <c r="RMI220" s="130"/>
      <c r="RMJ220" s="130"/>
      <c r="RMK220" s="130"/>
      <c r="RML220" s="130"/>
      <c r="RMM220" s="130"/>
      <c r="RMN220" s="130"/>
      <c r="RMO220" s="130"/>
      <c r="RMP220" s="130"/>
      <c r="RMQ220" s="130"/>
      <c r="RMR220" s="130"/>
      <c r="RMS220" s="130"/>
      <c r="RMT220" s="130"/>
      <c r="RMU220" s="130"/>
      <c r="RMV220" s="130"/>
      <c r="RMW220" s="130"/>
      <c r="RMX220" s="130"/>
      <c r="RMY220" s="130"/>
      <c r="RMZ220" s="130"/>
      <c r="RNA220" s="130"/>
      <c r="RNB220" s="130"/>
      <c r="RNC220" s="130"/>
      <c r="RND220" s="130"/>
      <c r="RNE220" s="130"/>
      <c r="RNF220" s="130"/>
      <c r="RNG220" s="130"/>
      <c r="RNH220" s="130"/>
      <c r="RNI220" s="130"/>
      <c r="RNJ220" s="130"/>
      <c r="RNK220" s="130"/>
      <c r="RNL220" s="130"/>
      <c r="RNM220" s="130"/>
      <c r="RNN220" s="130"/>
      <c r="RNO220" s="130"/>
      <c r="RNP220" s="130"/>
      <c r="RNQ220" s="130"/>
      <c r="RNR220" s="130"/>
      <c r="RNS220" s="130"/>
      <c r="RNT220" s="130"/>
      <c r="RNU220" s="130"/>
      <c r="RNV220" s="130"/>
      <c r="RNW220" s="130"/>
      <c r="RNX220" s="130"/>
      <c r="RNY220" s="130"/>
      <c r="RNZ220" s="130"/>
      <c r="ROA220" s="130"/>
      <c r="ROB220" s="130"/>
      <c r="ROC220" s="130"/>
      <c r="ROD220" s="130"/>
      <c r="ROE220" s="130"/>
      <c r="ROF220" s="130"/>
      <c r="ROG220" s="130"/>
      <c r="ROH220" s="130"/>
      <c r="ROI220" s="130"/>
      <c r="ROJ220" s="130"/>
      <c r="ROK220" s="130"/>
      <c r="ROL220" s="130"/>
      <c r="ROM220" s="130"/>
      <c r="RON220" s="130"/>
      <c r="ROO220" s="130"/>
      <c r="ROP220" s="130"/>
      <c r="ROQ220" s="130"/>
      <c r="ROR220" s="130"/>
      <c r="ROS220" s="130"/>
      <c r="ROT220" s="130"/>
      <c r="ROU220" s="130"/>
      <c r="ROV220" s="130"/>
      <c r="ROW220" s="130"/>
      <c r="ROX220" s="130"/>
      <c r="ROY220" s="130"/>
      <c r="ROZ220" s="130"/>
      <c r="RPA220" s="130"/>
      <c r="RPB220" s="130"/>
      <c r="RPC220" s="130"/>
      <c r="RPD220" s="130"/>
      <c r="RPE220" s="130"/>
      <c r="RPF220" s="130"/>
      <c r="RPG220" s="130"/>
      <c r="RPH220" s="130"/>
      <c r="RPI220" s="130"/>
      <c r="RPJ220" s="130"/>
      <c r="RPK220" s="130"/>
      <c r="RPL220" s="130"/>
      <c r="RPM220" s="130"/>
      <c r="RPN220" s="130"/>
      <c r="RPO220" s="130"/>
      <c r="RPP220" s="130"/>
      <c r="RPQ220" s="130"/>
      <c r="RPR220" s="130"/>
      <c r="RPS220" s="130"/>
      <c r="RPT220" s="130"/>
      <c r="RPU220" s="130"/>
      <c r="RPV220" s="130"/>
      <c r="RPW220" s="130"/>
      <c r="RPX220" s="130"/>
      <c r="RPY220" s="130"/>
      <c r="RPZ220" s="130"/>
      <c r="RQA220" s="130"/>
      <c r="RQB220" s="130"/>
      <c r="RQC220" s="130"/>
      <c r="RQD220" s="130"/>
      <c r="RQE220" s="130"/>
      <c r="RQF220" s="130"/>
      <c r="RQG220" s="130"/>
      <c r="RQH220" s="130"/>
      <c r="RQI220" s="130"/>
      <c r="RQJ220" s="130"/>
      <c r="RQK220" s="130"/>
      <c r="RQL220" s="130"/>
      <c r="RQM220" s="130"/>
      <c r="RQN220" s="130"/>
      <c r="RQO220" s="130"/>
      <c r="RQP220" s="130"/>
      <c r="RQQ220" s="130"/>
      <c r="RQR220" s="130"/>
      <c r="RQS220" s="130"/>
      <c r="RQT220" s="130"/>
      <c r="RQU220" s="130"/>
      <c r="RQV220" s="130"/>
      <c r="RQW220" s="130"/>
      <c r="RQX220" s="130"/>
      <c r="RQY220" s="130"/>
      <c r="RQZ220" s="130"/>
      <c r="RRA220" s="130"/>
      <c r="RRB220" s="130"/>
      <c r="RRC220" s="130"/>
      <c r="RRD220" s="130"/>
      <c r="RRE220" s="130"/>
      <c r="RRF220" s="130"/>
      <c r="RRG220" s="130"/>
      <c r="RRH220" s="130"/>
      <c r="RRI220" s="130"/>
      <c r="RRJ220" s="130"/>
      <c r="RRK220" s="130"/>
      <c r="RRL220" s="130"/>
      <c r="RRM220" s="130"/>
      <c r="RRN220" s="130"/>
      <c r="RRO220" s="130"/>
      <c r="RRP220" s="130"/>
      <c r="RRQ220" s="130"/>
      <c r="RRR220" s="130"/>
      <c r="RRS220" s="130"/>
      <c r="RRT220" s="130"/>
      <c r="RRU220" s="130"/>
      <c r="RRV220" s="130"/>
      <c r="RRW220" s="130"/>
      <c r="RRX220" s="130"/>
      <c r="RRY220" s="130"/>
      <c r="RRZ220" s="130"/>
      <c r="RSA220" s="130"/>
      <c r="RSB220" s="130"/>
      <c r="RSC220" s="130"/>
      <c r="RSD220" s="130"/>
      <c r="RSE220" s="130"/>
      <c r="RSF220" s="130"/>
      <c r="RSG220" s="130"/>
      <c r="RSH220" s="130"/>
      <c r="RSI220" s="130"/>
      <c r="RSJ220" s="130"/>
      <c r="RSK220" s="130"/>
      <c r="RSL220" s="130"/>
      <c r="RSM220" s="130"/>
      <c r="RSN220" s="130"/>
      <c r="RSO220" s="130"/>
      <c r="RSP220" s="130"/>
      <c r="RSQ220" s="130"/>
      <c r="RSR220" s="130"/>
      <c r="RSS220" s="130"/>
      <c r="RST220" s="130"/>
      <c r="RSU220" s="130"/>
      <c r="RSV220" s="130"/>
      <c r="RSW220" s="130"/>
      <c r="RSX220" s="130"/>
      <c r="RSY220" s="130"/>
      <c r="RSZ220" s="130"/>
      <c r="RTA220" s="130"/>
      <c r="RTB220" s="130"/>
      <c r="RTC220" s="130"/>
      <c r="RTD220" s="130"/>
      <c r="RTE220" s="130"/>
      <c r="RTF220" s="130"/>
      <c r="RTG220" s="130"/>
      <c r="RTH220" s="130"/>
      <c r="RTI220" s="130"/>
      <c r="RTJ220" s="130"/>
      <c r="RTK220" s="130"/>
      <c r="RTL220" s="130"/>
      <c r="RTM220" s="130"/>
      <c r="RTN220" s="130"/>
      <c r="RTO220" s="130"/>
      <c r="RTP220" s="130"/>
      <c r="RTQ220" s="130"/>
      <c r="RTR220" s="130"/>
      <c r="RTS220" s="130"/>
      <c r="RTT220" s="130"/>
      <c r="RTU220" s="130"/>
      <c r="RTV220" s="130"/>
      <c r="RTW220" s="130"/>
      <c r="RTX220" s="130"/>
      <c r="RTY220" s="130"/>
      <c r="RTZ220" s="130"/>
      <c r="RUA220" s="130"/>
      <c r="RUB220" s="130"/>
      <c r="RUC220" s="130"/>
      <c r="RUD220" s="130"/>
      <c r="RUE220" s="130"/>
      <c r="RUF220" s="130"/>
      <c r="RUG220" s="130"/>
      <c r="RUH220" s="130"/>
      <c r="RUI220" s="130"/>
      <c r="RUJ220" s="130"/>
      <c r="RUK220" s="130"/>
      <c r="RUL220" s="130"/>
      <c r="RUM220" s="130"/>
      <c r="RUN220" s="130"/>
      <c r="RUO220" s="130"/>
      <c r="RUP220" s="130"/>
      <c r="RUQ220" s="130"/>
      <c r="RUR220" s="130"/>
      <c r="RUS220" s="130"/>
      <c r="RUT220" s="130"/>
      <c r="RUU220" s="130"/>
      <c r="RUV220" s="130"/>
      <c r="RUW220" s="130"/>
      <c r="RUX220" s="130"/>
      <c r="RUY220" s="130"/>
      <c r="RUZ220" s="130"/>
      <c r="RVA220" s="130"/>
      <c r="RVB220" s="130"/>
      <c r="RVC220" s="130"/>
      <c r="RVD220" s="130"/>
      <c r="RVE220" s="130"/>
      <c r="RVF220" s="130"/>
      <c r="RVG220" s="130"/>
      <c r="RVH220" s="130"/>
      <c r="RVI220" s="130"/>
      <c r="RVJ220" s="130"/>
      <c r="RVK220" s="130"/>
      <c r="RVL220" s="130"/>
      <c r="RVM220" s="130"/>
      <c r="RVN220" s="130"/>
      <c r="RVO220" s="130"/>
      <c r="RVP220" s="130"/>
      <c r="RVQ220" s="130"/>
      <c r="RVR220" s="130"/>
      <c r="RVS220" s="130"/>
      <c r="RVT220" s="130"/>
      <c r="RVU220" s="130"/>
      <c r="RVV220" s="130"/>
      <c r="RVW220" s="130"/>
      <c r="RVX220" s="130"/>
      <c r="RVY220" s="130"/>
      <c r="RVZ220" s="130"/>
      <c r="RWA220" s="130"/>
      <c r="RWB220" s="130"/>
      <c r="RWC220" s="130"/>
      <c r="RWD220" s="130"/>
      <c r="RWE220" s="130"/>
      <c r="RWF220" s="130"/>
      <c r="RWG220" s="130"/>
      <c r="RWH220" s="130"/>
      <c r="RWI220" s="130"/>
      <c r="RWJ220" s="130"/>
      <c r="RWK220" s="130"/>
      <c r="RWL220" s="130"/>
      <c r="RWM220" s="130"/>
      <c r="RWN220" s="130"/>
      <c r="RWO220" s="130"/>
      <c r="RWP220" s="130"/>
      <c r="RWQ220" s="130"/>
      <c r="RWR220" s="130"/>
      <c r="RWS220" s="130"/>
      <c r="RWT220" s="130"/>
      <c r="RWU220" s="130"/>
      <c r="RWV220" s="130"/>
      <c r="RWW220" s="130"/>
      <c r="RWX220" s="130"/>
      <c r="RWY220" s="130"/>
      <c r="RWZ220" s="130"/>
      <c r="RXA220" s="130"/>
      <c r="RXB220" s="130"/>
      <c r="RXC220" s="130"/>
      <c r="RXD220" s="130"/>
      <c r="RXE220" s="130"/>
      <c r="RXF220" s="130"/>
      <c r="RXG220" s="130"/>
      <c r="RXH220" s="130"/>
      <c r="RXI220" s="130"/>
      <c r="RXJ220" s="130"/>
      <c r="RXK220" s="130"/>
      <c r="RXL220" s="130"/>
      <c r="RXM220" s="130"/>
      <c r="RXN220" s="130"/>
      <c r="RXO220" s="130"/>
      <c r="RXP220" s="130"/>
      <c r="RXQ220" s="130"/>
      <c r="RXR220" s="130"/>
      <c r="RXS220" s="130"/>
      <c r="RXT220" s="130"/>
      <c r="RXU220" s="130"/>
      <c r="RXV220" s="130"/>
      <c r="RXW220" s="130"/>
      <c r="RXX220" s="130"/>
      <c r="RXY220" s="130"/>
      <c r="RXZ220" s="130"/>
      <c r="RYA220" s="130"/>
      <c r="RYB220" s="130"/>
      <c r="RYC220" s="130"/>
      <c r="RYD220" s="130"/>
      <c r="RYE220" s="130"/>
      <c r="RYF220" s="130"/>
      <c r="RYG220" s="130"/>
      <c r="RYH220" s="130"/>
      <c r="RYI220" s="130"/>
      <c r="RYJ220" s="130"/>
      <c r="RYK220" s="130"/>
      <c r="RYL220" s="130"/>
      <c r="RYM220" s="130"/>
      <c r="RYN220" s="130"/>
      <c r="RYO220" s="130"/>
      <c r="RYP220" s="130"/>
      <c r="RYQ220" s="130"/>
      <c r="RYR220" s="130"/>
      <c r="RYS220" s="130"/>
      <c r="RYT220" s="130"/>
      <c r="RYU220" s="130"/>
      <c r="RYV220" s="130"/>
      <c r="RYW220" s="130"/>
      <c r="RYX220" s="130"/>
      <c r="RYY220" s="130"/>
      <c r="RYZ220" s="130"/>
      <c r="RZA220" s="130"/>
      <c r="RZB220" s="130"/>
      <c r="RZC220" s="130"/>
      <c r="RZD220" s="130"/>
      <c r="RZE220" s="130"/>
      <c r="RZF220" s="130"/>
      <c r="RZG220" s="130"/>
      <c r="RZH220" s="130"/>
      <c r="RZI220" s="130"/>
      <c r="RZJ220" s="130"/>
      <c r="RZK220" s="130"/>
      <c r="RZL220" s="130"/>
      <c r="RZM220" s="130"/>
      <c r="RZN220" s="130"/>
      <c r="RZO220" s="130"/>
      <c r="RZP220" s="130"/>
      <c r="RZQ220" s="130"/>
      <c r="RZR220" s="130"/>
      <c r="RZS220" s="130"/>
      <c r="RZT220" s="130"/>
      <c r="RZU220" s="130"/>
      <c r="RZV220" s="130"/>
      <c r="RZW220" s="130"/>
      <c r="RZX220" s="130"/>
      <c r="RZY220" s="130"/>
      <c r="RZZ220" s="130"/>
      <c r="SAA220" s="130"/>
      <c r="SAB220" s="130"/>
      <c r="SAC220" s="130"/>
      <c r="SAD220" s="130"/>
      <c r="SAE220" s="130"/>
      <c r="SAF220" s="130"/>
      <c r="SAG220" s="130"/>
      <c r="SAH220" s="130"/>
      <c r="SAI220" s="130"/>
      <c r="SAJ220" s="130"/>
      <c r="SAK220" s="130"/>
      <c r="SAL220" s="130"/>
      <c r="SAM220" s="130"/>
      <c r="SAN220" s="130"/>
      <c r="SAO220" s="130"/>
      <c r="SAP220" s="130"/>
      <c r="SAQ220" s="130"/>
      <c r="SAR220" s="130"/>
      <c r="SAS220" s="130"/>
      <c r="SAT220" s="130"/>
      <c r="SAU220" s="130"/>
      <c r="SAV220" s="130"/>
      <c r="SAW220" s="130"/>
      <c r="SAX220" s="130"/>
      <c r="SAY220" s="130"/>
      <c r="SAZ220" s="130"/>
      <c r="SBA220" s="130"/>
      <c r="SBB220" s="130"/>
      <c r="SBC220" s="130"/>
      <c r="SBD220" s="130"/>
      <c r="SBE220" s="130"/>
      <c r="SBF220" s="130"/>
      <c r="SBG220" s="130"/>
      <c r="SBH220" s="130"/>
      <c r="SBI220" s="130"/>
      <c r="SBJ220" s="130"/>
      <c r="SBK220" s="130"/>
      <c r="SBL220" s="130"/>
      <c r="SBM220" s="130"/>
      <c r="SBN220" s="130"/>
      <c r="SBO220" s="130"/>
      <c r="SBP220" s="130"/>
      <c r="SBQ220" s="130"/>
      <c r="SBR220" s="130"/>
      <c r="SBS220" s="130"/>
      <c r="SBT220" s="130"/>
      <c r="SBU220" s="130"/>
      <c r="SBV220" s="130"/>
      <c r="SBW220" s="130"/>
      <c r="SBX220" s="130"/>
      <c r="SBY220" s="130"/>
      <c r="SBZ220" s="130"/>
      <c r="SCA220" s="130"/>
      <c r="SCB220" s="130"/>
      <c r="SCC220" s="130"/>
      <c r="SCD220" s="130"/>
      <c r="SCE220" s="130"/>
      <c r="SCF220" s="130"/>
      <c r="SCG220" s="130"/>
      <c r="SCH220" s="130"/>
      <c r="SCI220" s="130"/>
      <c r="SCJ220" s="130"/>
      <c r="SCK220" s="130"/>
      <c r="SCL220" s="130"/>
      <c r="SCM220" s="130"/>
      <c r="SCN220" s="130"/>
      <c r="SCO220" s="130"/>
      <c r="SCP220" s="130"/>
      <c r="SCQ220" s="130"/>
      <c r="SCR220" s="130"/>
      <c r="SCS220" s="130"/>
      <c r="SCT220" s="130"/>
      <c r="SCU220" s="130"/>
      <c r="SCV220" s="130"/>
      <c r="SCW220" s="130"/>
      <c r="SCX220" s="130"/>
      <c r="SCY220" s="130"/>
      <c r="SCZ220" s="130"/>
      <c r="SDA220" s="130"/>
      <c r="SDB220" s="130"/>
      <c r="SDC220" s="130"/>
      <c r="SDD220" s="130"/>
      <c r="SDE220" s="130"/>
      <c r="SDF220" s="130"/>
      <c r="SDG220" s="130"/>
      <c r="SDH220" s="130"/>
      <c r="SDI220" s="130"/>
      <c r="SDJ220" s="130"/>
      <c r="SDK220" s="130"/>
      <c r="SDL220" s="130"/>
      <c r="SDM220" s="130"/>
      <c r="SDN220" s="130"/>
      <c r="SDO220" s="130"/>
      <c r="SDP220" s="130"/>
      <c r="SDQ220" s="130"/>
      <c r="SDR220" s="130"/>
      <c r="SDS220" s="130"/>
      <c r="SDT220" s="130"/>
      <c r="SDU220" s="130"/>
      <c r="SDV220" s="130"/>
      <c r="SDW220" s="130"/>
      <c r="SDX220" s="130"/>
      <c r="SDY220" s="130"/>
      <c r="SDZ220" s="130"/>
      <c r="SEA220" s="130"/>
      <c r="SEB220" s="130"/>
      <c r="SEC220" s="130"/>
      <c r="SED220" s="130"/>
      <c r="SEE220" s="130"/>
      <c r="SEF220" s="130"/>
      <c r="SEG220" s="130"/>
      <c r="SEH220" s="130"/>
      <c r="SEI220" s="130"/>
      <c r="SEJ220" s="130"/>
      <c r="SEK220" s="130"/>
      <c r="SEL220" s="130"/>
      <c r="SEM220" s="130"/>
      <c r="SEN220" s="130"/>
      <c r="SEO220" s="130"/>
      <c r="SEP220" s="130"/>
      <c r="SEQ220" s="130"/>
      <c r="SER220" s="130"/>
      <c r="SES220" s="130"/>
      <c r="SET220" s="130"/>
      <c r="SEU220" s="130"/>
      <c r="SEV220" s="130"/>
      <c r="SEW220" s="130"/>
      <c r="SEX220" s="130"/>
      <c r="SEY220" s="130"/>
      <c r="SEZ220" s="130"/>
      <c r="SFA220" s="130"/>
      <c r="SFB220" s="130"/>
      <c r="SFC220" s="130"/>
      <c r="SFD220" s="130"/>
      <c r="SFE220" s="130"/>
      <c r="SFF220" s="130"/>
      <c r="SFG220" s="130"/>
      <c r="SFH220" s="130"/>
      <c r="SFI220" s="130"/>
      <c r="SFJ220" s="130"/>
      <c r="SFK220" s="130"/>
      <c r="SFL220" s="130"/>
      <c r="SFM220" s="130"/>
      <c r="SFN220" s="130"/>
      <c r="SFO220" s="130"/>
      <c r="SFP220" s="130"/>
      <c r="SFQ220" s="130"/>
      <c r="SFR220" s="130"/>
      <c r="SFS220" s="130"/>
      <c r="SFT220" s="130"/>
      <c r="SFU220" s="130"/>
      <c r="SFV220" s="130"/>
      <c r="SFW220" s="130"/>
      <c r="SFX220" s="130"/>
      <c r="SFY220" s="130"/>
      <c r="SFZ220" s="130"/>
      <c r="SGA220" s="130"/>
      <c r="SGB220" s="130"/>
      <c r="SGC220" s="130"/>
      <c r="SGD220" s="130"/>
      <c r="SGE220" s="130"/>
      <c r="SGF220" s="130"/>
      <c r="SGG220" s="130"/>
      <c r="SGH220" s="130"/>
      <c r="SGI220" s="130"/>
      <c r="SGJ220" s="130"/>
      <c r="SGK220" s="130"/>
      <c r="SGL220" s="130"/>
      <c r="SGM220" s="130"/>
      <c r="SGN220" s="130"/>
      <c r="SGO220" s="130"/>
      <c r="SGP220" s="130"/>
      <c r="SGQ220" s="130"/>
      <c r="SGR220" s="130"/>
      <c r="SGS220" s="130"/>
      <c r="SGT220" s="130"/>
      <c r="SGU220" s="130"/>
      <c r="SGV220" s="130"/>
      <c r="SGW220" s="130"/>
      <c r="SGX220" s="130"/>
      <c r="SGY220" s="130"/>
      <c r="SGZ220" s="130"/>
      <c r="SHA220" s="130"/>
      <c r="SHB220" s="130"/>
      <c r="SHC220" s="130"/>
      <c r="SHD220" s="130"/>
      <c r="SHE220" s="130"/>
      <c r="SHF220" s="130"/>
      <c r="SHG220" s="130"/>
      <c r="SHH220" s="130"/>
      <c r="SHI220" s="130"/>
      <c r="SHJ220" s="130"/>
      <c r="SHK220" s="130"/>
      <c r="SHL220" s="130"/>
      <c r="SHM220" s="130"/>
      <c r="SHN220" s="130"/>
      <c r="SHO220" s="130"/>
      <c r="SHP220" s="130"/>
      <c r="SHQ220" s="130"/>
      <c r="SHR220" s="130"/>
      <c r="SHS220" s="130"/>
      <c r="SHT220" s="130"/>
      <c r="SHU220" s="130"/>
      <c r="SHV220" s="130"/>
      <c r="SHW220" s="130"/>
      <c r="SHX220" s="130"/>
      <c r="SHY220" s="130"/>
      <c r="SHZ220" s="130"/>
      <c r="SIA220" s="130"/>
      <c r="SIB220" s="130"/>
      <c r="SIC220" s="130"/>
      <c r="SID220" s="130"/>
      <c r="SIE220" s="130"/>
      <c r="SIF220" s="130"/>
      <c r="SIG220" s="130"/>
      <c r="SIH220" s="130"/>
      <c r="SII220" s="130"/>
      <c r="SIJ220" s="130"/>
      <c r="SIK220" s="130"/>
      <c r="SIL220" s="130"/>
      <c r="SIM220" s="130"/>
      <c r="SIN220" s="130"/>
      <c r="SIO220" s="130"/>
      <c r="SIP220" s="130"/>
      <c r="SIQ220" s="130"/>
      <c r="SIR220" s="130"/>
      <c r="SIS220" s="130"/>
      <c r="SIT220" s="130"/>
      <c r="SIU220" s="130"/>
      <c r="SIV220" s="130"/>
      <c r="SIW220" s="130"/>
      <c r="SIX220" s="130"/>
      <c r="SIY220" s="130"/>
      <c r="SIZ220" s="130"/>
      <c r="SJA220" s="130"/>
      <c r="SJB220" s="130"/>
      <c r="SJC220" s="130"/>
      <c r="SJD220" s="130"/>
      <c r="SJE220" s="130"/>
      <c r="SJF220" s="130"/>
      <c r="SJG220" s="130"/>
      <c r="SJH220" s="130"/>
      <c r="SJI220" s="130"/>
      <c r="SJJ220" s="130"/>
      <c r="SJK220" s="130"/>
      <c r="SJL220" s="130"/>
      <c r="SJM220" s="130"/>
      <c r="SJN220" s="130"/>
      <c r="SJO220" s="130"/>
      <c r="SJP220" s="130"/>
      <c r="SJQ220" s="130"/>
      <c r="SJR220" s="130"/>
      <c r="SJS220" s="130"/>
      <c r="SJT220" s="130"/>
      <c r="SJU220" s="130"/>
      <c r="SJV220" s="130"/>
      <c r="SJW220" s="130"/>
      <c r="SJX220" s="130"/>
      <c r="SJY220" s="130"/>
      <c r="SJZ220" s="130"/>
      <c r="SKA220" s="130"/>
      <c r="SKB220" s="130"/>
      <c r="SKC220" s="130"/>
      <c r="SKD220" s="130"/>
      <c r="SKE220" s="130"/>
      <c r="SKF220" s="130"/>
      <c r="SKG220" s="130"/>
      <c r="SKH220" s="130"/>
      <c r="SKI220" s="130"/>
      <c r="SKJ220" s="130"/>
      <c r="SKK220" s="130"/>
      <c r="SKL220" s="130"/>
      <c r="SKM220" s="130"/>
      <c r="SKN220" s="130"/>
      <c r="SKO220" s="130"/>
      <c r="SKP220" s="130"/>
      <c r="SKQ220" s="130"/>
      <c r="SKR220" s="130"/>
      <c r="SKS220" s="130"/>
      <c r="SKT220" s="130"/>
      <c r="SKU220" s="130"/>
      <c r="SKV220" s="130"/>
      <c r="SKW220" s="130"/>
      <c r="SKX220" s="130"/>
      <c r="SKY220" s="130"/>
      <c r="SKZ220" s="130"/>
      <c r="SLA220" s="130"/>
      <c r="SLB220" s="130"/>
      <c r="SLC220" s="130"/>
      <c r="SLD220" s="130"/>
      <c r="SLE220" s="130"/>
      <c r="SLF220" s="130"/>
      <c r="SLG220" s="130"/>
      <c r="SLH220" s="130"/>
      <c r="SLI220" s="130"/>
      <c r="SLJ220" s="130"/>
      <c r="SLK220" s="130"/>
      <c r="SLL220" s="130"/>
      <c r="SLM220" s="130"/>
      <c r="SLN220" s="130"/>
      <c r="SLO220" s="130"/>
      <c r="SLP220" s="130"/>
      <c r="SLQ220" s="130"/>
      <c r="SLR220" s="130"/>
      <c r="SLS220" s="130"/>
      <c r="SLT220" s="130"/>
      <c r="SLU220" s="130"/>
      <c r="SLV220" s="130"/>
      <c r="SLW220" s="130"/>
      <c r="SLX220" s="130"/>
      <c r="SLY220" s="130"/>
      <c r="SLZ220" s="130"/>
      <c r="SMA220" s="130"/>
      <c r="SMB220" s="130"/>
      <c r="SMC220" s="130"/>
      <c r="SMD220" s="130"/>
      <c r="SME220" s="130"/>
      <c r="SMF220" s="130"/>
      <c r="SMG220" s="130"/>
      <c r="SMH220" s="130"/>
      <c r="SMI220" s="130"/>
      <c r="SMJ220" s="130"/>
      <c r="SMK220" s="130"/>
      <c r="SML220" s="130"/>
      <c r="SMM220" s="130"/>
      <c r="SMN220" s="130"/>
      <c r="SMO220" s="130"/>
      <c r="SMP220" s="130"/>
      <c r="SMQ220" s="130"/>
      <c r="SMR220" s="130"/>
      <c r="SMS220" s="130"/>
      <c r="SMT220" s="130"/>
      <c r="SMU220" s="130"/>
      <c r="SMV220" s="130"/>
      <c r="SMW220" s="130"/>
      <c r="SMX220" s="130"/>
      <c r="SMY220" s="130"/>
      <c r="SMZ220" s="130"/>
      <c r="SNA220" s="130"/>
      <c r="SNB220" s="130"/>
      <c r="SNC220" s="130"/>
      <c r="SND220" s="130"/>
      <c r="SNE220" s="130"/>
      <c r="SNF220" s="130"/>
      <c r="SNG220" s="130"/>
      <c r="SNH220" s="130"/>
      <c r="SNI220" s="130"/>
      <c r="SNJ220" s="130"/>
      <c r="SNK220" s="130"/>
      <c r="SNL220" s="130"/>
      <c r="SNM220" s="130"/>
      <c r="SNN220" s="130"/>
      <c r="SNO220" s="130"/>
      <c r="SNP220" s="130"/>
      <c r="SNQ220" s="130"/>
      <c r="SNR220" s="130"/>
      <c r="SNS220" s="130"/>
      <c r="SNT220" s="130"/>
      <c r="SNU220" s="130"/>
      <c r="SNV220" s="130"/>
      <c r="SNW220" s="130"/>
      <c r="SNX220" s="130"/>
      <c r="SNY220" s="130"/>
      <c r="SNZ220" s="130"/>
      <c r="SOA220" s="130"/>
      <c r="SOB220" s="130"/>
      <c r="SOC220" s="130"/>
      <c r="SOD220" s="130"/>
      <c r="SOE220" s="130"/>
      <c r="SOF220" s="130"/>
      <c r="SOG220" s="130"/>
      <c r="SOH220" s="130"/>
      <c r="SOI220" s="130"/>
      <c r="SOJ220" s="130"/>
      <c r="SOK220" s="130"/>
      <c r="SOL220" s="130"/>
      <c r="SOM220" s="130"/>
      <c r="SON220" s="130"/>
      <c r="SOO220" s="130"/>
      <c r="SOP220" s="130"/>
      <c r="SOQ220" s="130"/>
      <c r="SOR220" s="130"/>
      <c r="SOS220" s="130"/>
      <c r="SOT220" s="130"/>
      <c r="SOU220" s="130"/>
      <c r="SOV220" s="130"/>
      <c r="SOW220" s="130"/>
      <c r="SOX220" s="130"/>
      <c r="SOY220" s="130"/>
      <c r="SOZ220" s="130"/>
      <c r="SPA220" s="130"/>
      <c r="SPB220" s="130"/>
      <c r="SPC220" s="130"/>
      <c r="SPD220" s="130"/>
      <c r="SPE220" s="130"/>
      <c r="SPF220" s="130"/>
      <c r="SPG220" s="130"/>
      <c r="SPH220" s="130"/>
      <c r="SPI220" s="130"/>
      <c r="SPJ220" s="130"/>
      <c r="SPK220" s="130"/>
      <c r="SPL220" s="130"/>
      <c r="SPM220" s="130"/>
      <c r="SPN220" s="130"/>
      <c r="SPO220" s="130"/>
      <c r="SPP220" s="130"/>
      <c r="SPQ220" s="130"/>
      <c r="SPR220" s="130"/>
      <c r="SPS220" s="130"/>
      <c r="SPT220" s="130"/>
      <c r="SPU220" s="130"/>
      <c r="SPV220" s="130"/>
      <c r="SPW220" s="130"/>
      <c r="SPX220" s="130"/>
      <c r="SPY220" s="130"/>
      <c r="SPZ220" s="130"/>
      <c r="SQA220" s="130"/>
      <c r="SQB220" s="130"/>
      <c r="SQC220" s="130"/>
      <c r="SQD220" s="130"/>
      <c r="SQE220" s="130"/>
      <c r="SQF220" s="130"/>
      <c r="SQG220" s="130"/>
      <c r="SQH220" s="130"/>
      <c r="SQI220" s="130"/>
      <c r="SQJ220" s="130"/>
      <c r="SQK220" s="130"/>
      <c r="SQL220" s="130"/>
      <c r="SQM220" s="130"/>
      <c r="SQN220" s="130"/>
      <c r="SQO220" s="130"/>
      <c r="SQP220" s="130"/>
      <c r="SQQ220" s="130"/>
      <c r="SQR220" s="130"/>
      <c r="SQS220" s="130"/>
      <c r="SQT220" s="130"/>
      <c r="SQU220" s="130"/>
      <c r="SQV220" s="130"/>
      <c r="SQW220" s="130"/>
      <c r="SQX220" s="130"/>
      <c r="SQY220" s="130"/>
      <c r="SQZ220" s="130"/>
      <c r="SRA220" s="130"/>
      <c r="SRB220" s="130"/>
      <c r="SRC220" s="130"/>
      <c r="SRD220" s="130"/>
      <c r="SRE220" s="130"/>
      <c r="SRF220" s="130"/>
      <c r="SRG220" s="130"/>
      <c r="SRH220" s="130"/>
      <c r="SRI220" s="130"/>
      <c r="SRJ220" s="130"/>
      <c r="SRK220" s="130"/>
      <c r="SRL220" s="130"/>
      <c r="SRM220" s="130"/>
      <c r="SRN220" s="130"/>
      <c r="SRO220" s="130"/>
      <c r="SRP220" s="130"/>
      <c r="SRQ220" s="130"/>
      <c r="SRR220" s="130"/>
      <c r="SRS220" s="130"/>
      <c r="SRT220" s="130"/>
      <c r="SRU220" s="130"/>
      <c r="SRV220" s="130"/>
      <c r="SRW220" s="130"/>
      <c r="SRX220" s="130"/>
      <c r="SRY220" s="130"/>
      <c r="SRZ220" s="130"/>
      <c r="SSA220" s="130"/>
      <c r="SSB220" s="130"/>
      <c r="SSC220" s="130"/>
      <c r="SSD220" s="130"/>
      <c r="SSE220" s="130"/>
      <c r="SSF220" s="130"/>
      <c r="SSG220" s="130"/>
      <c r="SSH220" s="130"/>
      <c r="SSI220" s="130"/>
      <c r="SSJ220" s="130"/>
      <c r="SSK220" s="130"/>
      <c r="SSL220" s="130"/>
      <c r="SSM220" s="130"/>
      <c r="SSN220" s="130"/>
      <c r="SSO220" s="130"/>
      <c r="SSP220" s="130"/>
      <c r="SSQ220" s="130"/>
      <c r="SSR220" s="130"/>
      <c r="SSS220" s="130"/>
      <c r="SST220" s="130"/>
      <c r="SSU220" s="130"/>
      <c r="SSV220" s="130"/>
      <c r="SSW220" s="130"/>
      <c r="SSX220" s="130"/>
      <c r="SSY220" s="130"/>
      <c r="SSZ220" s="130"/>
      <c r="STA220" s="130"/>
      <c r="STB220" s="130"/>
      <c r="STC220" s="130"/>
      <c r="STD220" s="130"/>
      <c r="STE220" s="130"/>
      <c r="STF220" s="130"/>
      <c r="STG220" s="130"/>
      <c r="STH220" s="130"/>
      <c r="STI220" s="130"/>
      <c r="STJ220" s="130"/>
      <c r="STK220" s="130"/>
      <c r="STL220" s="130"/>
      <c r="STM220" s="130"/>
      <c r="STN220" s="130"/>
      <c r="STO220" s="130"/>
      <c r="STP220" s="130"/>
      <c r="STQ220" s="130"/>
      <c r="STR220" s="130"/>
      <c r="STS220" s="130"/>
      <c r="STT220" s="130"/>
      <c r="STU220" s="130"/>
      <c r="STV220" s="130"/>
      <c r="STW220" s="130"/>
      <c r="STX220" s="130"/>
      <c r="STY220" s="130"/>
      <c r="STZ220" s="130"/>
      <c r="SUA220" s="130"/>
      <c r="SUB220" s="130"/>
      <c r="SUC220" s="130"/>
      <c r="SUD220" s="130"/>
      <c r="SUE220" s="130"/>
      <c r="SUF220" s="130"/>
      <c r="SUG220" s="130"/>
      <c r="SUH220" s="130"/>
      <c r="SUI220" s="130"/>
      <c r="SUJ220" s="130"/>
      <c r="SUK220" s="130"/>
      <c r="SUL220" s="130"/>
      <c r="SUM220" s="130"/>
      <c r="SUN220" s="130"/>
      <c r="SUO220" s="130"/>
      <c r="SUP220" s="130"/>
      <c r="SUQ220" s="130"/>
      <c r="SUR220" s="130"/>
      <c r="SUS220" s="130"/>
      <c r="SUT220" s="130"/>
      <c r="SUU220" s="130"/>
      <c r="SUV220" s="130"/>
      <c r="SUW220" s="130"/>
      <c r="SUX220" s="130"/>
      <c r="SUY220" s="130"/>
      <c r="SUZ220" s="130"/>
      <c r="SVA220" s="130"/>
      <c r="SVB220" s="130"/>
      <c r="SVC220" s="130"/>
      <c r="SVD220" s="130"/>
      <c r="SVE220" s="130"/>
      <c r="SVF220" s="130"/>
      <c r="SVG220" s="130"/>
      <c r="SVH220" s="130"/>
      <c r="SVI220" s="130"/>
      <c r="SVJ220" s="130"/>
      <c r="SVK220" s="130"/>
      <c r="SVL220" s="130"/>
      <c r="SVM220" s="130"/>
      <c r="SVN220" s="130"/>
      <c r="SVO220" s="130"/>
      <c r="SVP220" s="130"/>
      <c r="SVQ220" s="130"/>
      <c r="SVR220" s="130"/>
      <c r="SVS220" s="130"/>
      <c r="SVT220" s="130"/>
      <c r="SVU220" s="130"/>
      <c r="SVV220" s="130"/>
      <c r="SVW220" s="130"/>
      <c r="SVX220" s="130"/>
      <c r="SVY220" s="130"/>
      <c r="SVZ220" s="130"/>
      <c r="SWA220" s="130"/>
      <c r="SWB220" s="130"/>
      <c r="SWC220" s="130"/>
      <c r="SWD220" s="130"/>
      <c r="SWE220" s="130"/>
      <c r="SWF220" s="130"/>
      <c r="SWG220" s="130"/>
      <c r="SWH220" s="130"/>
      <c r="SWI220" s="130"/>
      <c r="SWJ220" s="130"/>
      <c r="SWK220" s="130"/>
      <c r="SWL220" s="130"/>
      <c r="SWM220" s="130"/>
      <c r="SWN220" s="130"/>
      <c r="SWO220" s="130"/>
      <c r="SWP220" s="130"/>
      <c r="SWQ220" s="130"/>
      <c r="SWR220" s="130"/>
      <c r="SWS220" s="130"/>
      <c r="SWT220" s="130"/>
      <c r="SWU220" s="130"/>
      <c r="SWV220" s="130"/>
      <c r="SWW220" s="130"/>
      <c r="SWX220" s="130"/>
      <c r="SWY220" s="130"/>
      <c r="SWZ220" s="130"/>
      <c r="SXA220" s="130"/>
      <c r="SXB220" s="130"/>
      <c r="SXC220" s="130"/>
      <c r="SXD220" s="130"/>
      <c r="SXE220" s="130"/>
      <c r="SXF220" s="130"/>
      <c r="SXG220" s="130"/>
      <c r="SXH220" s="130"/>
      <c r="SXI220" s="130"/>
      <c r="SXJ220" s="130"/>
      <c r="SXK220" s="130"/>
      <c r="SXL220" s="130"/>
      <c r="SXM220" s="130"/>
      <c r="SXN220" s="130"/>
      <c r="SXO220" s="130"/>
      <c r="SXP220" s="130"/>
      <c r="SXQ220" s="130"/>
      <c r="SXR220" s="130"/>
      <c r="SXS220" s="130"/>
      <c r="SXT220" s="130"/>
      <c r="SXU220" s="130"/>
      <c r="SXV220" s="130"/>
      <c r="SXW220" s="130"/>
      <c r="SXX220" s="130"/>
      <c r="SXY220" s="130"/>
      <c r="SXZ220" s="130"/>
      <c r="SYA220" s="130"/>
      <c r="SYB220" s="130"/>
      <c r="SYC220" s="130"/>
      <c r="SYD220" s="130"/>
      <c r="SYE220" s="130"/>
      <c r="SYF220" s="130"/>
      <c r="SYG220" s="130"/>
      <c r="SYH220" s="130"/>
      <c r="SYI220" s="130"/>
      <c r="SYJ220" s="130"/>
      <c r="SYK220" s="130"/>
      <c r="SYL220" s="130"/>
      <c r="SYM220" s="130"/>
      <c r="SYN220" s="130"/>
      <c r="SYO220" s="130"/>
      <c r="SYP220" s="130"/>
      <c r="SYQ220" s="130"/>
      <c r="SYR220" s="130"/>
      <c r="SYS220" s="130"/>
      <c r="SYT220" s="130"/>
      <c r="SYU220" s="130"/>
      <c r="SYV220" s="130"/>
      <c r="SYW220" s="130"/>
      <c r="SYX220" s="130"/>
      <c r="SYY220" s="130"/>
      <c r="SYZ220" s="130"/>
      <c r="SZA220" s="130"/>
      <c r="SZB220" s="130"/>
      <c r="SZC220" s="130"/>
      <c r="SZD220" s="130"/>
      <c r="SZE220" s="130"/>
      <c r="SZF220" s="130"/>
      <c r="SZG220" s="130"/>
      <c r="SZH220" s="130"/>
      <c r="SZI220" s="130"/>
      <c r="SZJ220" s="130"/>
      <c r="SZK220" s="130"/>
      <c r="SZL220" s="130"/>
      <c r="SZM220" s="130"/>
      <c r="SZN220" s="130"/>
      <c r="SZO220" s="130"/>
      <c r="SZP220" s="130"/>
      <c r="SZQ220" s="130"/>
      <c r="SZR220" s="130"/>
      <c r="SZS220" s="130"/>
      <c r="SZT220" s="130"/>
      <c r="SZU220" s="130"/>
      <c r="SZV220" s="130"/>
      <c r="SZW220" s="130"/>
      <c r="SZX220" s="130"/>
      <c r="SZY220" s="130"/>
      <c r="SZZ220" s="130"/>
      <c r="TAA220" s="130"/>
      <c r="TAB220" s="130"/>
      <c r="TAC220" s="130"/>
      <c r="TAD220" s="130"/>
      <c r="TAE220" s="130"/>
      <c r="TAF220" s="130"/>
      <c r="TAG220" s="130"/>
      <c r="TAH220" s="130"/>
      <c r="TAI220" s="130"/>
      <c r="TAJ220" s="130"/>
      <c r="TAK220" s="130"/>
      <c r="TAL220" s="130"/>
      <c r="TAM220" s="130"/>
      <c r="TAN220" s="130"/>
      <c r="TAO220" s="130"/>
      <c r="TAP220" s="130"/>
      <c r="TAQ220" s="130"/>
      <c r="TAR220" s="130"/>
      <c r="TAS220" s="130"/>
      <c r="TAT220" s="130"/>
      <c r="TAU220" s="130"/>
      <c r="TAV220" s="130"/>
      <c r="TAW220" s="130"/>
      <c r="TAX220" s="130"/>
      <c r="TAY220" s="130"/>
      <c r="TAZ220" s="130"/>
      <c r="TBA220" s="130"/>
      <c r="TBB220" s="130"/>
      <c r="TBC220" s="130"/>
      <c r="TBD220" s="130"/>
      <c r="TBE220" s="130"/>
      <c r="TBF220" s="130"/>
      <c r="TBG220" s="130"/>
      <c r="TBH220" s="130"/>
      <c r="TBI220" s="130"/>
      <c r="TBJ220" s="130"/>
      <c r="TBK220" s="130"/>
      <c r="TBL220" s="130"/>
      <c r="TBM220" s="130"/>
      <c r="TBN220" s="130"/>
      <c r="TBO220" s="130"/>
      <c r="TBP220" s="130"/>
      <c r="TBQ220" s="130"/>
      <c r="TBR220" s="130"/>
      <c r="TBS220" s="130"/>
      <c r="TBT220" s="130"/>
      <c r="TBU220" s="130"/>
      <c r="TBV220" s="130"/>
      <c r="TBW220" s="130"/>
      <c r="TBX220" s="130"/>
      <c r="TBY220" s="130"/>
      <c r="TBZ220" s="130"/>
      <c r="TCA220" s="130"/>
      <c r="TCB220" s="130"/>
      <c r="TCC220" s="130"/>
      <c r="TCD220" s="130"/>
      <c r="TCE220" s="130"/>
      <c r="TCF220" s="130"/>
      <c r="TCG220" s="130"/>
      <c r="TCH220" s="130"/>
      <c r="TCI220" s="130"/>
      <c r="TCJ220" s="130"/>
      <c r="TCK220" s="130"/>
      <c r="TCL220" s="130"/>
      <c r="TCM220" s="130"/>
      <c r="TCN220" s="130"/>
      <c r="TCO220" s="130"/>
      <c r="TCP220" s="130"/>
      <c r="TCQ220" s="130"/>
      <c r="TCR220" s="130"/>
      <c r="TCS220" s="130"/>
      <c r="TCT220" s="130"/>
      <c r="TCU220" s="130"/>
      <c r="TCV220" s="130"/>
      <c r="TCW220" s="130"/>
      <c r="TCX220" s="130"/>
      <c r="TCY220" s="130"/>
      <c r="TCZ220" s="130"/>
      <c r="TDA220" s="130"/>
      <c r="TDB220" s="130"/>
      <c r="TDC220" s="130"/>
      <c r="TDD220" s="130"/>
      <c r="TDE220" s="130"/>
      <c r="TDF220" s="130"/>
      <c r="TDG220" s="130"/>
      <c r="TDH220" s="130"/>
      <c r="TDI220" s="130"/>
      <c r="TDJ220" s="130"/>
      <c r="TDK220" s="130"/>
      <c r="TDL220" s="130"/>
      <c r="TDM220" s="130"/>
      <c r="TDN220" s="130"/>
      <c r="TDO220" s="130"/>
      <c r="TDP220" s="130"/>
      <c r="TDQ220" s="130"/>
      <c r="TDR220" s="130"/>
      <c r="TDS220" s="130"/>
      <c r="TDT220" s="130"/>
      <c r="TDU220" s="130"/>
      <c r="TDV220" s="130"/>
      <c r="TDW220" s="130"/>
      <c r="TDX220" s="130"/>
      <c r="TDY220" s="130"/>
      <c r="TDZ220" s="130"/>
      <c r="TEA220" s="130"/>
      <c r="TEB220" s="130"/>
      <c r="TEC220" s="130"/>
      <c r="TED220" s="130"/>
      <c r="TEE220" s="130"/>
      <c r="TEF220" s="130"/>
      <c r="TEG220" s="130"/>
      <c r="TEH220" s="130"/>
      <c r="TEI220" s="130"/>
      <c r="TEJ220" s="130"/>
      <c r="TEK220" s="130"/>
      <c r="TEL220" s="130"/>
      <c r="TEM220" s="130"/>
      <c r="TEN220" s="130"/>
      <c r="TEO220" s="130"/>
      <c r="TEP220" s="130"/>
      <c r="TEQ220" s="130"/>
      <c r="TER220" s="130"/>
      <c r="TES220" s="130"/>
      <c r="TET220" s="130"/>
      <c r="TEU220" s="130"/>
      <c r="TEV220" s="130"/>
      <c r="TEW220" s="130"/>
      <c r="TEX220" s="130"/>
      <c r="TEY220" s="130"/>
      <c r="TEZ220" s="130"/>
      <c r="TFA220" s="130"/>
      <c r="TFB220" s="130"/>
      <c r="TFC220" s="130"/>
      <c r="TFD220" s="130"/>
      <c r="TFE220" s="130"/>
      <c r="TFF220" s="130"/>
      <c r="TFG220" s="130"/>
      <c r="TFH220" s="130"/>
      <c r="TFI220" s="130"/>
      <c r="TFJ220" s="130"/>
      <c r="TFK220" s="130"/>
      <c r="TFL220" s="130"/>
      <c r="TFM220" s="130"/>
      <c r="TFN220" s="130"/>
      <c r="TFO220" s="130"/>
      <c r="TFP220" s="130"/>
      <c r="TFQ220" s="130"/>
      <c r="TFR220" s="130"/>
      <c r="TFS220" s="130"/>
      <c r="TFT220" s="130"/>
      <c r="TFU220" s="130"/>
      <c r="TFV220" s="130"/>
      <c r="TFW220" s="130"/>
      <c r="TFX220" s="130"/>
      <c r="TFY220" s="130"/>
      <c r="TFZ220" s="130"/>
      <c r="TGA220" s="130"/>
      <c r="TGB220" s="130"/>
      <c r="TGC220" s="130"/>
      <c r="TGD220" s="130"/>
      <c r="TGE220" s="130"/>
      <c r="TGF220" s="130"/>
      <c r="TGG220" s="130"/>
      <c r="TGH220" s="130"/>
      <c r="TGI220" s="130"/>
      <c r="TGJ220" s="130"/>
      <c r="TGK220" s="130"/>
      <c r="TGL220" s="130"/>
      <c r="TGM220" s="130"/>
      <c r="TGN220" s="130"/>
      <c r="TGO220" s="130"/>
      <c r="TGP220" s="130"/>
      <c r="TGQ220" s="130"/>
      <c r="TGR220" s="130"/>
      <c r="TGS220" s="130"/>
      <c r="TGT220" s="130"/>
      <c r="TGU220" s="130"/>
      <c r="TGV220" s="130"/>
      <c r="TGW220" s="130"/>
      <c r="TGX220" s="130"/>
      <c r="TGY220" s="130"/>
      <c r="TGZ220" s="130"/>
      <c r="THA220" s="130"/>
      <c r="THB220" s="130"/>
      <c r="THC220" s="130"/>
      <c r="THD220" s="130"/>
      <c r="THE220" s="130"/>
      <c r="THF220" s="130"/>
      <c r="THG220" s="130"/>
      <c r="THH220" s="130"/>
      <c r="THI220" s="130"/>
      <c r="THJ220" s="130"/>
      <c r="THK220" s="130"/>
      <c r="THL220" s="130"/>
      <c r="THM220" s="130"/>
      <c r="THN220" s="130"/>
      <c r="THO220" s="130"/>
      <c r="THP220" s="130"/>
      <c r="THQ220" s="130"/>
      <c r="THR220" s="130"/>
      <c r="THS220" s="130"/>
      <c r="THT220" s="130"/>
      <c r="THU220" s="130"/>
      <c r="THV220" s="130"/>
      <c r="THW220" s="130"/>
      <c r="THX220" s="130"/>
      <c r="THY220" s="130"/>
      <c r="THZ220" s="130"/>
      <c r="TIA220" s="130"/>
      <c r="TIB220" s="130"/>
      <c r="TIC220" s="130"/>
      <c r="TID220" s="130"/>
      <c r="TIE220" s="130"/>
      <c r="TIF220" s="130"/>
      <c r="TIG220" s="130"/>
      <c r="TIH220" s="130"/>
      <c r="TII220" s="130"/>
      <c r="TIJ220" s="130"/>
      <c r="TIK220" s="130"/>
      <c r="TIL220" s="130"/>
      <c r="TIM220" s="130"/>
      <c r="TIN220" s="130"/>
      <c r="TIO220" s="130"/>
      <c r="TIP220" s="130"/>
      <c r="TIQ220" s="130"/>
      <c r="TIR220" s="130"/>
      <c r="TIS220" s="130"/>
      <c r="TIT220" s="130"/>
      <c r="TIU220" s="130"/>
      <c r="TIV220" s="130"/>
      <c r="TIW220" s="130"/>
      <c r="TIX220" s="130"/>
      <c r="TIY220" s="130"/>
      <c r="TIZ220" s="130"/>
      <c r="TJA220" s="130"/>
      <c r="TJB220" s="130"/>
      <c r="TJC220" s="130"/>
      <c r="TJD220" s="130"/>
      <c r="TJE220" s="130"/>
      <c r="TJF220" s="130"/>
      <c r="TJG220" s="130"/>
      <c r="TJH220" s="130"/>
      <c r="TJI220" s="130"/>
      <c r="TJJ220" s="130"/>
      <c r="TJK220" s="130"/>
      <c r="TJL220" s="130"/>
      <c r="TJM220" s="130"/>
      <c r="TJN220" s="130"/>
      <c r="TJO220" s="130"/>
      <c r="TJP220" s="130"/>
      <c r="TJQ220" s="130"/>
      <c r="TJR220" s="130"/>
      <c r="TJS220" s="130"/>
      <c r="TJT220" s="130"/>
      <c r="TJU220" s="130"/>
      <c r="TJV220" s="130"/>
      <c r="TJW220" s="130"/>
      <c r="TJX220" s="130"/>
      <c r="TJY220" s="130"/>
      <c r="TJZ220" s="130"/>
      <c r="TKA220" s="130"/>
      <c r="TKB220" s="130"/>
      <c r="TKC220" s="130"/>
      <c r="TKD220" s="130"/>
      <c r="TKE220" s="130"/>
      <c r="TKF220" s="130"/>
      <c r="TKG220" s="130"/>
      <c r="TKH220" s="130"/>
      <c r="TKI220" s="130"/>
      <c r="TKJ220" s="130"/>
      <c r="TKK220" s="130"/>
      <c r="TKL220" s="130"/>
      <c r="TKM220" s="130"/>
      <c r="TKN220" s="130"/>
      <c r="TKO220" s="130"/>
      <c r="TKP220" s="130"/>
      <c r="TKQ220" s="130"/>
      <c r="TKR220" s="130"/>
      <c r="TKS220" s="130"/>
      <c r="TKT220" s="130"/>
      <c r="TKU220" s="130"/>
      <c r="TKV220" s="130"/>
      <c r="TKW220" s="130"/>
      <c r="TKX220" s="130"/>
      <c r="TKY220" s="130"/>
      <c r="TKZ220" s="130"/>
      <c r="TLA220" s="130"/>
      <c r="TLB220" s="130"/>
      <c r="TLC220" s="130"/>
      <c r="TLD220" s="130"/>
      <c r="TLE220" s="130"/>
      <c r="TLF220" s="130"/>
      <c r="TLG220" s="130"/>
      <c r="TLH220" s="130"/>
      <c r="TLI220" s="130"/>
      <c r="TLJ220" s="130"/>
      <c r="TLK220" s="130"/>
      <c r="TLL220" s="130"/>
      <c r="TLM220" s="130"/>
      <c r="TLN220" s="130"/>
      <c r="TLO220" s="130"/>
      <c r="TLP220" s="130"/>
      <c r="TLQ220" s="130"/>
      <c r="TLR220" s="130"/>
      <c r="TLS220" s="130"/>
      <c r="TLT220" s="130"/>
      <c r="TLU220" s="130"/>
      <c r="TLV220" s="130"/>
      <c r="TLW220" s="130"/>
      <c r="TLX220" s="130"/>
      <c r="TLY220" s="130"/>
      <c r="TLZ220" s="130"/>
      <c r="TMA220" s="130"/>
      <c r="TMB220" s="130"/>
      <c r="TMC220" s="130"/>
      <c r="TMD220" s="130"/>
      <c r="TME220" s="130"/>
      <c r="TMF220" s="130"/>
      <c r="TMG220" s="130"/>
      <c r="TMH220" s="130"/>
      <c r="TMI220" s="130"/>
      <c r="TMJ220" s="130"/>
      <c r="TMK220" s="130"/>
      <c r="TML220" s="130"/>
      <c r="TMM220" s="130"/>
      <c r="TMN220" s="130"/>
      <c r="TMO220" s="130"/>
      <c r="TMP220" s="130"/>
      <c r="TMQ220" s="130"/>
      <c r="TMR220" s="130"/>
      <c r="TMS220" s="130"/>
      <c r="TMT220" s="130"/>
      <c r="TMU220" s="130"/>
      <c r="TMV220" s="130"/>
      <c r="TMW220" s="130"/>
      <c r="TMX220" s="130"/>
      <c r="TMY220" s="130"/>
      <c r="TMZ220" s="130"/>
      <c r="TNA220" s="130"/>
      <c r="TNB220" s="130"/>
      <c r="TNC220" s="130"/>
      <c r="TND220" s="130"/>
      <c r="TNE220" s="130"/>
      <c r="TNF220" s="130"/>
      <c r="TNG220" s="130"/>
      <c r="TNH220" s="130"/>
      <c r="TNI220" s="130"/>
      <c r="TNJ220" s="130"/>
      <c r="TNK220" s="130"/>
      <c r="TNL220" s="130"/>
      <c r="TNM220" s="130"/>
      <c r="TNN220" s="130"/>
      <c r="TNO220" s="130"/>
      <c r="TNP220" s="130"/>
      <c r="TNQ220" s="130"/>
      <c r="TNR220" s="130"/>
      <c r="TNS220" s="130"/>
      <c r="TNT220" s="130"/>
      <c r="TNU220" s="130"/>
      <c r="TNV220" s="130"/>
      <c r="TNW220" s="130"/>
      <c r="TNX220" s="130"/>
      <c r="TNY220" s="130"/>
      <c r="TNZ220" s="130"/>
      <c r="TOA220" s="130"/>
      <c r="TOB220" s="130"/>
      <c r="TOC220" s="130"/>
      <c r="TOD220" s="130"/>
      <c r="TOE220" s="130"/>
      <c r="TOF220" s="130"/>
      <c r="TOG220" s="130"/>
      <c r="TOH220" s="130"/>
      <c r="TOI220" s="130"/>
      <c r="TOJ220" s="130"/>
      <c r="TOK220" s="130"/>
      <c r="TOL220" s="130"/>
      <c r="TOM220" s="130"/>
      <c r="TON220" s="130"/>
      <c r="TOO220" s="130"/>
      <c r="TOP220" s="130"/>
      <c r="TOQ220" s="130"/>
      <c r="TOR220" s="130"/>
      <c r="TOS220" s="130"/>
      <c r="TOT220" s="130"/>
      <c r="TOU220" s="130"/>
      <c r="TOV220" s="130"/>
      <c r="TOW220" s="130"/>
      <c r="TOX220" s="130"/>
      <c r="TOY220" s="130"/>
      <c r="TOZ220" s="130"/>
      <c r="TPA220" s="130"/>
      <c r="TPB220" s="130"/>
      <c r="TPC220" s="130"/>
      <c r="TPD220" s="130"/>
      <c r="TPE220" s="130"/>
      <c r="TPF220" s="130"/>
      <c r="TPG220" s="130"/>
      <c r="TPH220" s="130"/>
      <c r="TPI220" s="130"/>
      <c r="TPJ220" s="130"/>
      <c r="TPK220" s="130"/>
      <c r="TPL220" s="130"/>
      <c r="TPM220" s="130"/>
      <c r="TPN220" s="130"/>
      <c r="TPO220" s="130"/>
      <c r="TPP220" s="130"/>
      <c r="TPQ220" s="130"/>
      <c r="TPR220" s="130"/>
      <c r="TPS220" s="130"/>
      <c r="TPT220" s="130"/>
      <c r="TPU220" s="130"/>
      <c r="TPV220" s="130"/>
      <c r="TPW220" s="130"/>
      <c r="TPX220" s="130"/>
      <c r="TPY220" s="130"/>
      <c r="TPZ220" s="130"/>
      <c r="TQA220" s="130"/>
      <c r="TQB220" s="130"/>
      <c r="TQC220" s="130"/>
      <c r="TQD220" s="130"/>
      <c r="TQE220" s="130"/>
      <c r="TQF220" s="130"/>
      <c r="TQG220" s="130"/>
      <c r="TQH220" s="130"/>
      <c r="TQI220" s="130"/>
      <c r="TQJ220" s="130"/>
      <c r="TQK220" s="130"/>
      <c r="TQL220" s="130"/>
      <c r="TQM220" s="130"/>
      <c r="TQN220" s="130"/>
      <c r="TQO220" s="130"/>
      <c r="TQP220" s="130"/>
      <c r="TQQ220" s="130"/>
      <c r="TQR220" s="130"/>
      <c r="TQS220" s="130"/>
      <c r="TQT220" s="130"/>
      <c r="TQU220" s="130"/>
      <c r="TQV220" s="130"/>
      <c r="TQW220" s="130"/>
      <c r="TQX220" s="130"/>
      <c r="TQY220" s="130"/>
      <c r="TQZ220" s="130"/>
      <c r="TRA220" s="130"/>
      <c r="TRB220" s="130"/>
      <c r="TRC220" s="130"/>
      <c r="TRD220" s="130"/>
      <c r="TRE220" s="130"/>
      <c r="TRF220" s="130"/>
      <c r="TRG220" s="130"/>
      <c r="TRH220" s="130"/>
      <c r="TRI220" s="130"/>
      <c r="TRJ220" s="130"/>
      <c r="TRK220" s="130"/>
      <c r="TRL220" s="130"/>
      <c r="TRM220" s="130"/>
      <c r="TRN220" s="130"/>
      <c r="TRO220" s="130"/>
      <c r="TRP220" s="130"/>
      <c r="TRQ220" s="130"/>
      <c r="TRR220" s="130"/>
      <c r="TRS220" s="130"/>
      <c r="TRT220" s="130"/>
      <c r="TRU220" s="130"/>
      <c r="TRV220" s="130"/>
      <c r="TRW220" s="130"/>
      <c r="TRX220" s="130"/>
      <c r="TRY220" s="130"/>
      <c r="TRZ220" s="130"/>
      <c r="TSA220" s="130"/>
      <c r="TSB220" s="130"/>
      <c r="TSC220" s="130"/>
      <c r="TSD220" s="130"/>
      <c r="TSE220" s="130"/>
      <c r="TSF220" s="130"/>
      <c r="TSG220" s="130"/>
      <c r="TSH220" s="130"/>
      <c r="TSI220" s="130"/>
      <c r="TSJ220" s="130"/>
      <c r="TSK220" s="130"/>
      <c r="TSL220" s="130"/>
      <c r="TSM220" s="130"/>
      <c r="TSN220" s="130"/>
      <c r="TSO220" s="130"/>
      <c r="TSP220" s="130"/>
      <c r="TSQ220" s="130"/>
      <c r="TSR220" s="130"/>
      <c r="TSS220" s="130"/>
      <c r="TST220" s="130"/>
      <c r="TSU220" s="130"/>
      <c r="TSV220" s="130"/>
      <c r="TSW220" s="130"/>
      <c r="TSX220" s="130"/>
      <c r="TSY220" s="130"/>
      <c r="TSZ220" s="130"/>
      <c r="TTA220" s="130"/>
      <c r="TTB220" s="130"/>
      <c r="TTC220" s="130"/>
      <c r="TTD220" s="130"/>
      <c r="TTE220" s="130"/>
      <c r="TTF220" s="130"/>
      <c r="TTG220" s="130"/>
      <c r="TTH220" s="130"/>
      <c r="TTI220" s="130"/>
      <c r="TTJ220" s="130"/>
      <c r="TTK220" s="130"/>
      <c r="TTL220" s="130"/>
      <c r="TTM220" s="130"/>
      <c r="TTN220" s="130"/>
      <c r="TTO220" s="130"/>
      <c r="TTP220" s="130"/>
      <c r="TTQ220" s="130"/>
      <c r="TTR220" s="130"/>
      <c r="TTS220" s="130"/>
      <c r="TTT220" s="130"/>
      <c r="TTU220" s="130"/>
      <c r="TTV220" s="130"/>
      <c r="TTW220" s="130"/>
      <c r="TTX220" s="130"/>
      <c r="TTY220" s="130"/>
      <c r="TTZ220" s="130"/>
      <c r="TUA220" s="130"/>
      <c r="TUB220" s="130"/>
      <c r="TUC220" s="130"/>
      <c r="TUD220" s="130"/>
      <c r="TUE220" s="130"/>
      <c r="TUF220" s="130"/>
      <c r="TUG220" s="130"/>
      <c r="TUH220" s="130"/>
      <c r="TUI220" s="130"/>
      <c r="TUJ220" s="130"/>
      <c r="TUK220" s="130"/>
      <c r="TUL220" s="130"/>
      <c r="TUM220" s="130"/>
      <c r="TUN220" s="130"/>
      <c r="TUO220" s="130"/>
      <c r="TUP220" s="130"/>
      <c r="TUQ220" s="130"/>
      <c r="TUR220" s="130"/>
      <c r="TUS220" s="130"/>
      <c r="TUT220" s="130"/>
      <c r="TUU220" s="130"/>
      <c r="TUV220" s="130"/>
      <c r="TUW220" s="130"/>
      <c r="TUX220" s="130"/>
      <c r="TUY220" s="130"/>
      <c r="TUZ220" s="130"/>
      <c r="TVA220" s="130"/>
      <c r="TVB220" s="130"/>
      <c r="TVC220" s="130"/>
      <c r="TVD220" s="130"/>
      <c r="TVE220" s="130"/>
      <c r="TVF220" s="130"/>
      <c r="TVG220" s="130"/>
      <c r="TVH220" s="130"/>
      <c r="TVI220" s="130"/>
      <c r="TVJ220" s="130"/>
      <c r="TVK220" s="130"/>
      <c r="TVL220" s="130"/>
      <c r="TVM220" s="130"/>
      <c r="TVN220" s="130"/>
      <c r="TVO220" s="130"/>
      <c r="TVP220" s="130"/>
      <c r="TVQ220" s="130"/>
      <c r="TVR220" s="130"/>
      <c r="TVS220" s="130"/>
      <c r="TVT220" s="130"/>
      <c r="TVU220" s="130"/>
      <c r="TVV220" s="130"/>
      <c r="TVW220" s="130"/>
      <c r="TVX220" s="130"/>
      <c r="TVY220" s="130"/>
      <c r="TVZ220" s="130"/>
      <c r="TWA220" s="130"/>
      <c r="TWB220" s="130"/>
      <c r="TWC220" s="130"/>
      <c r="TWD220" s="130"/>
      <c r="TWE220" s="130"/>
      <c r="TWF220" s="130"/>
      <c r="TWG220" s="130"/>
      <c r="TWH220" s="130"/>
      <c r="TWI220" s="130"/>
      <c r="TWJ220" s="130"/>
      <c r="TWK220" s="130"/>
      <c r="TWL220" s="130"/>
      <c r="TWM220" s="130"/>
      <c r="TWN220" s="130"/>
      <c r="TWO220" s="130"/>
      <c r="TWP220" s="130"/>
      <c r="TWQ220" s="130"/>
      <c r="TWR220" s="130"/>
      <c r="TWS220" s="130"/>
      <c r="TWT220" s="130"/>
      <c r="TWU220" s="130"/>
      <c r="TWV220" s="130"/>
      <c r="TWW220" s="130"/>
      <c r="TWX220" s="130"/>
      <c r="TWY220" s="130"/>
      <c r="TWZ220" s="130"/>
      <c r="TXA220" s="130"/>
      <c r="TXB220" s="130"/>
      <c r="TXC220" s="130"/>
      <c r="TXD220" s="130"/>
      <c r="TXE220" s="130"/>
      <c r="TXF220" s="130"/>
      <c r="TXG220" s="130"/>
      <c r="TXH220" s="130"/>
      <c r="TXI220" s="130"/>
      <c r="TXJ220" s="130"/>
      <c r="TXK220" s="130"/>
      <c r="TXL220" s="130"/>
      <c r="TXM220" s="130"/>
      <c r="TXN220" s="130"/>
      <c r="TXO220" s="130"/>
      <c r="TXP220" s="130"/>
      <c r="TXQ220" s="130"/>
      <c r="TXR220" s="130"/>
      <c r="TXS220" s="130"/>
      <c r="TXT220" s="130"/>
      <c r="TXU220" s="130"/>
      <c r="TXV220" s="130"/>
      <c r="TXW220" s="130"/>
      <c r="TXX220" s="130"/>
      <c r="TXY220" s="130"/>
      <c r="TXZ220" s="130"/>
      <c r="TYA220" s="130"/>
      <c r="TYB220" s="130"/>
      <c r="TYC220" s="130"/>
      <c r="TYD220" s="130"/>
      <c r="TYE220" s="130"/>
      <c r="TYF220" s="130"/>
      <c r="TYG220" s="130"/>
      <c r="TYH220" s="130"/>
      <c r="TYI220" s="130"/>
      <c r="TYJ220" s="130"/>
      <c r="TYK220" s="130"/>
      <c r="TYL220" s="130"/>
      <c r="TYM220" s="130"/>
      <c r="TYN220" s="130"/>
      <c r="TYO220" s="130"/>
      <c r="TYP220" s="130"/>
      <c r="TYQ220" s="130"/>
      <c r="TYR220" s="130"/>
      <c r="TYS220" s="130"/>
      <c r="TYT220" s="130"/>
      <c r="TYU220" s="130"/>
      <c r="TYV220" s="130"/>
      <c r="TYW220" s="130"/>
      <c r="TYX220" s="130"/>
      <c r="TYY220" s="130"/>
      <c r="TYZ220" s="130"/>
      <c r="TZA220" s="130"/>
      <c r="TZB220" s="130"/>
      <c r="TZC220" s="130"/>
      <c r="TZD220" s="130"/>
      <c r="TZE220" s="130"/>
      <c r="TZF220" s="130"/>
      <c r="TZG220" s="130"/>
      <c r="TZH220" s="130"/>
      <c r="TZI220" s="130"/>
      <c r="TZJ220" s="130"/>
      <c r="TZK220" s="130"/>
      <c r="TZL220" s="130"/>
      <c r="TZM220" s="130"/>
      <c r="TZN220" s="130"/>
      <c r="TZO220" s="130"/>
      <c r="TZP220" s="130"/>
      <c r="TZQ220" s="130"/>
      <c r="TZR220" s="130"/>
      <c r="TZS220" s="130"/>
      <c r="TZT220" s="130"/>
      <c r="TZU220" s="130"/>
      <c r="TZV220" s="130"/>
      <c r="TZW220" s="130"/>
      <c r="TZX220" s="130"/>
      <c r="TZY220" s="130"/>
      <c r="TZZ220" s="130"/>
      <c r="UAA220" s="130"/>
      <c r="UAB220" s="130"/>
      <c r="UAC220" s="130"/>
      <c r="UAD220" s="130"/>
      <c r="UAE220" s="130"/>
      <c r="UAF220" s="130"/>
      <c r="UAG220" s="130"/>
      <c r="UAH220" s="130"/>
      <c r="UAI220" s="130"/>
      <c r="UAJ220" s="130"/>
      <c r="UAK220" s="130"/>
      <c r="UAL220" s="130"/>
      <c r="UAM220" s="130"/>
      <c r="UAN220" s="130"/>
      <c r="UAO220" s="130"/>
      <c r="UAP220" s="130"/>
      <c r="UAQ220" s="130"/>
      <c r="UAR220" s="130"/>
      <c r="UAS220" s="130"/>
      <c r="UAT220" s="130"/>
      <c r="UAU220" s="130"/>
      <c r="UAV220" s="130"/>
      <c r="UAW220" s="130"/>
      <c r="UAX220" s="130"/>
      <c r="UAY220" s="130"/>
      <c r="UAZ220" s="130"/>
      <c r="UBA220" s="130"/>
      <c r="UBB220" s="130"/>
      <c r="UBC220" s="130"/>
      <c r="UBD220" s="130"/>
      <c r="UBE220" s="130"/>
      <c r="UBF220" s="130"/>
      <c r="UBG220" s="130"/>
      <c r="UBH220" s="130"/>
      <c r="UBI220" s="130"/>
      <c r="UBJ220" s="130"/>
      <c r="UBK220" s="130"/>
      <c r="UBL220" s="130"/>
      <c r="UBM220" s="130"/>
      <c r="UBN220" s="130"/>
      <c r="UBO220" s="130"/>
      <c r="UBP220" s="130"/>
      <c r="UBQ220" s="130"/>
      <c r="UBR220" s="130"/>
      <c r="UBS220" s="130"/>
      <c r="UBT220" s="130"/>
      <c r="UBU220" s="130"/>
      <c r="UBV220" s="130"/>
      <c r="UBW220" s="130"/>
      <c r="UBX220" s="130"/>
      <c r="UBY220" s="130"/>
      <c r="UBZ220" s="130"/>
      <c r="UCA220" s="130"/>
      <c r="UCB220" s="130"/>
      <c r="UCC220" s="130"/>
      <c r="UCD220" s="130"/>
      <c r="UCE220" s="130"/>
      <c r="UCF220" s="130"/>
      <c r="UCG220" s="130"/>
      <c r="UCH220" s="130"/>
      <c r="UCI220" s="130"/>
      <c r="UCJ220" s="130"/>
      <c r="UCK220" s="130"/>
      <c r="UCL220" s="130"/>
      <c r="UCM220" s="130"/>
      <c r="UCN220" s="130"/>
      <c r="UCO220" s="130"/>
      <c r="UCP220" s="130"/>
      <c r="UCQ220" s="130"/>
      <c r="UCR220" s="130"/>
      <c r="UCS220" s="130"/>
      <c r="UCT220" s="130"/>
      <c r="UCU220" s="130"/>
      <c r="UCV220" s="130"/>
      <c r="UCW220" s="130"/>
      <c r="UCX220" s="130"/>
      <c r="UCY220" s="130"/>
      <c r="UCZ220" s="130"/>
      <c r="UDA220" s="130"/>
      <c r="UDB220" s="130"/>
      <c r="UDC220" s="130"/>
      <c r="UDD220" s="130"/>
      <c r="UDE220" s="130"/>
      <c r="UDF220" s="130"/>
      <c r="UDG220" s="130"/>
      <c r="UDH220" s="130"/>
      <c r="UDI220" s="130"/>
      <c r="UDJ220" s="130"/>
      <c r="UDK220" s="130"/>
      <c r="UDL220" s="130"/>
      <c r="UDM220" s="130"/>
      <c r="UDN220" s="130"/>
      <c r="UDO220" s="130"/>
      <c r="UDP220" s="130"/>
      <c r="UDQ220" s="130"/>
      <c r="UDR220" s="130"/>
      <c r="UDS220" s="130"/>
      <c r="UDT220" s="130"/>
      <c r="UDU220" s="130"/>
      <c r="UDV220" s="130"/>
      <c r="UDW220" s="130"/>
      <c r="UDX220" s="130"/>
      <c r="UDY220" s="130"/>
      <c r="UDZ220" s="130"/>
      <c r="UEA220" s="130"/>
      <c r="UEB220" s="130"/>
      <c r="UEC220" s="130"/>
      <c r="UED220" s="130"/>
      <c r="UEE220" s="130"/>
      <c r="UEF220" s="130"/>
      <c r="UEG220" s="130"/>
      <c r="UEH220" s="130"/>
      <c r="UEI220" s="130"/>
      <c r="UEJ220" s="130"/>
      <c r="UEK220" s="130"/>
      <c r="UEL220" s="130"/>
      <c r="UEM220" s="130"/>
      <c r="UEN220" s="130"/>
      <c r="UEO220" s="130"/>
      <c r="UEP220" s="130"/>
      <c r="UEQ220" s="130"/>
      <c r="UER220" s="130"/>
      <c r="UES220" s="130"/>
      <c r="UET220" s="130"/>
      <c r="UEU220" s="130"/>
      <c r="UEV220" s="130"/>
      <c r="UEW220" s="130"/>
      <c r="UEX220" s="130"/>
      <c r="UEY220" s="130"/>
      <c r="UEZ220" s="130"/>
      <c r="UFA220" s="130"/>
      <c r="UFB220" s="130"/>
      <c r="UFC220" s="130"/>
      <c r="UFD220" s="130"/>
      <c r="UFE220" s="130"/>
      <c r="UFF220" s="130"/>
      <c r="UFG220" s="130"/>
      <c r="UFH220" s="130"/>
      <c r="UFI220" s="130"/>
      <c r="UFJ220" s="130"/>
      <c r="UFK220" s="130"/>
      <c r="UFL220" s="130"/>
      <c r="UFM220" s="130"/>
      <c r="UFN220" s="130"/>
      <c r="UFO220" s="130"/>
      <c r="UFP220" s="130"/>
      <c r="UFQ220" s="130"/>
      <c r="UFR220" s="130"/>
      <c r="UFS220" s="130"/>
      <c r="UFT220" s="130"/>
      <c r="UFU220" s="130"/>
      <c r="UFV220" s="130"/>
      <c r="UFW220" s="130"/>
      <c r="UFX220" s="130"/>
      <c r="UFY220" s="130"/>
      <c r="UFZ220" s="130"/>
      <c r="UGA220" s="130"/>
      <c r="UGB220" s="130"/>
      <c r="UGC220" s="130"/>
      <c r="UGD220" s="130"/>
      <c r="UGE220" s="130"/>
      <c r="UGF220" s="130"/>
      <c r="UGG220" s="130"/>
      <c r="UGH220" s="130"/>
      <c r="UGI220" s="130"/>
      <c r="UGJ220" s="130"/>
      <c r="UGK220" s="130"/>
      <c r="UGL220" s="130"/>
      <c r="UGM220" s="130"/>
      <c r="UGN220" s="130"/>
      <c r="UGO220" s="130"/>
      <c r="UGP220" s="130"/>
      <c r="UGQ220" s="130"/>
      <c r="UGR220" s="130"/>
      <c r="UGS220" s="130"/>
      <c r="UGT220" s="130"/>
      <c r="UGU220" s="130"/>
      <c r="UGV220" s="130"/>
      <c r="UGW220" s="130"/>
      <c r="UGX220" s="130"/>
      <c r="UGY220" s="130"/>
      <c r="UGZ220" s="130"/>
      <c r="UHA220" s="130"/>
      <c r="UHB220" s="130"/>
      <c r="UHC220" s="130"/>
      <c r="UHD220" s="130"/>
      <c r="UHE220" s="130"/>
      <c r="UHF220" s="130"/>
      <c r="UHG220" s="130"/>
      <c r="UHH220" s="130"/>
      <c r="UHI220" s="130"/>
      <c r="UHJ220" s="130"/>
      <c r="UHK220" s="130"/>
      <c r="UHL220" s="130"/>
      <c r="UHM220" s="130"/>
      <c r="UHN220" s="130"/>
      <c r="UHO220" s="130"/>
      <c r="UHP220" s="130"/>
      <c r="UHQ220" s="130"/>
      <c r="UHR220" s="130"/>
      <c r="UHS220" s="130"/>
      <c r="UHT220" s="130"/>
      <c r="UHU220" s="130"/>
      <c r="UHV220" s="130"/>
      <c r="UHW220" s="130"/>
      <c r="UHX220" s="130"/>
      <c r="UHY220" s="130"/>
      <c r="UHZ220" s="130"/>
      <c r="UIA220" s="130"/>
      <c r="UIB220" s="130"/>
      <c r="UIC220" s="130"/>
      <c r="UID220" s="130"/>
      <c r="UIE220" s="130"/>
      <c r="UIF220" s="130"/>
      <c r="UIG220" s="130"/>
      <c r="UIH220" s="130"/>
      <c r="UII220" s="130"/>
      <c r="UIJ220" s="130"/>
      <c r="UIK220" s="130"/>
      <c r="UIL220" s="130"/>
      <c r="UIM220" s="130"/>
      <c r="UIN220" s="130"/>
      <c r="UIO220" s="130"/>
      <c r="UIP220" s="130"/>
      <c r="UIQ220" s="130"/>
      <c r="UIR220" s="130"/>
      <c r="UIS220" s="130"/>
      <c r="UIT220" s="130"/>
      <c r="UIU220" s="130"/>
      <c r="UIV220" s="130"/>
      <c r="UIW220" s="130"/>
      <c r="UIX220" s="130"/>
      <c r="UIY220" s="130"/>
      <c r="UIZ220" s="130"/>
      <c r="UJA220" s="130"/>
      <c r="UJB220" s="130"/>
      <c r="UJC220" s="130"/>
      <c r="UJD220" s="130"/>
      <c r="UJE220" s="130"/>
      <c r="UJF220" s="130"/>
      <c r="UJG220" s="130"/>
      <c r="UJH220" s="130"/>
      <c r="UJI220" s="130"/>
      <c r="UJJ220" s="130"/>
      <c r="UJK220" s="130"/>
      <c r="UJL220" s="130"/>
      <c r="UJM220" s="130"/>
      <c r="UJN220" s="130"/>
      <c r="UJO220" s="130"/>
      <c r="UJP220" s="130"/>
      <c r="UJQ220" s="130"/>
      <c r="UJR220" s="130"/>
      <c r="UJS220" s="130"/>
      <c r="UJT220" s="130"/>
      <c r="UJU220" s="130"/>
      <c r="UJV220" s="130"/>
      <c r="UJW220" s="130"/>
      <c r="UJX220" s="130"/>
      <c r="UJY220" s="130"/>
      <c r="UJZ220" s="130"/>
      <c r="UKA220" s="130"/>
      <c r="UKB220" s="130"/>
      <c r="UKC220" s="130"/>
      <c r="UKD220" s="130"/>
      <c r="UKE220" s="130"/>
      <c r="UKF220" s="130"/>
      <c r="UKG220" s="130"/>
      <c r="UKH220" s="130"/>
      <c r="UKI220" s="130"/>
      <c r="UKJ220" s="130"/>
      <c r="UKK220" s="130"/>
      <c r="UKL220" s="130"/>
      <c r="UKM220" s="130"/>
      <c r="UKN220" s="130"/>
      <c r="UKO220" s="130"/>
      <c r="UKP220" s="130"/>
      <c r="UKQ220" s="130"/>
      <c r="UKR220" s="130"/>
      <c r="UKS220" s="130"/>
      <c r="UKT220" s="130"/>
      <c r="UKU220" s="130"/>
      <c r="UKV220" s="130"/>
      <c r="UKW220" s="130"/>
      <c r="UKX220" s="130"/>
      <c r="UKY220" s="130"/>
      <c r="UKZ220" s="130"/>
      <c r="ULA220" s="130"/>
      <c r="ULB220" s="130"/>
      <c r="ULC220" s="130"/>
      <c r="ULD220" s="130"/>
      <c r="ULE220" s="130"/>
      <c r="ULF220" s="130"/>
      <c r="ULG220" s="130"/>
      <c r="ULH220" s="130"/>
      <c r="ULI220" s="130"/>
      <c r="ULJ220" s="130"/>
      <c r="ULK220" s="130"/>
      <c r="ULL220" s="130"/>
      <c r="ULM220" s="130"/>
      <c r="ULN220" s="130"/>
      <c r="ULO220" s="130"/>
      <c r="ULP220" s="130"/>
      <c r="ULQ220" s="130"/>
      <c r="ULR220" s="130"/>
      <c r="ULS220" s="130"/>
      <c r="ULT220" s="130"/>
      <c r="ULU220" s="130"/>
      <c r="ULV220" s="130"/>
      <c r="ULW220" s="130"/>
      <c r="ULX220" s="130"/>
      <c r="ULY220" s="130"/>
      <c r="ULZ220" s="130"/>
      <c r="UMA220" s="130"/>
      <c r="UMB220" s="130"/>
      <c r="UMC220" s="130"/>
      <c r="UMD220" s="130"/>
      <c r="UME220" s="130"/>
      <c r="UMF220" s="130"/>
      <c r="UMG220" s="130"/>
      <c r="UMH220" s="130"/>
      <c r="UMI220" s="130"/>
      <c r="UMJ220" s="130"/>
      <c r="UMK220" s="130"/>
      <c r="UML220" s="130"/>
      <c r="UMM220" s="130"/>
      <c r="UMN220" s="130"/>
      <c r="UMO220" s="130"/>
      <c r="UMP220" s="130"/>
      <c r="UMQ220" s="130"/>
      <c r="UMR220" s="130"/>
      <c r="UMS220" s="130"/>
      <c r="UMT220" s="130"/>
      <c r="UMU220" s="130"/>
      <c r="UMV220" s="130"/>
      <c r="UMW220" s="130"/>
      <c r="UMX220" s="130"/>
      <c r="UMY220" s="130"/>
      <c r="UMZ220" s="130"/>
      <c r="UNA220" s="130"/>
      <c r="UNB220" s="130"/>
      <c r="UNC220" s="130"/>
      <c r="UND220" s="130"/>
      <c r="UNE220" s="130"/>
      <c r="UNF220" s="130"/>
      <c r="UNG220" s="130"/>
      <c r="UNH220" s="130"/>
      <c r="UNI220" s="130"/>
      <c r="UNJ220" s="130"/>
      <c r="UNK220" s="130"/>
      <c r="UNL220" s="130"/>
      <c r="UNM220" s="130"/>
      <c r="UNN220" s="130"/>
      <c r="UNO220" s="130"/>
      <c r="UNP220" s="130"/>
      <c r="UNQ220" s="130"/>
      <c r="UNR220" s="130"/>
      <c r="UNS220" s="130"/>
      <c r="UNT220" s="130"/>
      <c r="UNU220" s="130"/>
      <c r="UNV220" s="130"/>
      <c r="UNW220" s="130"/>
      <c r="UNX220" s="130"/>
      <c r="UNY220" s="130"/>
      <c r="UNZ220" s="130"/>
      <c r="UOA220" s="130"/>
      <c r="UOB220" s="130"/>
      <c r="UOC220" s="130"/>
      <c r="UOD220" s="130"/>
      <c r="UOE220" s="130"/>
      <c r="UOF220" s="130"/>
      <c r="UOG220" s="130"/>
      <c r="UOH220" s="130"/>
      <c r="UOI220" s="130"/>
      <c r="UOJ220" s="130"/>
      <c r="UOK220" s="130"/>
      <c r="UOL220" s="130"/>
      <c r="UOM220" s="130"/>
      <c r="UON220" s="130"/>
      <c r="UOO220" s="130"/>
      <c r="UOP220" s="130"/>
      <c r="UOQ220" s="130"/>
      <c r="UOR220" s="130"/>
      <c r="UOS220" s="130"/>
      <c r="UOT220" s="130"/>
      <c r="UOU220" s="130"/>
      <c r="UOV220" s="130"/>
      <c r="UOW220" s="130"/>
      <c r="UOX220" s="130"/>
      <c r="UOY220" s="130"/>
      <c r="UOZ220" s="130"/>
      <c r="UPA220" s="130"/>
      <c r="UPB220" s="130"/>
      <c r="UPC220" s="130"/>
      <c r="UPD220" s="130"/>
      <c r="UPE220" s="130"/>
      <c r="UPF220" s="130"/>
      <c r="UPG220" s="130"/>
      <c r="UPH220" s="130"/>
      <c r="UPI220" s="130"/>
      <c r="UPJ220" s="130"/>
      <c r="UPK220" s="130"/>
      <c r="UPL220" s="130"/>
      <c r="UPM220" s="130"/>
      <c r="UPN220" s="130"/>
      <c r="UPO220" s="130"/>
      <c r="UPP220" s="130"/>
      <c r="UPQ220" s="130"/>
      <c r="UPR220" s="130"/>
      <c r="UPS220" s="130"/>
      <c r="UPT220" s="130"/>
      <c r="UPU220" s="130"/>
      <c r="UPV220" s="130"/>
      <c r="UPW220" s="130"/>
      <c r="UPX220" s="130"/>
      <c r="UPY220" s="130"/>
      <c r="UPZ220" s="130"/>
      <c r="UQA220" s="130"/>
      <c r="UQB220" s="130"/>
      <c r="UQC220" s="130"/>
      <c r="UQD220" s="130"/>
      <c r="UQE220" s="130"/>
      <c r="UQF220" s="130"/>
      <c r="UQG220" s="130"/>
      <c r="UQH220" s="130"/>
      <c r="UQI220" s="130"/>
      <c r="UQJ220" s="130"/>
      <c r="UQK220" s="130"/>
      <c r="UQL220" s="130"/>
      <c r="UQM220" s="130"/>
      <c r="UQN220" s="130"/>
      <c r="UQO220" s="130"/>
      <c r="UQP220" s="130"/>
      <c r="UQQ220" s="130"/>
      <c r="UQR220" s="130"/>
      <c r="UQS220" s="130"/>
      <c r="UQT220" s="130"/>
      <c r="UQU220" s="130"/>
      <c r="UQV220" s="130"/>
      <c r="UQW220" s="130"/>
      <c r="UQX220" s="130"/>
      <c r="UQY220" s="130"/>
      <c r="UQZ220" s="130"/>
      <c r="URA220" s="130"/>
      <c r="URB220" s="130"/>
      <c r="URC220" s="130"/>
      <c r="URD220" s="130"/>
      <c r="URE220" s="130"/>
      <c r="URF220" s="130"/>
      <c r="URG220" s="130"/>
      <c r="URH220" s="130"/>
      <c r="URI220" s="130"/>
      <c r="URJ220" s="130"/>
      <c r="URK220" s="130"/>
      <c r="URL220" s="130"/>
      <c r="URM220" s="130"/>
      <c r="URN220" s="130"/>
      <c r="URO220" s="130"/>
      <c r="URP220" s="130"/>
      <c r="URQ220" s="130"/>
      <c r="URR220" s="130"/>
      <c r="URS220" s="130"/>
      <c r="URT220" s="130"/>
      <c r="URU220" s="130"/>
      <c r="URV220" s="130"/>
      <c r="URW220" s="130"/>
      <c r="URX220" s="130"/>
      <c r="URY220" s="130"/>
      <c r="URZ220" s="130"/>
      <c r="USA220" s="130"/>
      <c r="USB220" s="130"/>
      <c r="USC220" s="130"/>
      <c r="USD220" s="130"/>
      <c r="USE220" s="130"/>
      <c r="USF220" s="130"/>
      <c r="USG220" s="130"/>
      <c r="USH220" s="130"/>
      <c r="USI220" s="130"/>
      <c r="USJ220" s="130"/>
      <c r="USK220" s="130"/>
      <c r="USL220" s="130"/>
      <c r="USM220" s="130"/>
      <c r="USN220" s="130"/>
      <c r="USO220" s="130"/>
      <c r="USP220" s="130"/>
      <c r="USQ220" s="130"/>
      <c r="USR220" s="130"/>
      <c r="USS220" s="130"/>
      <c r="UST220" s="130"/>
      <c r="USU220" s="130"/>
      <c r="USV220" s="130"/>
      <c r="USW220" s="130"/>
      <c r="USX220" s="130"/>
      <c r="USY220" s="130"/>
      <c r="USZ220" s="130"/>
      <c r="UTA220" s="130"/>
      <c r="UTB220" s="130"/>
      <c r="UTC220" s="130"/>
      <c r="UTD220" s="130"/>
      <c r="UTE220" s="130"/>
      <c r="UTF220" s="130"/>
      <c r="UTG220" s="130"/>
      <c r="UTH220" s="130"/>
      <c r="UTI220" s="130"/>
      <c r="UTJ220" s="130"/>
      <c r="UTK220" s="130"/>
      <c r="UTL220" s="130"/>
      <c r="UTM220" s="130"/>
      <c r="UTN220" s="130"/>
      <c r="UTO220" s="130"/>
      <c r="UTP220" s="130"/>
      <c r="UTQ220" s="130"/>
      <c r="UTR220" s="130"/>
      <c r="UTS220" s="130"/>
      <c r="UTT220" s="130"/>
      <c r="UTU220" s="130"/>
      <c r="UTV220" s="130"/>
      <c r="UTW220" s="130"/>
      <c r="UTX220" s="130"/>
      <c r="UTY220" s="130"/>
      <c r="UTZ220" s="130"/>
      <c r="UUA220" s="130"/>
      <c r="UUB220" s="130"/>
      <c r="UUC220" s="130"/>
      <c r="UUD220" s="130"/>
      <c r="UUE220" s="130"/>
      <c r="UUF220" s="130"/>
      <c r="UUG220" s="130"/>
      <c r="UUH220" s="130"/>
      <c r="UUI220" s="130"/>
      <c r="UUJ220" s="130"/>
      <c r="UUK220" s="130"/>
      <c r="UUL220" s="130"/>
      <c r="UUM220" s="130"/>
      <c r="UUN220" s="130"/>
      <c r="UUO220" s="130"/>
      <c r="UUP220" s="130"/>
      <c r="UUQ220" s="130"/>
      <c r="UUR220" s="130"/>
      <c r="UUS220" s="130"/>
      <c r="UUT220" s="130"/>
      <c r="UUU220" s="130"/>
      <c r="UUV220" s="130"/>
      <c r="UUW220" s="130"/>
      <c r="UUX220" s="130"/>
      <c r="UUY220" s="130"/>
      <c r="UUZ220" s="130"/>
      <c r="UVA220" s="130"/>
      <c r="UVB220" s="130"/>
      <c r="UVC220" s="130"/>
      <c r="UVD220" s="130"/>
      <c r="UVE220" s="130"/>
      <c r="UVF220" s="130"/>
      <c r="UVG220" s="130"/>
      <c r="UVH220" s="130"/>
      <c r="UVI220" s="130"/>
      <c r="UVJ220" s="130"/>
      <c r="UVK220" s="130"/>
      <c r="UVL220" s="130"/>
      <c r="UVM220" s="130"/>
      <c r="UVN220" s="130"/>
      <c r="UVO220" s="130"/>
      <c r="UVP220" s="130"/>
      <c r="UVQ220" s="130"/>
      <c r="UVR220" s="130"/>
      <c r="UVS220" s="130"/>
      <c r="UVT220" s="130"/>
      <c r="UVU220" s="130"/>
      <c r="UVV220" s="130"/>
      <c r="UVW220" s="130"/>
      <c r="UVX220" s="130"/>
      <c r="UVY220" s="130"/>
      <c r="UVZ220" s="130"/>
      <c r="UWA220" s="130"/>
      <c r="UWB220" s="130"/>
      <c r="UWC220" s="130"/>
      <c r="UWD220" s="130"/>
      <c r="UWE220" s="130"/>
      <c r="UWF220" s="130"/>
      <c r="UWG220" s="130"/>
      <c r="UWH220" s="130"/>
      <c r="UWI220" s="130"/>
      <c r="UWJ220" s="130"/>
      <c r="UWK220" s="130"/>
      <c r="UWL220" s="130"/>
      <c r="UWM220" s="130"/>
      <c r="UWN220" s="130"/>
      <c r="UWO220" s="130"/>
      <c r="UWP220" s="130"/>
      <c r="UWQ220" s="130"/>
      <c r="UWR220" s="130"/>
      <c r="UWS220" s="130"/>
      <c r="UWT220" s="130"/>
      <c r="UWU220" s="130"/>
      <c r="UWV220" s="130"/>
      <c r="UWW220" s="130"/>
      <c r="UWX220" s="130"/>
      <c r="UWY220" s="130"/>
      <c r="UWZ220" s="130"/>
      <c r="UXA220" s="130"/>
      <c r="UXB220" s="130"/>
      <c r="UXC220" s="130"/>
      <c r="UXD220" s="130"/>
      <c r="UXE220" s="130"/>
      <c r="UXF220" s="130"/>
      <c r="UXG220" s="130"/>
      <c r="UXH220" s="130"/>
      <c r="UXI220" s="130"/>
      <c r="UXJ220" s="130"/>
      <c r="UXK220" s="130"/>
      <c r="UXL220" s="130"/>
      <c r="UXM220" s="130"/>
      <c r="UXN220" s="130"/>
      <c r="UXO220" s="130"/>
      <c r="UXP220" s="130"/>
      <c r="UXQ220" s="130"/>
      <c r="UXR220" s="130"/>
      <c r="UXS220" s="130"/>
      <c r="UXT220" s="130"/>
      <c r="UXU220" s="130"/>
      <c r="UXV220" s="130"/>
      <c r="UXW220" s="130"/>
      <c r="UXX220" s="130"/>
      <c r="UXY220" s="130"/>
      <c r="UXZ220" s="130"/>
      <c r="UYA220" s="130"/>
      <c r="UYB220" s="130"/>
      <c r="UYC220" s="130"/>
      <c r="UYD220" s="130"/>
      <c r="UYE220" s="130"/>
      <c r="UYF220" s="130"/>
      <c r="UYG220" s="130"/>
      <c r="UYH220" s="130"/>
      <c r="UYI220" s="130"/>
      <c r="UYJ220" s="130"/>
      <c r="UYK220" s="130"/>
      <c r="UYL220" s="130"/>
      <c r="UYM220" s="130"/>
      <c r="UYN220" s="130"/>
      <c r="UYO220" s="130"/>
      <c r="UYP220" s="130"/>
      <c r="UYQ220" s="130"/>
      <c r="UYR220" s="130"/>
      <c r="UYS220" s="130"/>
      <c r="UYT220" s="130"/>
      <c r="UYU220" s="130"/>
      <c r="UYV220" s="130"/>
      <c r="UYW220" s="130"/>
      <c r="UYX220" s="130"/>
      <c r="UYY220" s="130"/>
      <c r="UYZ220" s="130"/>
      <c r="UZA220" s="130"/>
      <c r="UZB220" s="130"/>
      <c r="UZC220" s="130"/>
      <c r="UZD220" s="130"/>
      <c r="UZE220" s="130"/>
      <c r="UZF220" s="130"/>
      <c r="UZG220" s="130"/>
      <c r="UZH220" s="130"/>
      <c r="UZI220" s="130"/>
      <c r="UZJ220" s="130"/>
      <c r="UZK220" s="130"/>
      <c r="UZL220" s="130"/>
      <c r="UZM220" s="130"/>
      <c r="UZN220" s="130"/>
      <c r="UZO220" s="130"/>
      <c r="UZP220" s="130"/>
      <c r="UZQ220" s="130"/>
      <c r="UZR220" s="130"/>
      <c r="UZS220" s="130"/>
      <c r="UZT220" s="130"/>
      <c r="UZU220" s="130"/>
      <c r="UZV220" s="130"/>
      <c r="UZW220" s="130"/>
      <c r="UZX220" s="130"/>
      <c r="UZY220" s="130"/>
      <c r="UZZ220" s="130"/>
      <c r="VAA220" s="130"/>
      <c r="VAB220" s="130"/>
      <c r="VAC220" s="130"/>
      <c r="VAD220" s="130"/>
      <c r="VAE220" s="130"/>
      <c r="VAF220" s="130"/>
      <c r="VAG220" s="130"/>
      <c r="VAH220" s="130"/>
      <c r="VAI220" s="130"/>
      <c r="VAJ220" s="130"/>
      <c r="VAK220" s="130"/>
      <c r="VAL220" s="130"/>
      <c r="VAM220" s="130"/>
      <c r="VAN220" s="130"/>
      <c r="VAO220" s="130"/>
      <c r="VAP220" s="130"/>
      <c r="VAQ220" s="130"/>
      <c r="VAR220" s="130"/>
      <c r="VAS220" s="130"/>
      <c r="VAT220" s="130"/>
      <c r="VAU220" s="130"/>
      <c r="VAV220" s="130"/>
      <c r="VAW220" s="130"/>
      <c r="VAX220" s="130"/>
      <c r="VAY220" s="130"/>
      <c r="VAZ220" s="130"/>
      <c r="VBA220" s="130"/>
      <c r="VBB220" s="130"/>
      <c r="VBC220" s="130"/>
      <c r="VBD220" s="130"/>
      <c r="VBE220" s="130"/>
      <c r="VBF220" s="130"/>
      <c r="VBG220" s="130"/>
      <c r="VBH220" s="130"/>
      <c r="VBI220" s="130"/>
      <c r="VBJ220" s="130"/>
      <c r="VBK220" s="130"/>
      <c r="VBL220" s="130"/>
      <c r="VBM220" s="130"/>
      <c r="VBN220" s="130"/>
      <c r="VBO220" s="130"/>
      <c r="VBP220" s="130"/>
      <c r="VBQ220" s="130"/>
      <c r="VBR220" s="130"/>
      <c r="VBS220" s="130"/>
      <c r="VBT220" s="130"/>
      <c r="VBU220" s="130"/>
      <c r="VBV220" s="130"/>
      <c r="VBW220" s="130"/>
      <c r="VBX220" s="130"/>
      <c r="VBY220" s="130"/>
      <c r="VBZ220" s="130"/>
      <c r="VCA220" s="130"/>
      <c r="VCB220" s="130"/>
      <c r="VCC220" s="130"/>
      <c r="VCD220" s="130"/>
      <c r="VCE220" s="130"/>
      <c r="VCF220" s="130"/>
      <c r="VCG220" s="130"/>
      <c r="VCH220" s="130"/>
      <c r="VCI220" s="130"/>
      <c r="VCJ220" s="130"/>
      <c r="VCK220" s="130"/>
      <c r="VCL220" s="130"/>
      <c r="VCM220" s="130"/>
      <c r="VCN220" s="130"/>
      <c r="VCO220" s="130"/>
      <c r="VCP220" s="130"/>
      <c r="VCQ220" s="130"/>
      <c r="VCR220" s="130"/>
      <c r="VCS220" s="130"/>
      <c r="VCT220" s="130"/>
      <c r="VCU220" s="130"/>
      <c r="VCV220" s="130"/>
      <c r="VCW220" s="130"/>
      <c r="VCX220" s="130"/>
      <c r="VCY220" s="130"/>
      <c r="VCZ220" s="130"/>
      <c r="VDA220" s="130"/>
      <c r="VDB220" s="130"/>
      <c r="VDC220" s="130"/>
      <c r="VDD220" s="130"/>
      <c r="VDE220" s="130"/>
      <c r="VDF220" s="130"/>
      <c r="VDG220" s="130"/>
      <c r="VDH220" s="130"/>
      <c r="VDI220" s="130"/>
      <c r="VDJ220" s="130"/>
      <c r="VDK220" s="130"/>
      <c r="VDL220" s="130"/>
      <c r="VDM220" s="130"/>
      <c r="VDN220" s="130"/>
      <c r="VDO220" s="130"/>
      <c r="VDP220" s="130"/>
      <c r="VDQ220" s="130"/>
      <c r="VDR220" s="130"/>
      <c r="VDS220" s="130"/>
      <c r="VDT220" s="130"/>
      <c r="VDU220" s="130"/>
      <c r="VDV220" s="130"/>
      <c r="VDW220" s="130"/>
      <c r="VDX220" s="130"/>
      <c r="VDY220" s="130"/>
      <c r="VDZ220" s="130"/>
      <c r="VEA220" s="130"/>
      <c r="VEB220" s="130"/>
      <c r="VEC220" s="130"/>
      <c r="VED220" s="130"/>
      <c r="VEE220" s="130"/>
      <c r="VEF220" s="130"/>
      <c r="VEG220" s="130"/>
      <c r="VEH220" s="130"/>
      <c r="VEI220" s="130"/>
      <c r="VEJ220" s="130"/>
      <c r="VEK220" s="130"/>
      <c r="VEL220" s="130"/>
      <c r="VEM220" s="130"/>
      <c r="VEN220" s="130"/>
      <c r="VEO220" s="130"/>
      <c r="VEP220" s="130"/>
      <c r="VEQ220" s="130"/>
      <c r="VER220" s="130"/>
      <c r="VES220" s="130"/>
      <c r="VET220" s="130"/>
      <c r="VEU220" s="130"/>
      <c r="VEV220" s="130"/>
      <c r="VEW220" s="130"/>
      <c r="VEX220" s="130"/>
      <c r="VEY220" s="130"/>
      <c r="VEZ220" s="130"/>
      <c r="VFA220" s="130"/>
      <c r="VFB220" s="130"/>
      <c r="VFC220" s="130"/>
      <c r="VFD220" s="130"/>
      <c r="VFE220" s="130"/>
      <c r="VFF220" s="130"/>
      <c r="VFG220" s="130"/>
      <c r="VFH220" s="130"/>
      <c r="VFI220" s="130"/>
      <c r="VFJ220" s="130"/>
      <c r="VFK220" s="130"/>
      <c r="VFL220" s="130"/>
      <c r="VFM220" s="130"/>
      <c r="VFN220" s="130"/>
      <c r="VFO220" s="130"/>
      <c r="VFP220" s="130"/>
      <c r="VFQ220" s="130"/>
      <c r="VFR220" s="130"/>
      <c r="VFS220" s="130"/>
      <c r="VFT220" s="130"/>
      <c r="VFU220" s="130"/>
      <c r="VFV220" s="130"/>
      <c r="VFW220" s="130"/>
      <c r="VFX220" s="130"/>
      <c r="VFY220" s="130"/>
      <c r="VFZ220" s="130"/>
      <c r="VGA220" s="130"/>
      <c r="VGB220" s="130"/>
      <c r="VGC220" s="130"/>
      <c r="VGD220" s="130"/>
      <c r="VGE220" s="130"/>
      <c r="VGF220" s="130"/>
      <c r="VGG220" s="130"/>
      <c r="VGH220" s="130"/>
      <c r="VGI220" s="130"/>
      <c r="VGJ220" s="130"/>
      <c r="VGK220" s="130"/>
      <c r="VGL220" s="130"/>
      <c r="VGM220" s="130"/>
      <c r="VGN220" s="130"/>
      <c r="VGO220" s="130"/>
      <c r="VGP220" s="130"/>
      <c r="VGQ220" s="130"/>
      <c r="VGR220" s="130"/>
      <c r="VGS220" s="130"/>
      <c r="VGT220" s="130"/>
      <c r="VGU220" s="130"/>
      <c r="VGV220" s="130"/>
      <c r="VGW220" s="130"/>
      <c r="VGX220" s="130"/>
      <c r="VGY220" s="130"/>
      <c r="VGZ220" s="130"/>
      <c r="VHA220" s="130"/>
      <c r="VHB220" s="130"/>
      <c r="VHC220" s="130"/>
      <c r="VHD220" s="130"/>
      <c r="VHE220" s="130"/>
      <c r="VHF220" s="130"/>
      <c r="VHG220" s="130"/>
      <c r="VHH220" s="130"/>
      <c r="VHI220" s="130"/>
      <c r="VHJ220" s="130"/>
      <c r="VHK220" s="130"/>
      <c r="VHL220" s="130"/>
      <c r="VHM220" s="130"/>
      <c r="VHN220" s="130"/>
      <c r="VHO220" s="130"/>
      <c r="VHP220" s="130"/>
      <c r="VHQ220" s="130"/>
      <c r="VHR220" s="130"/>
      <c r="VHS220" s="130"/>
      <c r="VHT220" s="130"/>
      <c r="VHU220" s="130"/>
      <c r="VHV220" s="130"/>
      <c r="VHW220" s="130"/>
      <c r="VHX220" s="130"/>
      <c r="VHY220" s="130"/>
      <c r="VHZ220" s="130"/>
      <c r="VIA220" s="130"/>
      <c r="VIB220" s="130"/>
      <c r="VIC220" s="130"/>
      <c r="VID220" s="130"/>
      <c r="VIE220" s="130"/>
      <c r="VIF220" s="130"/>
      <c r="VIG220" s="130"/>
      <c r="VIH220" s="130"/>
      <c r="VII220" s="130"/>
      <c r="VIJ220" s="130"/>
      <c r="VIK220" s="130"/>
      <c r="VIL220" s="130"/>
      <c r="VIM220" s="130"/>
      <c r="VIN220" s="130"/>
      <c r="VIO220" s="130"/>
      <c r="VIP220" s="130"/>
      <c r="VIQ220" s="130"/>
      <c r="VIR220" s="130"/>
      <c r="VIS220" s="130"/>
      <c r="VIT220" s="130"/>
      <c r="VIU220" s="130"/>
      <c r="VIV220" s="130"/>
      <c r="VIW220" s="130"/>
      <c r="VIX220" s="130"/>
      <c r="VIY220" s="130"/>
      <c r="VIZ220" s="130"/>
      <c r="VJA220" s="130"/>
      <c r="VJB220" s="130"/>
      <c r="VJC220" s="130"/>
      <c r="VJD220" s="130"/>
      <c r="VJE220" s="130"/>
      <c r="VJF220" s="130"/>
      <c r="VJG220" s="130"/>
      <c r="VJH220" s="130"/>
      <c r="VJI220" s="130"/>
      <c r="VJJ220" s="130"/>
      <c r="VJK220" s="130"/>
      <c r="VJL220" s="130"/>
      <c r="VJM220" s="130"/>
      <c r="VJN220" s="130"/>
      <c r="VJO220" s="130"/>
      <c r="VJP220" s="130"/>
      <c r="VJQ220" s="130"/>
      <c r="VJR220" s="130"/>
      <c r="VJS220" s="130"/>
      <c r="VJT220" s="130"/>
      <c r="VJU220" s="130"/>
      <c r="VJV220" s="130"/>
      <c r="VJW220" s="130"/>
      <c r="VJX220" s="130"/>
      <c r="VJY220" s="130"/>
      <c r="VJZ220" s="130"/>
      <c r="VKA220" s="130"/>
      <c r="VKB220" s="130"/>
      <c r="VKC220" s="130"/>
      <c r="VKD220" s="130"/>
      <c r="VKE220" s="130"/>
      <c r="VKF220" s="130"/>
      <c r="VKG220" s="130"/>
      <c r="VKH220" s="130"/>
      <c r="VKI220" s="130"/>
      <c r="VKJ220" s="130"/>
      <c r="VKK220" s="130"/>
      <c r="VKL220" s="130"/>
      <c r="VKM220" s="130"/>
      <c r="VKN220" s="130"/>
      <c r="VKO220" s="130"/>
      <c r="VKP220" s="130"/>
      <c r="VKQ220" s="130"/>
      <c r="VKR220" s="130"/>
      <c r="VKS220" s="130"/>
      <c r="VKT220" s="130"/>
      <c r="VKU220" s="130"/>
      <c r="VKV220" s="130"/>
      <c r="VKW220" s="130"/>
      <c r="VKX220" s="130"/>
      <c r="VKY220" s="130"/>
      <c r="VKZ220" s="130"/>
      <c r="VLA220" s="130"/>
      <c r="VLB220" s="130"/>
      <c r="VLC220" s="130"/>
      <c r="VLD220" s="130"/>
      <c r="VLE220" s="130"/>
      <c r="VLF220" s="130"/>
      <c r="VLG220" s="130"/>
      <c r="VLH220" s="130"/>
      <c r="VLI220" s="130"/>
      <c r="VLJ220" s="130"/>
      <c r="VLK220" s="130"/>
      <c r="VLL220" s="130"/>
      <c r="VLM220" s="130"/>
      <c r="VLN220" s="130"/>
      <c r="VLO220" s="130"/>
      <c r="VLP220" s="130"/>
      <c r="VLQ220" s="130"/>
      <c r="VLR220" s="130"/>
      <c r="VLS220" s="130"/>
      <c r="VLT220" s="130"/>
      <c r="VLU220" s="130"/>
      <c r="VLV220" s="130"/>
      <c r="VLW220" s="130"/>
      <c r="VLX220" s="130"/>
      <c r="VLY220" s="130"/>
      <c r="VLZ220" s="130"/>
      <c r="VMA220" s="130"/>
      <c r="VMB220" s="130"/>
      <c r="VMC220" s="130"/>
      <c r="VMD220" s="130"/>
      <c r="VME220" s="130"/>
      <c r="VMF220" s="130"/>
      <c r="VMG220" s="130"/>
      <c r="VMH220" s="130"/>
      <c r="VMI220" s="130"/>
      <c r="VMJ220" s="130"/>
      <c r="VMK220" s="130"/>
      <c r="VML220" s="130"/>
      <c r="VMM220" s="130"/>
      <c r="VMN220" s="130"/>
      <c r="VMO220" s="130"/>
      <c r="VMP220" s="130"/>
      <c r="VMQ220" s="130"/>
      <c r="VMR220" s="130"/>
      <c r="VMS220" s="130"/>
      <c r="VMT220" s="130"/>
      <c r="VMU220" s="130"/>
      <c r="VMV220" s="130"/>
      <c r="VMW220" s="130"/>
      <c r="VMX220" s="130"/>
      <c r="VMY220" s="130"/>
      <c r="VMZ220" s="130"/>
      <c r="VNA220" s="130"/>
      <c r="VNB220" s="130"/>
      <c r="VNC220" s="130"/>
      <c r="VND220" s="130"/>
      <c r="VNE220" s="130"/>
      <c r="VNF220" s="130"/>
      <c r="VNG220" s="130"/>
      <c r="VNH220" s="130"/>
      <c r="VNI220" s="130"/>
      <c r="VNJ220" s="130"/>
      <c r="VNK220" s="130"/>
      <c r="VNL220" s="130"/>
      <c r="VNM220" s="130"/>
      <c r="VNN220" s="130"/>
      <c r="VNO220" s="130"/>
      <c r="VNP220" s="130"/>
      <c r="VNQ220" s="130"/>
      <c r="VNR220" s="130"/>
      <c r="VNS220" s="130"/>
      <c r="VNT220" s="130"/>
      <c r="VNU220" s="130"/>
      <c r="VNV220" s="130"/>
      <c r="VNW220" s="130"/>
      <c r="VNX220" s="130"/>
      <c r="VNY220" s="130"/>
      <c r="VNZ220" s="130"/>
      <c r="VOA220" s="130"/>
      <c r="VOB220" s="130"/>
      <c r="VOC220" s="130"/>
      <c r="VOD220" s="130"/>
      <c r="VOE220" s="130"/>
      <c r="VOF220" s="130"/>
      <c r="VOG220" s="130"/>
      <c r="VOH220" s="130"/>
      <c r="VOI220" s="130"/>
      <c r="VOJ220" s="130"/>
      <c r="VOK220" s="130"/>
      <c r="VOL220" s="130"/>
      <c r="VOM220" s="130"/>
      <c r="VON220" s="130"/>
      <c r="VOO220" s="130"/>
      <c r="VOP220" s="130"/>
      <c r="VOQ220" s="130"/>
      <c r="VOR220" s="130"/>
      <c r="VOS220" s="130"/>
      <c r="VOT220" s="130"/>
      <c r="VOU220" s="130"/>
      <c r="VOV220" s="130"/>
      <c r="VOW220" s="130"/>
      <c r="VOX220" s="130"/>
      <c r="VOY220" s="130"/>
      <c r="VOZ220" s="130"/>
      <c r="VPA220" s="130"/>
      <c r="VPB220" s="130"/>
      <c r="VPC220" s="130"/>
      <c r="VPD220" s="130"/>
      <c r="VPE220" s="130"/>
      <c r="VPF220" s="130"/>
      <c r="VPG220" s="130"/>
      <c r="VPH220" s="130"/>
      <c r="VPI220" s="130"/>
      <c r="VPJ220" s="130"/>
      <c r="VPK220" s="130"/>
      <c r="VPL220" s="130"/>
      <c r="VPM220" s="130"/>
      <c r="VPN220" s="130"/>
      <c r="VPO220" s="130"/>
      <c r="VPP220" s="130"/>
      <c r="VPQ220" s="130"/>
      <c r="VPR220" s="130"/>
      <c r="VPS220" s="130"/>
      <c r="VPT220" s="130"/>
      <c r="VPU220" s="130"/>
      <c r="VPV220" s="130"/>
      <c r="VPW220" s="130"/>
      <c r="VPX220" s="130"/>
      <c r="VPY220" s="130"/>
      <c r="VPZ220" s="130"/>
      <c r="VQA220" s="130"/>
      <c r="VQB220" s="130"/>
      <c r="VQC220" s="130"/>
      <c r="VQD220" s="130"/>
      <c r="VQE220" s="130"/>
      <c r="VQF220" s="130"/>
      <c r="VQG220" s="130"/>
      <c r="VQH220" s="130"/>
      <c r="VQI220" s="130"/>
      <c r="VQJ220" s="130"/>
      <c r="VQK220" s="130"/>
      <c r="VQL220" s="130"/>
      <c r="VQM220" s="130"/>
      <c r="VQN220" s="130"/>
      <c r="VQO220" s="130"/>
      <c r="VQP220" s="130"/>
      <c r="VQQ220" s="130"/>
      <c r="VQR220" s="130"/>
      <c r="VQS220" s="130"/>
      <c r="VQT220" s="130"/>
      <c r="VQU220" s="130"/>
      <c r="VQV220" s="130"/>
      <c r="VQW220" s="130"/>
      <c r="VQX220" s="130"/>
      <c r="VQY220" s="130"/>
      <c r="VQZ220" s="130"/>
      <c r="VRA220" s="130"/>
      <c r="VRB220" s="130"/>
      <c r="VRC220" s="130"/>
      <c r="VRD220" s="130"/>
      <c r="VRE220" s="130"/>
      <c r="VRF220" s="130"/>
      <c r="VRG220" s="130"/>
      <c r="VRH220" s="130"/>
      <c r="VRI220" s="130"/>
      <c r="VRJ220" s="130"/>
      <c r="VRK220" s="130"/>
      <c r="VRL220" s="130"/>
      <c r="VRM220" s="130"/>
      <c r="VRN220" s="130"/>
      <c r="VRO220" s="130"/>
      <c r="VRP220" s="130"/>
      <c r="VRQ220" s="130"/>
      <c r="VRR220" s="130"/>
      <c r="VRS220" s="130"/>
      <c r="VRT220" s="130"/>
      <c r="VRU220" s="130"/>
      <c r="VRV220" s="130"/>
      <c r="VRW220" s="130"/>
      <c r="VRX220" s="130"/>
      <c r="VRY220" s="130"/>
      <c r="VRZ220" s="130"/>
      <c r="VSA220" s="130"/>
      <c r="VSB220" s="130"/>
      <c r="VSC220" s="130"/>
      <c r="VSD220" s="130"/>
      <c r="VSE220" s="130"/>
      <c r="VSF220" s="130"/>
      <c r="VSG220" s="130"/>
      <c r="VSH220" s="130"/>
      <c r="VSI220" s="130"/>
      <c r="VSJ220" s="130"/>
      <c r="VSK220" s="130"/>
      <c r="VSL220" s="130"/>
      <c r="VSM220" s="130"/>
      <c r="VSN220" s="130"/>
      <c r="VSO220" s="130"/>
      <c r="VSP220" s="130"/>
      <c r="VSQ220" s="130"/>
      <c r="VSR220" s="130"/>
      <c r="VSS220" s="130"/>
      <c r="VST220" s="130"/>
      <c r="VSU220" s="130"/>
      <c r="VSV220" s="130"/>
      <c r="VSW220" s="130"/>
      <c r="VSX220" s="130"/>
      <c r="VSY220" s="130"/>
      <c r="VSZ220" s="130"/>
      <c r="VTA220" s="130"/>
      <c r="VTB220" s="130"/>
      <c r="VTC220" s="130"/>
      <c r="VTD220" s="130"/>
      <c r="VTE220" s="130"/>
      <c r="VTF220" s="130"/>
      <c r="VTG220" s="130"/>
      <c r="VTH220" s="130"/>
      <c r="VTI220" s="130"/>
      <c r="VTJ220" s="130"/>
      <c r="VTK220" s="130"/>
      <c r="VTL220" s="130"/>
      <c r="VTM220" s="130"/>
      <c r="VTN220" s="130"/>
      <c r="VTO220" s="130"/>
      <c r="VTP220" s="130"/>
      <c r="VTQ220" s="130"/>
      <c r="VTR220" s="130"/>
      <c r="VTS220" s="130"/>
      <c r="VTT220" s="130"/>
      <c r="VTU220" s="130"/>
      <c r="VTV220" s="130"/>
      <c r="VTW220" s="130"/>
      <c r="VTX220" s="130"/>
      <c r="VTY220" s="130"/>
      <c r="VTZ220" s="130"/>
      <c r="VUA220" s="130"/>
      <c r="VUB220" s="130"/>
      <c r="VUC220" s="130"/>
      <c r="VUD220" s="130"/>
      <c r="VUE220" s="130"/>
      <c r="VUF220" s="130"/>
      <c r="VUG220" s="130"/>
      <c r="VUH220" s="130"/>
      <c r="VUI220" s="130"/>
      <c r="VUJ220" s="130"/>
      <c r="VUK220" s="130"/>
      <c r="VUL220" s="130"/>
      <c r="VUM220" s="130"/>
      <c r="VUN220" s="130"/>
      <c r="VUO220" s="130"/>
      <c r="VUP220" s="130"/>
      <c r="VUQ220" s="130"/>
      <c r="VUR220" s="130"/>
      <c r="VUS220" s="130"/>
      <c r="VUT220" s="130"/>
      <c r="VUU220" s="130"/>
      <c r="VUV220" s="130"/>
      <c r="VUW220" s="130"/>
      <c r="VUX220" s="130"/>
      <c r="VUY220" s="130"/>
      <c r="VUZ220" s="130"/>
      <c r="VVA220" s="130"/>
      <c r="VVB220" s="130"/>
      <c r="VVC220" s="130"/>
      <c r="VVD220" s="130"/>
      <c r="VVE220" s="130"/>
      <c r="VVF220" s="130"/>
      <c r="VVG220" s="130"/>
      <c r="VVH220" s="130"/>
      <c r="VVI220" s="130"/>
      <c r="VVJ220" s="130"/>
      <c r="VVK220" s="130"/>
      <c r="VVL220" s="130"/>
      <c r="VVM220" s="130"/>
      <c r="VVN220" s="130"/>
      <c r="VVO220" s="130"/>
      <c r="VVP220" s="130"/>
      <c r="VVQ220" s="130"/>
      <c r="VVR220" s="130"/>
      <c r="VVS220" s="130"/>
      <c r="VVT220" s="130"/>
      <c r="VVU220" s="130"/>
      <c r="VVV220" s="130"/>
      <c r="VVW220" s="130"/>
      <c r="VVX220" s="130"/>
      <c r="VVY220" s="130"/>
      <c r="VVZ220" s="130"/>
      <c r="VWA220" s="130"/>
      <c r="VWB220" s="130"/>
      <c r="VWC220" s="130"/>
      <c r="VWD220" s="130"/>
      <c r="VWE220" s="130"/>
      <c r="VWF220" s="130"/>
      <c r="VWG220" s="130"/>
      <c r="VWH220" s="130"/>
      <c r="VWI220" s="130"/>
      <c r="VWJ220" s="130"/>
      <c r="VWK220" s="130"/>
      <c r="VWL220" s="130"/>
      <c r="VWM220" s="130"/>
      <c r="VWN220" s="130"/>
      <c r="VWO220" s="130"/>
      <c r="VWP220" s="130"/>
      <c r="VWQ220" s="130"/>
      <c r="VWR220" s="130"/>
      <c r="VWS220" s="130"/>
      <c r="VWT220" s="130"/>
      <c r="VWU220" s="130"/>
      <c r="VWV220" s="130"/>
      <c r="VWW220" s="130"/>
      <c r="VWX220" s="130"/>
      <c r="VWY220" s="130"/>
      <c r="VWZ220" s="130"/>
      <c r="VXA220" s="130"/>
      <c r="VXB220" s="130"/>
      <c r="VXC220" s="130"/>
      <c r="VXD220" s="130"/>
      <c r="VXE220" s="130"/>
      <c r="VXF220" s="130"/>
      <c r="VXG220" s="130"/>
      <c r="VXH220" s="130"/>
      <c r="VXI220" s="130"/>
      <c r="VXJ220" s="130"/>
      <c r="VXK220" s="130"/>
      <c r="VXL220" s="130"/>
      <c r="VXM220" s="130"/>
      <c r="VXN220" s="130"/>
      <c r="VXO220" s="130"/>
      <c r="VXP220" s="130"/>
      <c r="VXQ220" s="130"/>
      <c r="VXR220" s="130"/>
      <c r="VXS220" s="130"/>
      <c r="VXT220" s="130"/>
      <c r="VXU220" s="130"/>
      <c r="VXV220" s="130"/>
      <c r="VXW220" s="130"/>
      <c r="VXX220" s="130"/>
      <c r="VXY220" s="130"/>
      <c r="VXZ220" s="130"/>
      <c r="VYA220" s="130"/>
      <c r="VYB220" s="130"/>
      <c r="VYC220" s="130"/>
      <c r="VYD220" s="130"/>
      <c r="VYE220" s="130"/>
      <c r="VYF220" s="130"/>
      <c r="VYG220" s="130"/>
      <c r="VYH220" s="130"/>
      <c r="VYI220" s="130"/>
      <c r="VYJ220" s="130"/>
      <c r="VYK220" s="130"/>
      <c r="VYL220" s="130"/>
      <c r="VYM220" s="130"/>
      <c r="VYN220" s="130"/>
      <c r="VYO220" s="130"/>
      <c r="VYP220" s="130"/>
      <c r="VYQ220" s="130"/>
      <c r="VYR220" s="130"/>
      <c r="VYS220" s="130"/>
      <c r="VYT220" s="130"/>
      <c r="VYU220" s="130"/>
      <c r="VYV220" s="130"/>
      <c r="VYW220" s="130"/>
      <c r="VYX220" s="130"/>
      <c r="VYY220" s="130"/>
      <c r="VYZ220" s="130"/>
      <c r="VZA220" s="130"/>
      <c r="VZB220" s="130"/>
      <c r="VZC220" s="130"/>
      <c r="VZD220" s="130"/>
      <c r="VZE220" s="130"/>
      <c r="VZF220" s="130"/>
      <c r="VZG220" s="130"/>
      <c r="VZH220" s="130"/>
      <c r="VZI220" s="130"/>
      <c r="VZJ220" s="130"/>
      <c r="VZK220" s="130"/>
      <c r="VZL220" s="130"/>
      <c r="VZM220" s="130"/>
      <c r="VZN220" s="130"/>
      <c r="VZO220" s="130"/>
      <c r="VZP220" s="130"/>
      <c r="VZQ220" s="130"/>
      <c r="VZR220" s="130"/>
      <c r="VZS220" s="130"/>
      <c r="VZT220" s="130"/>
      <c r="VZU220" s="130"/>
      <c r="VZV220" s="130"/>
      <c r="VZW220" s="130"/>
      <c r="VZX220" s="130"/>
      <c r="VZY220" s="130"/>
      <c r="VZZ220" s="130"/>
      <c r="WAA220" s="130"/>
      <c r="WAB220" s="130"/>
      <c r="WAC220" s="130"/>
      <c r="WAD220" s="130"/>
      <c r="WAE220" s="130"/>
      <c r="WAF220" s="130"/>
      <c r="WAG220" s="130"/>
      <c r="WAH220" s="130"/>
      <c r="WAI220" s="130"/>
      <c r="WAJ220" s="130"/>
      <c r="WAK220" s="130"/>
      <c r="WAL220" s="130"/>
      <c r="WAM220" s="130"/>
      <c r="WAN220" s="130"/>
      <c r="WAO220" s="130"/>
      <c r="WAP220" s="130"/>
      <c r="WAQ220" s="130"/>
      <c r="WAR220" s="130"/>
      <c r="WAS220" s="130"/>
      <c r="WAT220" s="130"/>
      <c r="WAU220" s="130"/>
      <c r="WAV220" s="130"/>
      <c r="WAW220" s="130"/>
      <c r="WAX220" s="130"/>
      <c r="WAY220" s="130"/>
      <c r="WAZ220" s="130"/>
      <c r="WBA220" s="130"/>
      <c r="WBB220" s="130"/>
      <c r="WBC220" s="130"/>
      <c r="WBD220" s="130"/>
      <c r="WBE220" s="130"/>
      <c r="WBF220" s="130"/>
      <c r="WBG220" s="130"/>
      <c r="WBH220" s="130"/>
      <c r="WBI220" s="130"/>
      <c r="WBJ220" s="130"/>
      <c r="WBK220" s="130"/>
      <c r="WBL220" s="130"/>
      <c r="WBM220" s="130"/>
      <c r="WBN220" s="130"/>
      <c r="WBO220" s="130"/>
      <c r="WBP220" s="130"/>
      <c r="WBQ220" s="130"/>
      <c r="WBR220" s="130"/>
      <c r="WBS220" s="130"/>
      <c r="WBT220" s="130"/>
      <c r="WBU220" s="130"/>
      <c r="WBV220" s="130"/>
      <c r="WBW220" s="130"/>
      <c r="WBX220" s="130"/>
      <c r="WBY220" s="130"/>
      <c r="WBZ220" s="130"/>
      <c r="WCA220" s="130"/>
      <c r="WCB220" s="130"/>
      <c r="WCC220" s="130"/>
      <c r="WCD220" s="130"/>
      <c r="WCE220" s="130"/>
      <c r="WCF220" s="130"/>
      <c r="WCG220" s="130"/>
      <c r="WCH220" s="130"/>
      <c r="WCI220" s="130"/>
      <c r="WCJ220" s="130"/>
      <c r="WCK220" s="130"/>
      <c r="WCL220" s="130"/>
      <c r="WCM220" s="130"/>
      <c r="WCN220" s="130"/>
      <c r="WCO220" s="130"/>
      <c r="WCP220" s="130"/>
      <c r="WCQ220" s="130"/>
      <c r="WCR220" s="130"/>
      <c r="WCS220" s="130"/>
      <c r="WCT220" s="130"/>
      <c r="WCU220" s="130"/>
      <c r="WCV220" s="130"/>
      <c r="WCW220" s="130"/>
      <c r="WCX220" s="130"/>
      <c r="WCY220" s="130"/>
      <c r="WCZ220" s="130"/>
      <c r="WDA220" s="130"/>
      <c r="WDB220" s="130"/>
      <c r="WDC220" s="130"/>
      <c r="WDD220" s="130"/>
      <c r="WDE220" s="130"/>
      <c r="WDF220" s="130"/>
      <c r="WDG220" s="130"/>
      <c r="WDH220" s="130"/>
      <c r="WDI220" s="130"/>
      <c r="WDJ220" s="130"/>
      <c r="WDK220" s="130"/>
      <c r="WDL220" s="130"/>
      <c r="WDM220" s="130"/>
      <c r="WDN220" s="130"/>
      <c r="WDO220" s="130"/>
      <c r="WDP220" s="130"/>
      <c r="WDQ220" s="130"/>
      <c r="WDR220" s="130"/>
      <c r="WDS220" s="130"/>
      <c r="WDT220" s="130"/>
      <c r="WDU220" s="130"/>
      <c r="WDV220" s="130"/>
      <c r="WDW220" s="130"/>
      <c r="WDX220" s="130"/>
      <c r="WDY220" s="130"/>
      <c r="WDZ220" s="130"/>
      <c r="WEA220" s="130"/>
      <c r="WEB220" s="130"/>
      <c r="WEC220" s="130"/>
      <c r="WED220" s="130"/>
      <c r="WEE220" s="130"/>
      <c r="WEF220" s="130"/>
      <c r="WEG220" s="130"/>
      <c r="WEH220" s="130"/>
      <c r="WEI220" s="130"/>
      <c r="WEJ220" s="130"/>
      <c r="WEK220" s="130"/>
      <c r="WEL220" s="130"/>
      <c r="WEM220" s="130"/>
      <c r="WEN220" s="130"/>
      <c r="WEO220" s="130"/>
      <c r="WEP220" s="130"/>
      <c r="WEQ220" s="130"/>
      <c r="WER220" s="130"/>
      <c r="WES220" s="130"/>
      <c r="WET220" s="130"/>
      <c r="WEU220" s="130"/>
      <c r="WEV220" s="130"/>
      <c r="WEW220" s="130"/>
      <c r="WEX220" s="130"/>
      <c r="WEY220" s="130"/>
      <c r="WEZ220" s="130"/>
      <c r="WFA220" s="130"/>
      <c r="WFB220" s="130"/>
      <c r="WFC220" s="130"/>
      <c r="WFD220" s="130"/>
      <c r="WFE220" s="130"/>
      <c r="WFF220" s="130"/>
      <c r="WFG220" s="130"/>
      <c r="WFH220" s="130"/>
      <c r="WFI220" s="130"/>
      <c r="WFJ220" s="130"/>
      <c r="WFK220" s="130"/>
      <c r="WFL220" s="130"/>
      <c r="WFM220" s="130"/>
      <c r="WFN220" s="130"/>
      <c r="WFO220" s="130"/>
      <c r="WFP220" s="130"/>
      <c r="WFQ220" s="130"/>
      <c r="WFR220" s="130"/>
      <c r="WFS220" s="130"/>
      <c r="WFT220" s="130"/>
      <c r="WFU220" s="130"/>
      <c r="WFV220" s="130"/>
      <c r="WFW220" s="130"/>
      <c r="WFX220" s="130"/>
      <c r="WFY220" s="130"/>
      <c r="WFZ220" s="130"/>
      <c r="WGA220" s="130"/>
      <c r="WGB220" s="130"/>
      <c r="WGC220" s="130"/>
      <c r="WGD220" s="130"/>
      <c r="WGE220" s="130"/>
      <c r="WGF220" s="130"/>
      <c r="WGG220" s="130"/>
      <c r="WGH220" s="130"/>
      <c r="WGI220" s="130"/>
      <c r="WGJ220" s="130"/>
      <c r="WGK220" s="130"/>
      <c r="WGL220" s="130"/>
      <c r="WGM220" s="130"/>
      <c r="WGN220" s="130"/>
      <c r="WGO220" s="130"/>
      <c r="WGP220" s="130"/>
      <c r="WGQ220" s="130"/>
      <c r="WGR220" s="130"/>
      <c r="WGS220" s="130"/>
      <c r="WGT220" s="130"/>
      <c r="WGU220" s="130"/>
      <c r="WGV220" s="130"/>
      <c r="WGW220" s="130"/>
      <c r="WGX220" s="130"/>
      <c r="WGY220" s="130"/>
      <c r="WGZ220" s="130"/>
      <c r="WHA220" s="130"/>
      <c r="WHB220" s="130"/>
      <c r="WHC220" s="130"/>
      <c r="WHD220" s="130"/>
      <c r="WHE220" s="130"/>
      <c r="WHF220" s="130"/>
      <c r="WHG220" s="130"/>
      <c r="WHH220" s="130"/>
      <c r="WHI220" s="130"/>
      <c r="WHJ220" s="130"/>
      <c r="WHK220" s="130"/>
      <c r="WHL220" s="130"/>
      <c r="WHM220" s="130"/>
      <c r="WHN220" s="130"/>
      <c r="WHO220" s="130"/>
      <c r="WHP220" s="130"/>
      <c r="WHQ220" s="130"/>
      <c r="WHR220" s="130"/>
      <c r="WHS220" s="130"/>
      <c r="WHT220" s="130"/>
      <c r="WHU220" s="130"/>
      <c r="WHV220" s="130"/>
      <c r="WHW220" s="130"/>
      <c r="WHX220" s="130"/>
      <c r="WHY220" s="130"/>
      <c r="WHZ220" s="130"/>
      <c r="WIA220" s="130"/>
      <c r="WIB220" s="130"/>
      <c r="WIC220" s="130"/>
      <c r="WID220" s="130"/>
      <c r="WIE220" s="130"/>
      <c r="WIF220" s="130"/>
      <c r="WIG220" s="130"/>
      <c r="WIH220" s="130"/>
      <c r="WII220" s="130"/>
      <c r="WIJ220" s="130"/>
      <c r="WIK220" s="130"/>
      <c r="WIL220" s="130"/>
      <c r="WIM220" s="130"/>
      <c r="WIN220" s="130"/>
      <c r="WIO220" s="130"/>
      <c r="WIP220" s="130"/>
      <c r="WIQ220" s="130"/>
      <c r="WIR220" s="130"/>
      <c r="WIS220" s="130"/>
      <c r="WIT220" s="130"/>
      <c r="WIU220" s="130"/>
      <c r="WIV220" s="130"/>
      <c r="WIW220" s="130"/>
      <c r="WIX220" s="130"/>
      <c r="WIY220" s="130"/>
      <c r="WIZ220" s="130"/>
      <c r="WJA220" s="130"/>
      <c r="WJB220" s="130"/>
      <c r="WJC220" s="130"/>
      <c r="WJD220" s="130"/>
      <c r="WJE220" s="130"/>
      <c r="WJF220" s="130"/>
      <c r="WJG220" s="130"/>
      <c r="WJH220" s="130"/>
      <c r="WJI220" s="130"/>
      <c r="WJJ220" s="130"/>
      <c r="WJK220" s="130"/>
      <c r="WJL220" s="130"/>
      <c r="WJM220" s="130"/>
      <c r="WJN220" s="130"/>
      <c r="WJO220" s="130"/>
      <c r="WJP220" s="130"/>
      <c r="WJQ220" s="130"/>
      <c r="WJR220" s="130"/>
      <c r="WJS220" s="130"/>
      <c r="WJT220" s="130"/>
      <c r="WJU220" s="130"/>
      <c r="WJV220" s="130"/>
      <c r="WJW220" s="130"/>
      <c r="WJX220" s="130"/>
      <c r="WJY220" s="130"/>
      <c r="WJZ220" s="130"/>
      <c r="WKA220" s="130"/>
      <c r="WKB220" s="130"/>
      <c r="WKC220" s="130"/>
      <c r="WKD220" s="130"/>
      <c r="WKE220" s="130"/>
      <c r="WKF220" s="130"/>
      <c r="WKG220" s="130"/>
      <c r="WKH220" s="130"/>
      <c r="WKI220" s="130"/>
      <c r="WKJ220" s="130"/>
      <c r="WKK220" s="130"/>
      <c r="WKL220" s="130"/>
      <c r="WKM220" s="130"/>
      <c r="WKN220" s="130"/>
      <c r="WKO220" s="130"/>
      <c r="WKP220" s="130"/>
      <c r="WKQ220" s="130"/>
      <c r="WKR220" s="130"/>
      <c r="WKS220" s="130"/>
      <c r="WKT220" s="130"/>
      <c r="WKU220" s="130"/>
      <c r="WKV220" s="130"/>
      <c r="WKW220" s="130"/>
      <c r="WKX220" s="130"/>
      <c r="WKY220" s="130"/>
      <c r="WKZ220" s="130"/>
      <c r="WLA220" s="130"/>
      <c r="WLB220" s="130"/>
      <c r="WLC220" s="130"/>
      <c r="WLD220" s="130"/>
      <c r="WLE220" s="130"/>
      <c r="WLF220" s="130"/>
      <c r="WLG220" s="130"/>
      <c r="WLH220" s="130"/>
      <c r="WLI220" s="130"/>
      <c r="WLJ220" s="130"/>
      <c r="WLK220" s="130"/>
      <c r="WLL220" s="130"/>
      <c r="WLM220" s="130"/>
      <c r="WLN220" s="130"/>
      <c r="WLO220" s="130"/>
      <c r="WLP220" s="130"/>
      <c r="WLQ220" s="130"/>
      <c r="WLR220" s="130"/>
      <c r="WLS220" s="130"/>
      <c r="WLT220" s="130"/>
      <c r="WLU220" s="130"/>
      <c r="WLV220" s="130"/>
      <c r="WLW220" s="130"/>
      <c r="WLX220" s="130"/>
      <c r="WLY220" s="130"/>
      <c r="WLZ220" s="130"/>
      <c r="WMA220" s="130"/>
      <c r="WMB220" s="130"/>
      <c r="WMC220" s="130"/>
      <c r="WMD220" s="130"/>
      <c r="WME220" s="130"/>
      <c r="WMF220" s="130"/>
      <c r="WMG220" s="130"/>
      <c r="WMH220" s="130"/>
      <c r="WMI220" s="130"/>
      <c r="WMJ220" s="130"/>
      <c r="WMK220" s="130"/>
      <c r="WML220" s="130"/>
      <c r="WMM220" s="130"/>
      <c r="WMN220" s="130"/>
      <c r="WMO220" s="130"/>
      <c r="WMP220" s="130"/>
      <c r="WMQ220" s="130"/>
      <c r="WMR220" s="130"/>
      <c r="WMS220" s="130"/>
      <c r="WMT220" s="130"/>
      <c r="WMU220" s="130"/>
      <c r="WMV220" s="130"/>
      <c r="WMW220" s="130"/>
      <c r="WMX220" s="130"/>
      <c r="WMY220" s="130"/>
      <c r="WMZ220" s="130"/>
      <c r="WNA220" s="130"/>
      <c r="WNB220" s="130"/>
      <c r="WNC220" s="130"/>
      <c r="WND220" s="130"/>
      <c r="WNE220" s="130"/>
      <c r="WNF220" s="130"/>
      <c r="WNG220" s="130"/>
      <c r="WNH220" s="130"/>
      <c r="WNI220" s="130"/>
      <c r="WNJ220" s="130"/>
      <c r="WNK220" s="130"/>
      <c r="WNL220" s="130"/>
      <c r="WNM220" s="130"/>
      <c r="WNN220" s="130"/>
      <c r="WNO220" s="130"/>
      <c r="WNP220" s="130"/>
      <c r="WNQ220" s="130"/>
      <c r="WNR220" s="130"/>
      <c r="WNS220" s="130"/>
      <c r="WNT220" s="130"/>
      <c r="WNU220" s="130"/>
      <c r="WNV220" s="130"/>
      <c r="WNW220" s="130"/>
      <c r="WNX220" s="130"/>
      <c r="WNY220" s="130"/>
      <c r="WNZ220" s="130"/>
      <c r="WOA220" s="130"/>
      <c r="WOB220" s="130"/>
      <c r="WOC220" s="130"/>
      <c r="WOD220" s="130"/>
      <c r="WOE220" s="130"/>
      <c r="WOF220" s="130"/>
      <c r="WOG220" s="130"/>
      <c r="WOH220" s="130"/>
      <c r="WOI220" s="130"/>
      <c r="WOJ220" s="130"/>
      <c r="WOK220" s="130"/>
      <c r="WOL220" s="130"/>
      <c r="WOM220" s="130"/>
      <c r="WON220" s="130"/>
      <c r="WOO220" s="130"/>
      <c r="WOP220" s="130"/>
      <c r="WOQ220" s="130"/>
      <c r="WOR220" s="130"/>
      <c r="WOS220" s="130"/>
      <c r="WOT220" s="130"/>
      <c r="WOU220" s="130"/>
      <c r="WOV220" s="130"/>
      <c r="WOW220" s="130"/>
      <c r="WOX220" s="130"/>
      <c r="WOY220" s="130"/>
      <c r="WOZ220" s="130"/>
      <c r="WPA220" s="130"/>
      <c r="WPB220" s="130"/>
      <c r="WPC220" s="130"/>
      <c r="WPD220" s="130"/>
      <c r="WPE220" s="130"/>
      <c r="WPF220" s="130"/>
      <c r="WPG220" s="130"/>
      <c r="WPH220" s="130"/>
      <c r="WPI220" s="130"/>
      <c r="WPJ220" s="130"/>
      <c r="WPK220" s="130"/>
      <c r="WPL220" s="130"/>
      <c r="WPM220" s="130"/>
      <c r="WPN220" s="130"/>
      <c r="WPO220" s="130"/>
      <c r="WPP220" s="130"/>
      <c r="WPQ220" s="130"/>
      <c r="WPR220" s="130"/>
      <c r="WPS220" s="130"/>
      <c r="WPT220" s="130"/>
      <c r="WPU220" s="130"/>
      <c r="WPV220" s="130"/>
      <c r="WPW220" s="130"/>
      <c r="WPX220" s="130"/>
      <c r="WPY220" s="130"/>
      <c r="WPZ220" s="130"/>
      <c r="WQA220" s="130"/>
      <c r="WQB220" s="130"/>
      <c r="WQC220" s="130"/>
      <c r="WQD220" s="130"/>
      <c r="WQE220" s="130"/>
      <c r="WQF220" s="130"/>
      <c r="WQG220" s="130"/>
      <c r="WQH220" s="130"/>
      <c r="WQI220" s="130"/>
      <c r="WQJ220" s="130"/>
      <c r="WQK220" s="130"/>
      <c r="WQL220" s="130"/>
      <c r="WQM220" s="130"/>
      <c r="WQN220" s="130"/>
      <c r="WQO220" s="130"/>
      <c r="WQP220" s="130"/>
      <c r="WQQ220" s="130"/>
      <c r="WQR220" s="130"/>
      <c r="WQS220" s="130"/>
      <c r="WQT220" s="130"/>
      <c r="WQU220" s="130"/>
      <c r="WQV220" s="130"/>
      <c r="WQW220" s="130"/>
      <c r="WQX220" s="130"/>
      <c r="WQY220" s="130"/>
      <c r="WQZ220" s="130"/>
      <c r="WRA220" s="130"/>
      <c r="WRB220" s="130"/>
      <c r="WRC220" s="130"/>
      <c r="WRD220" s="130"/>
      <c r="WRE220" s="130"/>
      <c r="WRF220" s="130"/>
      <c r="WRG220" s="130"/>
      <c r="WRH220" s="130"/>
      <c r="WRI220" s="130"/>
      <c r="WRJ220" s="130"/>
      <c r="WRK220" s="130"/>
      <c r="WRL220" s="130"/>
      <c r="WRM220" s="130"/>
      <c r="WRN220" s="130"/>
      <c r="WRO220" s="130"/>
      <c r="WRP220" s="130"/>
      <c r="WRQ220" s="130"/>
      <c r="WRR220" s="130"/>
      <c r="WRS220" s="130"/>
      <c r="WRT220" s="130"/>
      <c r="WRU220" s="130"/>
      <c r="WRV220" s="130"/>
      <c r="WRW220" s="130"/>
      <c r="WRX220" s="130"/>
      <c r="WRY220" s="130"/>
      <c r="WRZ220" s="130"/>
      <c r="WSA220" s="130"/>
      <c r="WSB220" s="130"/>
      <c r="WSC220" s="130"/>
      <c r="WSD220" s="130"/>
      <c r="WSE220" s="130"/>
      <c r="WSF220" s="130"/>
      <c r="WSG220" s="130"/>
      <c r="WSH220" s="130"/>
      <c r="WSI220" s="130"/>
      <c r="WSJ220" s="130"/>
      <c r="WSK220" s="130"/>
      <c r="WSL220" s="130"/>
      <c r="WSM220" s="130"/>
      <c r="WSN220" s="130"/>
      <c r="WSO220" s="130"/>
      <c r="WSP220" s="130"/>
      <c r="WSQ220" s="130"/>
      <c r="WSR220" s="130"/>
      <c r="WSS220" s="130"/>
      <c r="WST220" s="130"/>
      <c r="WSU220" s="130"/>
      <c r="WSV220" s="130"/>
      <c r="WSW220" s="130"/>
      <c r="WSX220" s="130"/>
      <c r="WSY220" s="130"/>
      <c r="WSZ220" s="130"/>
      <c r="WTA220" s="130"/>
      <c r="WTB220" s="130"/>
      <c r="WTC220" s="130"/>
      <c r="WTD220" s="130"/>
      <c r="WTE220" s="130"/>
      <c r="WTF220" s="130"/>
      <c r="WTG220" s="130"/>
      <c r="WTH220" s="130"/>
      <c r="WTI220" s="130"/>
      <c r="WTJ220" s="130"/>
      <c r="WTK220" s="130"/>
      <c r="WTL220" s="130"/>
      <c r="WTM220" s="130"/>
      <c r="WTN220" s="130"/>
      <c r="WTO220" s="130"/>
      <c r="WTP220" s="130"/>
      <c r="WTQ220" s="130"/>
      <c r="WTR220" s="130"/>
      <c r="WTS220" s="130"/>
      <c r="WTT220" s="130"/>
      <c r="WTU220" s="130"/>
      <c r="WTV220" s="130"/>
      <c r="WTW220" s="130"/>
      <c r="WTX220" s="130"/>
      <c r="WTY220" s="130"/>
      <c r="WTZ220" s="130"/>
      <c r="WUA220" s="130"/>
      <c r="WUB220" s="130"/>
      <c r="WUC220" s="130"/>
      <c r="WUD220" s="130"/>
      <c r="WUE220" s="130"/>
      <c r="WUF220" s="130"/>
      <c r="WUG220" s="130"/>
      <c r="WUH220" s="130"/>
      <c r="WUI220" s="130"/>
      <c r="WUJ220" s="130"/>
      <c r="WUK220" s="130"/>
      <c r="WUL220" s="130"/>
      <c r="WUM220" s="130"/>
      <c r="WUN220" s="130"/>
      <c r="WUO220" s="130"/>
      <c r="WUP220" s="130"/>
      <c r="WUQ220" s="130"/>
      <c r="WUR220" s="130"/>
      <c r="WUS220" s="130"/>
      <c r="WUT220" s="130"/>
      <c r="WUU220" s="130"/>
      <c r="WUV220" s="130"/>
      <c r="WUW220" s="130"/>
      <c r="WUX220" s="130"/>
      <c r="WUY220" s="130"/>
      <c r="WUZ220" s="130"/>
      <c r="WVA220" s="130"/>
      <c r="WVB220" s="130"/>
      <c r="WVC220" s="130"/>
      <c r="WVD220" s="130"/>
      <c r="WVE220" s="130"/>
      <c r="WVF220" s="130"/>
      <c r="WVG220" s="130"/>
      <c r="WVH220" s="130"/>
      <c r="WVI220" s="130"/>
      <c r="WVJ220" s="130"/>
      <c r="WVK220" s="130"/>
      <c r="WVL220" s="130"/>
      <c r="WVM220" s="130"/>
      <c r="WVN220" s="130"/>
      <c r="WVO220" s="130"/>
      <c r="WVP220" s="130"/>
      <c r="WVQ220" s="130"/>
      <c r="WVR220" s="130"/>
      <c r="WVS220" s="130"/>
      <c r="WVT220" s="130"/>
      <c r="WVU220" s="130"/>
      <c r="WVV220" s="130"/>
      <c r="WVW220" s="130"/>
      <c r="WVX220" s="130"/>
      <c r="WVY220" s="130"/>
      <c r="WVZ220" s="130"/>
      <c r="WWA220" s="130"/>
      <c r="WWB220" s="130"/>
      <c r="WWC220" s="130"/>
      <c r="WWD220" s="130"/>
      <c r="WWE220" s="130"/>
      <c r="WWF220" s="130"/>
      <c r="WWG220" s="130"/>
      <c r="WWH220" s="130"/>
      <c r="WWI220" s="130"/>
      <c r="WWJ220" s="130"/>
      <c r="WWK220" s="130"/>
      <c r="WWL220" s="130"/>
      <c r="WWM220" s="130"/>
      <c r="WWN220" s="130"/>
      <c r="WWO220" s="130"/>
      <c r="WWP220" s="130"/>
      <c r="WWQ220" s="130"/>
      <c r="WWR220" s="130"/>
      <c r="WWS220" s="130"/>
      <c r="WWT220" s="130"/>
      <c r="WWU220" s="130"/>
      <c r="WWV220" s="130"/>
      <c r="WWW220" s="130"/>
      <c r="WWX220" s="130"/>
      <c r="WWY220" s="130"/>
      <c r="WWZ220" s="130"/>
      <c r="WXA220" s="130"/>
      <c r="WXB220" s="130"/>
      <c r="WXC220" s="130"/>
      <c r="WXD220" s="130"/>
      <c r="WXE220" s="130"/>
      <c r="WXF220" s="130"/>
      <c r="WXG220" s="130"/>
      <c r="WXH220" s="130"/>
      <c r="WXI220" s="130"/>
      <c r="WXJ220" s="130"/>
      <c r="WXK220" s="130"/>
      <c r="WXL220" s="130"/>
      <c r="WXM220" s="130"/>
      <c r="WXN220" s="130"/>
      <c r="WXO220" s="130"/>
      <c r="WXP220" s="130"/>
      <c r="WXQ220" s="130"/>
      <c r="WXR220" s="130"/>
      <c r="WXS220" s="130"/>
      <c r="WXT220" s="130"/>
      <c r="WXU220" s="130"/>
      <c r="WXV220" s="130"/>
      <c r="WXW220" s="130"/>
      <c r="WXX220" s="130"/>
      <c r="WXY220" s="130"/>
      <c r="WXZ220" s="130"/>
      <c r="WYA220" s="130"/>
      <c r="WYB220" s="130"/>
      <c r="WYC220" s="130"/>
      <c r="WYD220" s="130"/>
      <c r="WYE220" s="130"/>
      <c r="WYF220" s="130"/>
      <c r="WYG220" s="130"/>
      <c r="WYH220" s="130"/>
      <c r="WYI220" s="130"/>
      <c r="WYJ220" s="130"/>
      <c r="WYK220" s="130"/>
      <c r="WYL220" s="130"/>
      <c r="WYM220" s="130"/>
      <c r="WYN220" s="130"/>
      <c r="WYO220" s="130"/>
      <c r="WYP220" s="130"/>
      <c r="WYQ220" s="130"/>
      <c r="WYR220" s="130"/>
      <c r="WYS220" s="130"/>
      <c r="WYT220" s="130"/>
      <c r="WYU220" s="130"/>
      <c r="WYV220" s="130"/>
      <c r="WYW220" s="130"/>
      <c r="WYX220" s="130"/>
      <c r="WYY220" s="130"/>
      <c r="WYZ220" s="130"/>
      <c r="WZA220" s="130"/>
      <c r="WZB220" s="130"/>
      <c r="WZC220" s="130"/>
      <c r="WZD220" s="130"/>
      <c r="WZE220" s="130"/>
      <c r="WZF220" s="130"/>
      <c r="WZG220" s="130"/>
      <c r="WZH220" s="130"/>
      <c r="WZI220" s="130"/>
      <c r="WZJ220" s="130"/>
      <c r="WZK220" s="130"/>
      <c r="WZL220" s="130"/>
      <c r="WZM220" s="130"/>
      <c r="WZN220" s="130"/>
      <c r="WZO220" s="130"/>
      <c r="WZP220" s="130"/>
      <c r="WZQ220" s="130"/>
      <c r="WZR220" s="130"/>
      <c r="WZS220" s="130"/>
      <c r="WZT220" s="130"/>
      <c r="WZU220" s="130"/>
      <c r="WZV220" s="130"/>
      <c r="WZW220" s="130"/>
      <c r="WZX220" s="130"/>
      <c r="WZY220" s="130"/>
      <c r="WZZ220" s="130"/>
      <c r="XAA220" s="130"/>
      <c r="XAB220" s="130"/>
      <c r="XAC220" s="130"/>
      <c r="XAD220" s="130"/>
      <c r="XAE220" s="130"/>
      <c r="XAF220" s="130"/>
      <c r="XAG220" s="130"/>
      <c r="XAH220" s="130"/>
      <c r="XAI220" s="130"/>
      <c r="XAJ220" s="130"/>
      <c r="XAK220" s="130"/>
      <c r="XAL220" s="130"/>
      <c r="XAM220" s="130"/>
      <c r="XAN220" s="130"/>
      <c r="XAO220" s="130"/>
      <c r="XAP220" s="130"/>
      <c r="XAQ220" s="130"/>
      <c r="XAR220" s="130"/>
      <c r="XAS220" s="130"/>
      <c r="XAT220" s="130"/>
      <c r="XAU220" s="130"/>
      <c r="XAV220" s="130"/>
      <c r="XAW220" s="130"/>
      <c r="XAX220" s="130"/>
      <c r="XAY220" s="130"/>
      <c r="XAZ220" s="130"/>
      <c r="XBA220" s="130"/>
      <c r="XBB220" s="130"/>
      <c r="XBC220" s="130"/>
      <c r="XBD220" s="130"/>
      <c r="XBE220" s="130"/>
      <c r="XBF220" s="130"/>
      <c r="XBG220" s="130"/>
      <c r="XBH220" s="130"/>
      <c r="XBI220" s="130"/>
      <c r="XBJ220" s="130"/>
      <c r="XBK220" s="130"/>
      <c r="XBL220" s="130"/>
      <c r="XBM220" s="130"/>
      <c r="XBN220" s="130"/>
      <c r="XBO220" s="130"/>
      <c r="XBP220" s="130"/>
      <c r="XBQ220" s="130"/>
      <c r="XBR220" s="130"/>
      <c r="XBS220" s="130"/>
      <c r="XBT220" s="130"/>
      <c r="XBU220" s="130"/>
      <c r="XBV220" s="130"/>
      <c r="XBW220" s="130"/>
      <c r="XBX220" s="130"/>
      <c r="XBY220" s="130"/>
      <c r="XBZ220" s="130"/>
      <c r="XCA220" s="130"/>
      <c r="XCB220" s="130"/>
      <c r="XCC220" s="130"/>
      <c r="XCD220" s="130"/>
      <c r="XCE220" s="130"/>
      <c r="XCF220" s="130"/>
      <c r="XCG220" s="130"/>
      <c r="XCH220" s="130"/>
      <c r="XCI220" s="130"/>
      <c r="XCJ220" s="130"/>
      <c r="XCK220" s="130"/>
      <c r="XCL220" s="130"/>
      <c r="XCM220" s="130"/>
      <c r="XCN220" s="130"/>
      <c r="XCO220" s="130"/>
      <c r="XCP220" s="130"/>
      <c r="XCQ220" s="130"/>
      <c r="XCR220" s="130"/>
      <c r="XCS220" s="130"/>
      <c r="XCT220" s="130"/>
      <c r="XCU220" s="130"/>
      <c r="XCV220" s="130"/>
      <c r="XCW220" s="130"/>
      <c r="XCX220" s="130"/>
      <c r="XCY220" s="130"/>
      <c r="XCZ220" s="130"/>
      <c r="XDA220" s="130"/>
      <c r="XDB220" s="130"/>
      <c r="XDC220" s="130"/>
      <c r="XDD220" s="130"/>
      <c r="XDE220" s="130"/>
      <c r="XDF220" s="130"/>
      <c r="XDG220" s="130"/>
      <c r="XDH220" s="130"/>
      <c r="XDI220" s="130"/>
      <c r="XDJ220" s="130"/>
      <c r="XDK220" s="130"/>
      <c r="XDL220" s="130"/>
      <c r="XDM220" s="130"/>
      <c r="XDN220" s="130"/>
      <c r="XDO220" s="130"/>
      <c r="XDP220" s="130"/>
      <c r="XDQ220" s="130"/>
      <c r="XDR220" s="130"/>
      <c r="XDS220" s="130"/>
      <c r="XDT220" s="130"/>
      <c r="XDU220" s="130"/>
      <c r="XDV220" s="130"/>
      <c r="XDW220" s="130"/>
      <c r="XDX220" s="130"/>
      <c r="XDY220" s="130"/>
      <c r="XDZ220" s="130"/>
      <c r="XEA220" s="130"/>
      <c r="XEB220" s="130"/>
      <c r="XEC220" s="130"/>
      <c r="XED220" s="130"/>
      <c r="XEE220" s="130"/>
      <c r="XEF220" s="130"/>
      <c r="XEG220" s="130"/>
      <c r="XEH220" s="130"/>
      <c r="XEI220" s="130"/>
      <c r="XEJ220" s="130"/>
      <c r="XEK220" s="130"/>
      <c r="XEL220" s="130"/>
      <c r="XEM220" s="130"/>
      <c r="XEN220" s="130"/>
      <c r="XEO220" s="130"/>
      <c r="XEP220" s="130"/>
      <c r="XEQ220" s="130"/>
      <c r="XER220" s="130"/>
      <c r="XES220" s="130"/>
      <c r="XET220" s="130"/>
      <c r="XEU220" s="130"/>
      <c r="XEV220" s="130"/>
      <c r="XEW220" s="130"/>
      <c r="XEX220" s="130"/>
      <c r="XEY220" s="130"/>
      <c r="XEZ220" s="130"/>
      <c r="XFA220" s="130"/>
      <c r="XFB220" s="130"/>
    </row>
    <row r="221" spans="2:16382" ht="15" x14ac:dyDescent="0.25">
      <c r="C221" s="107"/>
      <c r="D221" s="143" t="s">
        <v>153</v>
      </c>
      <c r="E221" s="147">
        <v>208</v>
      </c>
      <c r="F221" s="147">
        <f t="shared" si="8"/>
        <v>1032</v>
      </c>
      <c r="G221" s="157"/>
      <c r="H221" s="99"/>
      <c r="I221" s="138" t="s">
        <v>158</v>
      </c>
      <c r="J221" s="198">
        <f t="shared" si="7"/>
        <v>716</v>
      </c>
      <c r="K221" s="200" t="s">
        <v>640</v>
      </c>
      <c r="L221" s="197" t="s">
        <v>584</v>
      </c>
      <c r="M221" s="197" t="s">
        <v>228</v>
      </c>
      <c r="N221" s="65" t="s">
        <v>298</v>
      </c>
      <c r="O221" s="53"/>
      <c r="P221" s="41"/>
      <c r="Q221" s="304"/>
      <c r="R221" s="41"/>
      <c r="S221" s="33"/>
      <c r="T221" s="25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  <c r="DU221" s="41"/>
      <c r="DV221" s="41"/>
      <c r="DW221" s="41"/>
      <c r="DX221" s="41"/>
      <c r="DY221" s="41"/>
      <c r="DZ221" s="41"/>
      <c r="EA221" s="41"/>
      <c r="EB221" s="41"/>
      <c r="EC221" s="41"/>
      <c r="ED221" s="41"/>
      <c r="EE221" s="41"/>
      <c r="EF221" s="41"/>
      <c r="EG221" s="41"/>
      <c r="EH221" s="41"/>
      <c r="EI221" s="41"/>
      <c r="EJ221" s="41"/>
      <c r="EK221" s="41"/>
      <c r="EL221" s="41"/>
      <c r="EM221" s="41"/>
      <c r="EN221" s="41"/>
      <c r="EO221" s="41"/>
      <c r="EP221" s="41"/>
      <c r="EQ221" s="41"/>
      <c r="ER221" s="41"/>
      <c r="ES221" s="41"/>
      <c r="ET221" s="41"/>
      <c r="EU221" s="41"/>
      <c r="EV221" s="41"/>
      <c r="EW221" s="41"/>
      <c r="EX221" s="41"/>
      <c r="EY221" s="41"/>
      <c r="EZ221" s="41"/>
      <c r="FA221" s="41"/>
      <c r="FB221" s="41"/>
      <c r="FC221" s="41"/>
      <c r="FD221" s="41"/>
      <c r="FE221" s="41"/>
      <c r="FF221" s="41"/>
      <c r="FG221" s="41"/>
      <c r="FH221" s="41"/>
      <c r="FI221" s="41"/>
      <c r="FJ221" s="41"/>
      <c r="FK221" s="41"/>
      <c r="FL221" s="41"/>
      <c r="FM221" s="41"/>
      <c r="FN221" s="41"/>
      <c r="FO221" s="41"/>
      <c r="FP221" s="41"/>
      <c r="FQ221" s="41"/>
      <c r="FR221" s="41"/>
      <c r="FS221" s="41"/>
      <c r="FT221" s="41"/>
      <c r="FU221" s="41"/>
      <c r="FV221" s="41"/>
      <c r="FW221" s="41"/>
      <c r="FX221" s="41"/>
      <c r="FY221" s="41"/>
      <c r="FZ221" s="41"/>
      <c r="GA221" s="41"/>
      <c r="GB221" s="41"/>
      <c r="GC221" s="41"/>
      <c r="GD221" s="41"/>
      <c r="GE221" s="41"/>
      <c r="GF221" s="41"/>
      <c r="GG221" s="41"/>
      <c r="GH221" s="41"/>
      <c r="GI221" s="41"/>
      <c r="GJ221" s="41"/>
      <c r="GK221" s="41"/>
      <c r="GL221" s="41"/>
      <c r="GM221" s="41"/>
      <c r="GN221" s="41"/>
      <c r="GO221" s="41"/>
      <c r="GP221" s="41"/>
      <c r="GQ221" s="41"/>
      <c r="GR221" s="41"/>
      <c r="GS221" s="41"/>
      <c r="GT221" s="41"/>
      <c r="GU221" s="41"/>
      <c r="GV221" s="41"/>
      <c r="GW221" s="41"/>
      <c r="GX221" s="41"/>
      <c r="GY221" s="41"/>
      <c r="GZ221" s="41"/>
      <c r="HA221" s="41"/>
      <c r="HB221" s="41"/>
      <c r="HC221" s="41"/>
      <c r="HD221" s="41"/>
      <c r="HE221" s="41"/>
      <c r="HF221" s="41"/>
      <c r="HG221" s="41"/>
      <c r="HH221" s="41"/>
      <c r="HI221" s="41"/>
      <c r="HJ221" s="41"/>
      <c r="HK221" s="41"/>
      <c r="HL221" s="41"/>
      <c r="HM221" s="41"/>
      <c r="HN221" s="41"/>
      <c r="HO221" s="41"/>
      <c r="HP221" s="41"/>
      <c r="HQ221" s="41"/>
      <c r="HR221" s="41"/>
      <c r="HS221" s="41"/>
      <c r="HT221" s="41"/>
      <c r="HU221" s="41"/>
      <c r="HV221" s="41"/>
      <c r="HW221" s="41"/>
      <c r="HX221" s="41"/>
      <c r="HY221" s="41"/>
      <c r="HZ221" s="41"/>
      <c r="IA221" s="41"/>
      <c r="IB221" s="41"/>
      <c r="IC221" s="41"/>
      <c r="ID221" s="41"/>
      <c r="IE221" s="41"/>
      <c r="IF221" s="41"/>
      <c r="IG221" s="41"/>
      <c r="IH221" s="41"/>
      <c r="II221" s="41"/>
      <c r="IJ221" s="41"/>
      <c r="IK221" s="41"/>
      <c r="IL221" s="41"/>
      <c r="IM221" s="41"/>
      <c r="IN221" s="41"/>
      <c r="IO221" s="41"/>
      <c r="IP221" s="41"/>
      <c r="IQ221" s="41"/>
      <c r="IR221" s="41"/>
      <c r="IS221" s="41"/>
      <c r="IT221" s="41"/>
      <c r="IU221" s="41"/>
      <c r="IV221" s="41"/>
      <c r="IW221" s="41"/>
      <c r="IX221" s="41"/>
      <c r="IY221" s="41"/>
      <c r="IZ221" s="41"/>
      <c r="JA221" s="41"/>
      <c r="JB221" s="41"/>
      <c r="JC221" s="41"/>
      <c r="JD221" s="41"/>
      <c r="JE221" s="41"/>
      <c r="JF221" s="41"/>
      <c r="JG221" s="41"/>
      <c r="JH221" s="41"/>
      <c r="JI221" s="41"/>
      <c r="JJ221" s="41"/>
      <c r="JK221" s="41"/>
      <c r="JL221" s="41"/>
      <c r="JM221" s="41"/>
      <c r="JN221" s="41"/>
      <c r="JO221" s="41"/>
      <c r="JP221" s="41"/>
      <c r="JQ221" s="41"/>
      <c r="JR221" s="41"/>
      <c r="JS221" s="41"/>
      <c r="JT221" s="41"/>
      <c r="JU221" s="41"/>
      <c r="JV221" s="41"/>
      <c r="JW221" s="41"/>
      <c r="JX221" s="41"/>
      <c r="JY221" s="41"/>
      <c r="JZ221" s="41"/>
      <c r="KA221" s="41"/>
      <c r="KB221" s="41"/>
      <c r="KC221" s="41"/>
      <c r="KD221" s="41"/>
      <c r="KE221" s="41"/>
      <c r="KF221" s="41"/>
      <c r="KG221" s="41"/>
      <c r="KH221" s="41"/>
      <c r="KI221" s="41"/>
      <c r="KJ221" s="41"/>
      <c r="KK221" s="41"/>
      <c r="KL221" s="41"/>
      <c r="KM221" s="41"/>
      <c r="KN221" s="41"/>
      <c r="KO221" s="41"/>
      <c r="KP221" s="41"/>
      <c r="KQ221" s="41"/>
      <c r="KR221" s="41"/>
      <c r="KS221" s="41"/>
      <c r="KT221" s="41"/>
      <c r="KU221" s="41"/>
      <c r="KV221" s="41"/>
      <c r="KW221" s="41"/>
      <c r="KX221" s="41"/>
      <c r="KY221" s="41"/>
      <c r="KZ221" s="41"/>
      <c r="LA221" s="41"/>
      <c r="LB221" s="41"/>
      <c r="LC221" s="41"/>
      <c r="LD221" s="41"/>
      <c r="LE221" s="41"/>
      <c r="LF221" s="41"/>
      <c r="LG221" s="41"/>
      <c r="LH221" s="41"/>
      <c r="LI221" s="41"/>
      <c r="LJ221" s="41"/>
      <c r="LK221" s="41"/>
      <c r="LL221" s="41"/>
      <c r="LM221" s="41"/>
      <c r="LN221" s="41"/>
      <c r="LO221" s="41"/>
      <c r="LP221" s="41"/>
      <c r="LQ221" s="41"/>
      <c r="LR221" s="41"/>
      <c r="LS221" s="41"/>
      <c r="LT221" s="41"/>
      <c r="LU221" s="41"/>
      <c r="LV221" s="41"/>
      <c r="LW221" s="41"/>
      <c r="LX221" s="41"/>
      <c r="LY221" s="41"/>
      <c r="LZ221" s="41"/>
      <c r="MA221" s="41"/>
      <c r="MB221" s="41"/>
      <c r="MC221" s="41"/>
      <c r="MD221" s="41"/>
      <c r="ME221" s="41"/>
      <c r="MF221" s="41"/>
      <c r="MG221" s="41"/>
      <c r="MH221" s="41"/>
      <c r="MI221" s="41"/>
      <c r="MJ221" s="41"/>
      <c r="MK221" s="41"/>
      <c r="ML221" s="41"/>
      <c r="MM221" s="41"/>
      <c r="MN221" s="41"/>
      <c r="MO221" s="41"/>
      <c r="MP221" s="41"/>
      <c r="MQ221" s="41"/>
      <c r="MR221" s="41"/>
      <c r="MS221" s="41"/>
      <c r="MT221" s="41"/>
      <c r="MU221" s="41"/>
      <c r="MV221" s="41"/>
      <c r="MW221" s="41"/>
      <c r="MX221" s="41"/>
      <c r="MY221" s="41"/>
      <c r="MZ221" s="41"/>
      <c r="NA221" s="41"/>
      <c r="NB221" s="41"/>
      <c r="NC221" s="41"/>
      <c r="ND221" s="41"/>
      <c r="NE221" s="41"/>
      <c r="NF221" s="41"/>
      <c r="NG221" s="41"/>
      <c r="NH221" s="41"/>
      <c r="NI221" s="41"/>
      <c r="NJ221" s="41"/>
      <c r="NK221" s="41"/>
      <c r="NL221" s="41"/>
      <c r="NM221" s="41"/>
      <c r="NN221" s="41"/>
      <c r="NO221" s="41"/>
      <c r="NP221" s="41"/>
      <c r="NQ221" s="41"/>
      <c r="NR221" s="41"/>
      <c r="NS221" s="41"/>
      <c r="NT221" s="41"/>
      <c r="NU221" s="41"/>
      <c r="NV221" s="41"/>
      <c r="NW221" s="41"/>
      <c r="NX221" s="41"/>
      <c r="NY221" s="41"/>
      <c r="NZ221" s="41"/>
      <c r="OA221" s="41"/>
      <c r="OB221" s="41"/>
      <c r="OC221" s="41"/>
      <c r="OD221" s="41"/>
      <c r="OE221" s="41"/>
      <c r="OF221" s="41"/>
      <c r="OG221" s="41"/>
      <c r="OH221" s="41"/>
      <c r="OI221" s="41"/>
      <c r="OJ221" s="41"/>
      <c r="OK221" s="41"/>
      <c r="OL221" s="41"/>
      <c r="OM221" s="41"/>
      <c r="ON221" s="41"/>
      <c r="OO221" s="41"/>
      <c r="OP221" s="41"/>
      <c r="OQ221" s="41"/>
      <c r="OR221" s="41"/>
      <c r="OS221" s="41"/>
      <c r="OT221" s="41"/>
      <c r="OU221" s="41"/>
      <c r="OV221" s="41"/>
      <c r="OW221" s="41"/>
      <c r="OX221" s="41"/>
      <c r="OY221" s="41"/>
      <c r="OZ221" s="41"/>
      <c r="PA221" s="41"/>
      <c r="PB221" s="41"/>
      <c r="PC221" s="41"/>
      <c r="PD221" s="41"/>
      <c r="PE221" s="41"/>
      <c r="PF221" s="41"/>
      <c r="PG221" s="41"/>
      <c r="PH221" s="41"/>
      <c r="PI221" s="41"/>
      <c r="PJ221" s="41"/>
      <c r="PK221" s="41"/>
      <c r="PL221" s="41"/>
      <c r="PM221" s="41"/>
      <c r="PN221" s="41"/>
      <c r="PO221" s="41"/>
      <c r="PP221" s="41"/>
      <c r="PQ221" s="41"/>
      <c r="PR221" s="41"/>
      <c r="PS221" s="41"/>
      <c r="PT221" s="41"/>
      <c r="PU221" s="41"/>
      <c r="PV221" s="41"/>
      <c r="PW221" s="41"/>
      <c r="PX221" s="41"/>
      <c r="PY221" s="41"/>
      <c r="PZ221" s="41"/>
      <c r="QA221" s="41"/>
      <c r="QB221" s="41"/>
      <c r="QC221" s="41"/>
      <c r="QD221" s="41"/>
      <c r="QE221" s="41"/>
      <c r="QF221" s="41"/>
      <c r="QG221" s="41"/>
      <c r="QH221" s="41"/>
      <c r="QI221" s="41"/>
      <c r="QJ221" s="41"/>
      <c r="QK221" s="41"/>
      <c r="QL221" s="41"/>
      <c r="QM221" s="41"/>
      <c r="QN221" s="41"/>
      <c r="QO221" s="41"/>
      <c r="QP221" s="41"/>
      <c r="QQ221" s="41"/>
      <c r="QR221" s="41"/>
      <c r="QS221" s="41"/>
      <c r="QT221" s="41"/>
      <c r="QU221" s="41"/>
      <c r="QV221" s="41"/>
      <c r="QW221" s="41"/>
      <c r="QX221" s="41"/>
      <c r="QY221" s="41"/>
      <c r="QZ221" s="41"/>
      <c r="RA221" s="41"/>
      <c r="RB221" s="41"/>
      <c r="RC221" s="41"/>
      <c r="RD221" s="41"/>
      <c r="RE221" s="41"/>
      <c r="RF221" s="41"/>
      <c r="RG221" s="41"/>
      <c r="RH221" s="41"/>
      <c r="RI221" s="41"/>
      <c r="RJ221" s="41"/>
      <c r="RK221" s="41"/>
      <c r="RL221" s="41"/>
      <c r="RM221" s="41"/>
      <c r="RN221" s="41"/>
      <c r="RO221" s="41"/>
      <c r="RP221" s="41"/>
      <c r="RQ221" s="41"/>
      <c r="RR221" s="41"/>
      <c r="RS221" s="41"/>
      <c r="RT221" s="41"/>
      <c r="RU221" s="41"/>
      <c r="RV221" s="41"/>
      <c r="RW221" s="41"/>
      <c r="RX221" s="41"/>
      <c r="RY221" s="41"/>
      <c r="RZ221" s="41"/>
      <c r="SA221" s="41"/>
      <c r="SB221" s="41"/>
      <c r="SC221" s="41"/>
      <c r="SD221" s="41"/>
      <c r="SE221" s="41"/>
      <c r="SF221" s="41"/>
      <c r="SG221" s="41"/>
      <c r="SH221" s="41"/>
      <c r="SI221" s="41"/>
      <c r="SJ221" s="41"/>
      <c r="SK221" s="41"/>
      <c r="SL221" s="41"/>
      <c r="SM221" s="41"/>
      <c r="SN221" s="41"/>
      <c r="SO221" s="41"/>
      <c r="SP221" s="41"/>
      <c r="SQ221" s="41"/>
      <c r="SR221" s="41"/>
      <c r="SS221" s="41"/>
      <c r="ST221" s="41"/>
      <c r="SU221" s="41"/>
      <c r="SV221" s="41"/>
      <c r="SW221" s="41"/>
      <c r="SX221" s="41"/>
      <c r="SY221" s="41"/>
      <c r="SZ221" s="41"/>
      <c r="TA221" s="41"/>
      <c r="TB221" s="41"/>
      <c r="TC221" s="41"/>
      <c r="TD221" s="41"/>
      <c r="TE221" s="41"/>
      <c r="TF221" s="41"/>
      <c r="TG221" s="41"/>
      <c r="TH221" s="41"/>
      <c r="TI221" s="41"/>
      <c r="TJ221" s="41"/>
      <c r="TK221" s="41"/>
      <c r="TL221" s="41"/>
      <c r="TM221" s="41"/>
      <c r="TN221" s="41"/>
      <c r="TO221" s="41"/>
      <c r="TP221" s="41"/>
      <c r="TQ221" s="41"/>
      <c r="TR221" s="41"/>
      <c r="TS221" s="41"/>
      <c r="TT221" s="41"/>
      <c r="TU221" s="41"/>
      <c r="TV221" s="41"/>
      <c r="TW221" s="41"/>
      <c r="TX221" s="41"/>
      <c r="TY221" s="41"/>
      <c r="TZ221" s="41"/>
      <c r="UA221" s="41"/>
      <c r="UB221" s="41"/>
      <c r="UC221" s="41"/>
      <c r="UD221" s="41"/>
      <c r="UE221" s="41"/>
      <c r="UF221" s="41"/>
      <c r="UG221" s="41"/>
      <c r="UH221" s="41"/>
      <c r="UI221" s="41"/>
      <c r="UJ221" s="41"/>
      <c r="UK221" s="41"/>
      <c r="UL221" s="41"/>
      <c r="UM221" s="41"/>
      <c r="UN221" s="41"/>
      <c r="UO221" s="41"/>
      <c r="UP221" s="41"/>
      <c r="UQ221" s="41"/>
      <c r="UR221" s="41"/>
      <c r="US221" s="41"/>
      <c r="UT221" s="41"/>
      <c r="UU221" s="41"/>
      <c r="UV221" s="41"/>
      <c r="UW221" s="41"/>
      <c r="UX221" s="41"/>
      <c r="UY221" s="41"/>
      <c r="UZ221" s="41"/>
      <c r="VA221" s="41"/>
      <c r="VB221" s="41"/>
      <c r="VC221" s="41"/>
      <c r="VD221" s="41"/>
      <c r="VE221" s="41"/>
      <c r="VF221" s="41"/>
      <c r="VG221" s="41"/>
      <c r="VH221" s="41"/>
      <c r="VI221" s="41"/>
      <c r="VJ221" s="41"/>
      <c r="VK221" s="41"/>
      <c r="VL221" s="41"/>
      <c r="VM221" s="41"/>
      <c r="VN221" s="41"/>
      <c r="VO221" s="41"/>
      <c r="VP221" s="41"/>
      <c r="VQ221" s="41"/>
      <c r="VR221" s="41"/>
      <c r="VS221" s="41"/>
      <c r="VT221" s="41"/>
      <c r="VU221" s="41"/>
      <c r="VV221" s="41"/>
      <c r="VW221" s="41"/>
      <c r="VX221" s="41"/>
      <c r="VY221" s="41"/>
      <c r="VZ221" s="41"/>
      <c r="WA221" s="41"/>
      <c r="WB221" s="41"/>
      <c r="WC221" s="41"/>
      <c r="WD221" s="41"/>
      <c r="WE221" s="41"/>
      <c r="WF221" s="41"/>
      <c r="WG221" s="41"/>
      <c r="WH221" s="41"/>
      <c r="WI221" s="41"/>
      <c r="WJ221" s="41"/>
      <c r="WK221" s="41"/>
      <c r="WL221" s="41"/>
      <c r="WM221" s="41"/>
      <c r="WN221" s="41"/>
      <c r="WO221" s="41"/>
      <c r="WP221" s="41"/>
      <c r="WQ221" s="41"/>
      <c r="WR221" s="41"/>
      <c r="WS221" s="41"/>
      <c r="WT221" s="41"/>
      <c r="WU221" s="41"/>
      <c r="WV221" s="41"/>
      <c r="WW221" s="41"/>
      <c r="WX221" s="41"/>
      <c r="WY221" s="41"/>
      <c r="WZ221" s="41"/>
      <c r="XA221" s="41"/>
      <c r="XB221" s="41"/>
      <c r="XC221" s="41"/>
      <c r="XD221" s="41"/>
      <c r="XE221" s="41"/>
      <c r="XF221" s="41"/>
      <c r="XG221" s="41"/>
      <c r="XH221" s="41"/>
      <c r="XI221" s="41"/>
      <c r="XJ221" s="41"/>
      <c r="XK221" s="41"/>
      <c r="XL221" s="41"/>
      <c r="XM221" s="41"/>
      <c r="XN221" s="41"/>
      <c r="XO221" s="41"/>
      <c r="XP221" s="41"/>
      <c r="XQ221" s="41"/>
      <c r="XR221" s="41"/>
      <c r="XS221" s="41"/>
      <c r="XT221" s="41"/>
      <c r="XU221" s="41"/>
      <c r="XV221" s="41"/>
      <c r="XW221" s="41"/>
      <c r="XX221" s="41"/>
      <c r="XY221" s="41"/>
      <c r="XZ221" s="41"/>
      <c r="YA221" s="41"/>
      <c r="YB221" s="41"/>
      <c r="YC221" s="41"/>
      <c r="YD221" s="41"/>
      <c r="YE221" s="41"/>
      <c r="YF221" s="41"/>
      <c r="YG221" s="41"/>
      <c r="YH221" s="41"/>
      <c r="YI221" s="41"/>
      <c r="YJ221" s="41"/>
      <c r="YK221" s="41"/>
      <c r="YL221" s="41"/>
      <c r="YM221" s="41"/>
      <c r="YN221" s="41"/>
      <c r="YO221" s="41"/>
      <c r="YP221" s="41"/>
      <c r="YQ221" s="41"/>
      <c r="YR221" s="41"/>
      <c r="YS221" s="41"/>
      <c r="YT221" s="41"/>
      <c r="YU221" s="41"/>
      <c r="YV221" s="41"/>
      <c r="YW221" s="41"/>
      <c r="YX221" s="41"/>
      <c r="YY221" s="41"/>
      <c r="YZ221" s="41"/>
      <c r="ZA221" s="41"/>
      <c r="ZB221" s="41"/>
      <c r="ZC221" s="41"/>
      <c r="ZD221" s="41"/>
      <c r="ZE221" s="41"/>
      <c r="ZF221" s="41"/>
      <c r="ZG221" s="41"/>
      <c r="ZH221" s="41"/>
      <c r="ZI221" s="41"/>
      <c r="ZJ221" s="41"/>
      <c r="ZK221" s="41"/>
      <c r="ZL221" s="41"/>
      <c r="ZM221" s="41"/>
      <c r="ZN221" s="41"/>
      <c r="ZO221" s="41"/>
      <c r="ZP221" s="41"/>
      <c r="ZQ221" s="41"/>
      <c r="ZR221" s="41"/>
      <c r="ZS221" s="41"/>
      <c r="ZT221" s="41"/>
      <c r="ZU221" s="41"/>
      <c r="ZV221" s="41"/>
      <c r="ZW221" s="41"/>
      <c r="ZX221" s="41"/>
      <c r="ZY221" s="41"/>
      <c r="ZZ221" s="41"/>
      <c r="AAA221" s="41"/>
      <c r="AAB221" s="41"/>
      <c r="AAC221" s="41"/>
      <c r="AAD221" s="41"/>
      <c r="AAE221" s="41"/>
      <c r="AAF221" s="41"/>
      <c r="AAG221" s="41"/>
      <c r="AAH221" s="41"/>
      <c r="AAI221" s="41"/>
      <c r="AAJ221" s="41"/>
      <c r="AAK221" s="41"/>
      <c r="AAL221" s="41"/>
      <c r="AAM221" s="41"/>
      <c r="AAN221" s="41"/>
      <c r="AAO221" s="41"/>
      <c r="AAP221" s="41"/>
      <c r="AAQ221" s="41"/>
      <c r="AAR221" s="41"/>
      <c r="AAS221" s="41"/>
      <c r="AAT221" s="41"/>
      <c r="AAU221" s="41"/>
      <c r="AAV221" s="41"/>
      <c r="AAW221" s="41"/>
      <c r="AAX221" s="41"/>
      <c r="AAY221" s="41"/>
      <c r="AAZ221" s="41"/>
      <c r="ABA221" s="41"/>
      <c r="ABB221" s="41"/>
      <c r="ABC221" s="41"/>
      <c r="ABD221" s="41"/>
      <c r="ABE221" s="41"/>
      <c r="ABF221" s="41"/>
      <c r="ABG221" s="41"/>
      <c r="ABH221" s="41"/>
      <c r="ABI221" s="41"/>
      <c r="ABJ221" s="41"/>
      <c r="ABK221" s="41"/>
      <c r="ABL221" s="41"/>
      <c r="ABM221" s="41"/>
      <c r="ABN221" s="41"/>
      <c r="ABO221" s="41"/>
      <c r="ABP221" s="41"/>
      <c r="ABQ221" s="41"/>
      <c r="ABR221" s="41"/>
      <c r="ABS221" s="41"/>
      <c r="ABT221" s="41"/>
      <c r="ABU221" s="41"/>
      <c r="ABV221" s="41"/>
      <c r="ABW221" s="41"/>
      <c r="ABX221" s="41"/>
      <c r="ABY221" s="41"/>
      <c r="ABZ221" s="41"/>
      <c r="ACA221" s="41"/>
      <c r="ACB221" s="41"/>
      <c r="ACC221" s="41"/>
      <c r="ACD221" s="41"/>
      <c r="ACE221" s="41"/>
      <c r="ACF221" s="41"/>
      <c r="ACG221" s="41"/>
      <c r="ACH221" s="41"/>
      <c r="ACI221" s="41"/>
      <c r="ACJ221" s="41"/>
      <c r="ACK221" s="41"/>
      <c r="ACL221" s="41"/>
      <c r="ACM221" s="41"/>
      <c r="ACN221" s="41"/>
      <c r="ACO221" s="41"/>
      <c r="ACP221" s="41"/>
      <c r="ACQ221" s="41"/>
      <c r="ACR221" s="41"/>
      <c r="ACS221" s="41"/>
      <c r="ACT221" s="41"/>
      <c r="ACU221" s="41"/>
      <c r="ACV221" s="41"/>
      <c r="ACW221" s="41"/>
      <c r="ACX221" s="41"/>
      <c r="ACY221" s="41"/>
      <c r="ACZ221" s="41"/>
      <c r="ADA221" s="41"/>
      <c r="ADB221" s="41"/>
      <c r="ADC221" s="41"/>
      <c r="ADD221" s="41"/>
      <c r="ADE221" s="41"/>
      <c r="ADF221" s="41"/>
      <c r="ADG221" s="41"/>
      <c r="ADH221" s="41"/>
      <c r="ADI221" s="41"/>
      <c r="ADJ221" s="41"/>
      <c r="ADK221" s="41"/>
      <c r="ADL221" s="41"/>
      <c r="ADM221" s="41"/>
      <c r="ADN221" s="41"/>
      <c r="ADO221" s="41"/>
      <c r="ADP221" s="41"/>
      <c r="ADQ221" s="41"/>
      <c r="ADR221" s="41"/>
      <c r="ADS221" s="41"/>
      <c r="ADT221" s="41"/>
      <c r="ADU221" s="41"/>
      <c r="ADV221" s="41"/>
      <c r="ADW221" s="41"/>
      <c r="ADX221" s="41"/>
      <c r="ADY221" s="41"/>
      <c r="ADZ221" s="41"/>
      <c r="AEA221" s="41"/>
      <c r="AEB221" s="41"/>
      <c r="AEC221" s="41"/>
      <c r="AED221" s="41"/>
      <c r="AEE221" s="41"/>
      <c r="AEF221" s="41"/>
      <c r="AEG221" s="41"/>
      <c r="AEH221" s="41"/>
      <c r="AEI221" s="41"/>
      <c r="AEJ221" s="41"/>
      <c r="AEK221" s="41"/>
      <c r="AEL221" s="41"/>
      <c r="AEM221" s="41"/>
      <c r="AEN221" s="41"/>
      <c r="AEO221" s="41"/>
      <c r="AEP221" s="41"/>
      <c r="AEQ221" s="41"/>
      <c r="AER221" s="41"/>
      <c r="AES221" s="41"/>
      <c r="AET221" s="41"/>
      <c r="AEU221" s="41"/>
      <c r="AEV221" s="41"/>
      <c r="AEW221" s="41"/>
      <c r="AEX221" s="41"/>
      <c r="AEY221" s="41"/>
      <c r="AEZ221" s="41"/>
      <c r="AFA221" s="41"/>
      <c r="AFB221" s="41"/>
      <c r="AFC221" s="41"/>
      <c r="AFD221" s="41"/>
      <c r="AFE221" s="41"/>
      <c r="AFF221" s="41"/>
      <c r="AFG221" s="41"/>
      <c r="AFH221" s="41"/>
      <c r="AFI221" s="41"/>
      <c r="AFJ221" s="41"/>
      <c r="AFK221" s="41"/>
      <c r="AFL221" s="41"/>
      <c r="AFM221" s="41"/>
      <c r="AFN221" s="41"/>
      <c r="AFO221" s="41"/>
      <c r="AFP221" s="41"/>
      <c r="AFQ221" s="41"/>
      <c r="AFR221" s="41"/>
      <c r="AFS221" s="41"/>
      <c r="AFT221" s="41"/>
      <c r="AFU221" s="41"/>
      <c r="AFV221" s="41"/>
      <c r="AFW221" s="41"/>
      <c r="AFX221" s="41"/>
      <c r="AFY221" s="41"/>
      <c r="AFZ221" s="41"/>
      <c r="AGA221" s="41"/>
      <c r="AGB221" s="41"/>
      <c r="AGC221" s="41"/>
      <c r="AGD221" s="41"/>
      <c r="AGE221" s="41"/>
      <c r="AGF221" s="41"/>
      <c r="AGG221" s="41"/>
      <c r="AGH221" s="41"/>
      <c r="AGI221" s="41"/>
      <c r="AGJ221" s="41"/>
      <c r="AGK221" s="41"/>
      <c r="AGL221" s="41"/>
      <c r="AGM221" s="41"/>
      <c r="AGN221" s="41"/>
      <c r="AGO221" s="41"/>
      <c r="AGP221" s="41"/>
      <c r="AGQ221" s="41"/>
      <c r="AGR221" s="41"/>
      <c r="AGS221" s="41"/>
      <c r="AGT221" s="41"/>
      <c r="AGU221" s="41"/>
      <c r="AGV221" s="41"/>
      <c r="AGW221" s="41"/>
      <c r="AGX221" s="41"/>
      <c r="AGY221" s="41"/>
      <c r="AGZ221" s="41"/>
      <c r="AHA221" s="41"/>
      <c r="AHB221" s="41"/>
      <c r="AHC221" s="41"/>
      <c r="AHD221" s="41"/>
      <c r="AHE221" s="41"/>
      <c r="AHF221" s="41"/>
      <c r="AHG221" s="41"/>
      <c r="AHH221" s="41"/>
      <c r="AHI221" s="41"/>
      <c r="AHJ221" s="41"/>
      <c r="AHK221" s="41"/>
      <c r="AHL221" s="41"/>
      <c r="AHM221" s="41"/>
      <c r="AHN221" s="41"/>
      <c r="AHO221" s="41"/>
      <c r="AHP221" s="41"/>
      <c r="AHQ221" s="41"/>
      <c r="AHR221" s="41"/>
      <c r="AHS221" s="41"/>
      <c r="AHT221" s="41"/>
      <c r="AHU221" s="41"/>
      <c r="AHV221" s="41"/>
      <c r="AHW221" s="41"/>
      <c r="AHX221" s="41"/>
      <c r="AHY221" s="41"/>
      <c r="AHZ221" s="41"/>
      <c r="AIA221" s="41"/>
      <c r="AIB221" s="41"/>
      <c r="AIC221" s="41"/>
      <c r="AID221" s="41"/>
      <c r="AIE221" s="41"/>
      <c r="AIF221" s="41"/>
      <c r="AIG221" s="41"/>
      <c r="AIH221" s="41"/>
      <c r="AII221" s="41"/>
      <c r="AIJ221" s="41"/>
      <c r="AIK221" s="41"/>
      <c r="AIL221" s="41"/>
      <c r="AIM221" s="41"/>
      <c r="AIN221" s="41"/>
      <c r="AIO221" s="41"/>
      <c r="AIP221" s="41"/>
      <c r="AIQ221" s="41"/>
      <c r="AIR221" s="41"/>
      <c r="AIS221" s="41"/>
      <c r="AIT221" s="41"/>
      <c r="AIU221" s="41"/>
      <c r="AIV221" s="41"/>
      <c r="AIW221" s="41"/>
      <c r="AIX221" s="41"/>
      <c r="AIY221" s="41"/>
      <c r="AIZ221" s="41"/>
      <c r="AJA221" s="41"/>
      <c r="AJB221" s="41"/>
      <c r="AJC221" s="41"/>
      <c r="AJD221" s="41"/>
      <c r="AJE221" s="41"/>
      <c r="AJF221" s="41"/>
      <c r="AJG221" s="41"/>
      <c r="AJH221" s="41"/>
      <c r="AJI221" s="41"/>
      <c r="AJJ221" s="41"/>
      <c r="AJK221" s="41"/>
      <c r="AJL221" s="41"/>
      <c r="AJM221" s="41"/>
      <c r="AJN221" s="41"/>
      <c r="AJO221" s="41"/>
      <c r="AJP221" s="41"/>
      <c r="AJQ221" s="41"/>
      <c r="AJR221" s="41"/>
      <c r="AJS221" s="41"/>
      <c r="AJT221" s="41"/>
      <c r="AJU221" s="41"/>
      <c r="AJV221" s="41"/>
      <c r="AJW221" s="41"/>
      <c r="AJX221" s="41"/>
      <c r="AJY221" s="41"/>
      <c r="AJZ221" s="41"/>
      <c r="AKA221" s="41"/>
      <c r="AKB221" s="41"/>
      <c r="AKC221" s="41"/>
      <c r="AKD221" s="41"/>
      <c r="AKE221" s="41"/>
      <c r="AKF221" s="41"/>
      <c r="AKG221" s="41"/>
      <c r="AKH221" s="41"/>
      <c r="AKI221" s="41"/>
      <c r="AKJ221" s="41"/>
      <c r="AKK221" s="41"/>
      <c r="AKL221" s="41"/>
      <c r="AKM221" s="41"/>
      <c r="AKN221" s="41"/>
      <c r="AKO221" s="41"/>
      <c r="AKP221" s="41"/>
      <c r="AKQ221" s="41"/>
      <c r="AKR221" s="41"/>
      <c r="AKS221" s="41"/>
      <c r="AKT221" s="41"/>
      <c r="AKU221" s="41"/>
      <c r="AKV221" s="41"/>
      <c r="AKW221" s="41"/>
      <c r="AKX221" s="41"/>
      <c r="AKY221" s="41"/>
      <c r="AKZ221" s="41"/>
      <c r="ALA221" s="41"/>
      <c r="ALB221" s="41"/>
      <c r="ALC221" s="41"/>
      <c r="ALD221" s="41"/>
      <c r="ALE221" s="41"/>
      <c r="ALF221" s="41"/>
      <c r="ALG221" s="41"/>
      <c r="ALH221" s="41"/>
      <c r="ALI221" s="41"/>
      <c r="ALJ221" s="41"/>
      <c r="ALK221" s="41"/>
      <c r="ALL221" s="41"/>
      <c r="ALM221" s="41"/>
      <c r="ALN221" s="41"/>
      <c r="ALO221" s="41"/>
      <c r="ALP221" s="41"/>
      <c r="ALQ221" s="41"/>
      <c r="ALR221" s="41"/>
      <c r="ALS221" s="41"/>
      <c r="ALT221" s="41"/>
      <c r="ALU221" s="41"/>
      <c r="ALV221" s="41"/>
      <c r="ALW221" s="41"/>
      <c r="ALX221" s="41"/>
      <c r="ALY221" s="41"/>
      <c r="ALZ221" s="41"/>
      <c r="AMA221" s="41"/>
      <c r="AMB221" s="41"/>
      <c r="AMC221" s="41"/>
      <c r="AMD221" s="41"/>
      <c r="AME221" s="41"/>
      <c r="AMF221" s="41"/>
      <c r="AMG221" s="41"/>
      <c r="AMH221" s="41"/>
      <c r="AMI221" s="41"/>
      <c r="AMJ221" s="41"/>
      <c r="AMK221" s="41"/>
      <c r="AML221" s="41"/>
      <c r="AMM221" s="41"/>
      <c r="AMN221" s="41"/>
      <c r="AMO221" s="41"/>
      <c r="AMP221" s="41"/>
      <c r="AMQ221" s="41"/>
      <c r="AMR221" s="41"/>
      <c r="AMS221" s="41"/>
      <c r="AMT221" s="41"/>
      <c r="AMU221" s="41"/>
      <c r="AMV221" s="41"/>
      <c r="AMW221" s="41"/>
      <c r="AMX221" s="41"/>
      <c r="AMY221" s="41"/>
      <c r="AMZ221" s="41"/>
      <c r="ANA221" s="41"/>
      <c r="ANB221" s="41"/>
      <c r="ANC221" s="41"/>
      <c r="AND221" s="41"/>
      <c r="ANE221" s="41"/>
      <c r="ANF221" s="41"/>
      <c r="ANG221" s="41"/>
      <c r="ANH221" s="41"/>
      <c r="ANI221" s="41"/>
      <c r="ANJ221" s="41"/>
      <c r="ANK221" s="41"/>
      <c r="ANL221" s="41"/>
      <c r="ANM221" s="41"/>
      <c r="ANN221" s="41"/>
      <c r="ANO221" s="41"/>
      <c r="ANP221" s="41"/>
      <c r="ANQ221" s="41"/>
      <c r="ANR221" s="41"/>
      <c r="ANS221" s="41"/>
      <c r="ANT221" s="41"/>
      <c r="ANU221" s="41"/>
      <c r="ANV221" s="41"/>
      <c r="ANW221" s="41"/>
      <c r="ANX221" s="41"/>
      <c r="ANY221" s="41"/>
      <c r="ANZ221" s="41"/>
      <c r="AOA221" s="41"/>
      <c r="AOB221" s="41"/>
      <c r="AOC221" s="41"/>
      <c r="AOD221" s="41"/>
      <c r="AOE221" s="41"/>
      <c r="AOF221" s="41"/>
      <c r="AOG221" s="41"/>
      <c r="AOH221" s="41"/>
      <c r="AOI221" s="41"/>
      <c r="AOJ221" s="41"/>
      <c r="AOK221" s="41"/>
      <c r="AOL221" s="41"/>
      <c r="AOM221" s="41"/>
      <c r="AON221" s="41"/>
      <c r="AOO221" s="41"/>
      <c r="AOP221" s="41"/>
      <c r="AOQ221" s="41"/>
      <c r="AOR221" s="41"/>
      <c r="AOS221" s="41"/>
      <c r="AOT221" s="41"/>
      <c r="AOU221" s="41"/>
      <c r="AOV221" s="41"/>
      <c r="AOW221" s="41"/>
      <c r="AOX221" s="41"/>
      <c r="AOY221" s="41"/>
      <c r="AOZ221" s="41"/>
      <c r="APA221" s="41"/>
      <c r="APB221" s="41"/>
      <c r="APC221" s="41"/>
      <c r="APD221" s="41"/>
      <c r="APE221" s="41"/>
      <c r="APF221" s="41"/>
      <c r="APG221" s="41"/>
      <c r="APH221" s="41"/>
      <c r="API221" s="41"/>
      <c r="APJ221" s="41"/>
      <c r="APK221" s="41"/>
      <c r="APL221" s="41"/>
      <c r="APM221" s="41"/>
      <c r="APN221" s="41"/>
      <c r="APO221" s="41"/>
      <c r="APP221" s="41"/>
      <c r="APQ221" s="41"/>
      <c r="APR221" s="41"/>
      <c r="APS221" s="41"/>
      <c r="APT221" s="41"/>
      <c r="APU221" s="41"/>
      <c r="APV221" s="41"/>
      <c r="APW221" s="41"/>
      <c r="APX221" s="41"/>
      <c r="APY221" s="41"/>
      <c r="APZ221" s="41"/>
      <c r="AQA221" s="41"/>
      <c r="AQB221" s="41"/>
      <c r="AQC221" s="41"/>
      <c r="AQD221" s="41"/>
      <c r="AQE221" s="41"/>
      <c r="AQF221" s="41"/>
      <c r="AQG221" s="41"/>
      <c r="AQH221" s="41"/>
      <c r="AQI221" s="41"/>
      <c r="AQJ221" s="41"/>
      <c r="AQK221" s="41"/>
      <c r="AQL221" s="41"/>
      <c r="AQM221" s="41"/>
      <c r="AQN221" s="41"/>
      <c r="AQO221" s="41"/>
      <c r="AQP221" s="41"/>
      <c r="AQQ221" s="41"/>
      <c r="AQR221" s="41"/>
      <c r="AQS221" s="41"/>
      <c r="AQT221" s="41"/>
      <c r="AQU221" s="41"/>
      <c r="AQV221" s="41"/>
      <c r="AQW221" s="41"/>
      <c r="AQX221" s="41"/>
      <c r="AQY221" s="41"/>
      <c r="AQZ221" s="41"/>
      <c r="ARA221" s="41"/>
      <c r="ARB221" s="41"/>
      <c r="ARC221" s="41"/>
      <c r="ARD221" s="41"/>
      <c r="ARE221" s="41"/>
      <c r="ARF221" s="41"/>
      <c r="ARG221" s="41"/>
      <c r="ARH221" s="41"/>
      <c r="ARI221" s="41"/>
      <c r="ARJ221" s="41"/>
      <c r="ARK221" s="41"/>
      <c r="ARL221" s="41"/>
      <c r="ARM221" s="41"/>
      <c r="ARN221" s="41"/>
      <c r="ARO221" s="41"/>
      <c r="ARP221" s="41"/>
      <c r="ARQ221" s="41"/>
      <c r="ARR221" s="41"/>
      <c r="ARS221" s="41"/>
      <c r="ART221" s="41"/>
      <c r="ARU221" s="41"/>
      <c r="ARV221" s="41"/>
      <c r="ARW221" s="41"/>
      <c r="ARX221" s="41"/>
      <c r="ARY221" s="41"/>
      <c r="ARZ221" s="41"/>
      <c r="ASA221" s="41"/>
      <c r="ASB221" s="41"/>
      <c r="ASC221" s="41"/>
      <c r="ASD221" s="41"/>
      <c r="ASE221" s="41"/>
      <c r="ASF221" s="41"/>
      <c r="ASG221" s="41"/>
      <c r="ASH221" s="41"/>
      <c r="ASI221" s="41"/>
      <c r="ASJ221" s="41"/>
      <c r="ASK221" s="41"/>
      <c r="ASL221" s="41"/>
      <c r="ASM221" s="41"/>
      <c r="ASN221" s="41"/>
      <c r="ASO221" s="41"/>
      <c r="ASP221" s="41"/>
      <c r="ASQ221" s="41"/>
      <c r="ASR221" s="41"/>
      <c r="ASS221" s="41"/>
      <c r="AST221" s="41"/>
      <c r="ASU221" s="41"/>
      <c r="ASV221" s="41"/>
      <c r="ASW221" s="41"/>
      <c r="ASX221" s="41"/>
      <c r="ASY221" s="41"/>
      <c r="ASZ221" s="41"/>
      <c r="ATA221" s="41"/>
      <c r="ATB221" s="41"/>
      <c r="ATC221" s="41"/>
      <c r="ATD221" s="41"/>
      <c r="ATE221" s="41"/>
      <c r="ATF221" s="41"/>
      <c r="ATG221" s="41"/>
      <c r="ATH221" s="41"/>
      <c r="ATI221" s="41"/>
      <c r="ATJ221" s="41"/>
      <c r="ATK221" s="41"/>
      <c r="ATL221" s="41"/>
      <c r="ATM221" s="41"/>
      <c r="ATN221" s="41"/>
      <c r="ATO221" s="41"/>
      <c r="ATP221" s="41"/>
      <c r="ATQ221" s="41"/>
      <c r="ATR221" s="41"/>
      <c r="ATS221" s="41"/>
      <c r="ATT221" s="41"/>
      <c r="ATU221" s="41"/>
      <c r="ATV221" s="41"/>
      <c r="ATW221" s="41"/>
      <c r="ATX221" s="41"/>
      <c r="ATY221" s="41"/>
      <c r="ATZ221" s="41"/>
      <c r="AUA221" s="41"/>
      <c r="AUB221" s="41"/>
      <c r="AUC221" s="41"/>
      <c r="AUD221" s="41"/>
      <c r="AUE221" s="41"/>
      <c r="AUF221" s="41"/>
      <c r="AUG221" s="41"/>
      <c r="AUH221" s="41"/>
      <c r="AUI221" s="41"/>
      <c r="AUJ221" s="41"/>
      <c r="AUK221" s="41"/>
      <c r="AUL221" s="41"/>
      <c r="AUM221" s="41"/>
      <c r="AUN221" s="41"/>
      <c r="AUO221" s="41"/>
      <c r="AUP221" s="41"/>
      <c r="AUQ221" s="41"/>
      <c r="AUR221" s="41"/>
      <c r="AUS221" s="41"/>
      <c r="AUT221" s="41"/>
      <c r="AUU221" s="41"/>
      <c r="AUV221" s="41"/>
      <c r="AUW221" s="41"/>
      <c r="AUX221" s="41"/>
      <c r="AUY221" s="41"/>
      <c r="AUZ221" s="41"/>
      <c r="AVA221" s="41"/>
      <c r="AVB221" s="41"/>
      <c r="AVC221" s="41"/>
      <c r="AVD221" s="41"/>
      <c r="AVE221" s="41"/>
      <c r="AVF221" s="41"/>
      <c r="AVG221" s="41"/>
      <c r="AVH221" s="41"/>
      <c r="AVI221" s="41"/>
      <c r="AVJ221" s="41"/>
      <c r="AVK221" s="41"/>
      <c r="AVL221" s="41"/>
      <c r="AVM221" s="41"/>
      <c r="AVN221" s="41"/>
      <c r="AVO221" s="41"/>
      <c r="AVP221" s="41"/>
      <c r="AVQ221" s="41"/>
      <c r="AVR221" s="41"/>
      <c r="AVS221" s="41"/>
      <c r="AVT221" s="41"/>
      <c r="AVU221" s="41"/>
      <c r="AVV221" s="41"/>
      <c r="AVW221" s="41"/>
      <c r="AVX221" s="41"/>
      <c r="AVY221" s="41"/>
      <c r="AVZ221" s="41"/>
      <c r="AWA221" s="41"/>
      <c r="AWB221" s="41"/>
      <c r="AWC221" s="41"/>
      <c r="AWD221" s="41"/>
      <c r="AWE221" s="41"/>
      <c r="AWF221" s="41"/>
      <c r="AWG221" s="41"/>
      <c r="AWH221" s="41"/>
      <c r="AWI221" s="41"/>
      <c r="AWJ221" s="41"/>
      <c r="AWK221" s="41"/>
      <c r="AWL221" s="41"/>
      <c r="AWM221" s="41"/>
      <c r="AWN221" s="41"/>
      <c r="AWO221" s="41"/>
      <c r="AWP221" s="41"/>
      <c r="AWQ221" s="41"/>
      <c r="AWR221" s="41"/>
      <c r="AWS221" s="41"/>
      <c r="AWT221" s="41"/>
      <c r="AWU221" s="41"/>
      <c r="AWV221" s="41"/>
      <c r="AWW221" s="41"/>
      <c r="AWX221" s="41"/>
      <c r="AWY221" s="41"/>
      <c r="AWZ221" s="41"/>
      <c r="AXA221" s="41"/>
      <c r="AXB221" s="41"/>
      <c r="AXC221" s="41"/>
      <c r="AXD221" s="41"/>
      <c r="AXE221" s="41"/>
      <c r="AXF221" s="41"/>
      <c r="AXG221" s="41"/>
      <c r="AXH221" s="41"/>
      <c r="AXI221" s="41"/>
      <c r="AXJ221" s="41"/>
      <c r="AXK221" s="41"/>
      <c r="AXL221" s="41"/>
      <c r="AXM221" s="41"/>
      <c r="AXN221" s="41"/>
      <c r="AXO221" s="41"/>
      <c r="AXP221" s="41"/>
      <c r="AXQ221" s="41"/>
      <c r="AXR221" s="41"/>
      <c r="AXS221" s="41"/>
      <c r="AXT221" s="41"/>
      <c r="AXU221" s="41"/>
      <c r="AXV221" s="41"/>
      <c r="AXW221" s="41"/>
      <c r="AXX221" s="41"/>
      <c r="AXY221" s="41"/>
      <c r="AXZ221" s="41"/>
      <c r="AYA221" s="41"/>
      <c r="AYB221" s="41"/>
      <c r="AYC221" s="41"/>
      <c r="AYD221" s="41"/>
      <c r="AYE221" s="41"/>
      <c r="AYF221" s="41"/>
      <c r="AYG221" s="41"/>
      <c r="AYH221" s="41"/>
      <c r="AYI221" s="41"/>
      <c r="AYJ221" s="41"/>
      <c r="AYK221" s="41"/>
      <c r="AYL221" s="41"/>
      <c r="AYM221" s="41"/>
      <c r="AYN221" s="41"/>
      <c r="AYO221" s="41"/>
      <c r="AYP221" s="41"/>
      <c r="AYQ221" s="41"/>
      <c r="AYR221" s="41"/>
      <c r="AYS221" s="41"/>
      <c r="AYT221" s="41"/>
      <c r="AYU221" s="41"/>
      <c r="AYV221" s="41"/>
      <c r="AYW221" s="41"/>
      <c r="AYX221" s="41"/>
      <c r="AYY221" s="41"/>
      <c r="AYZ221" s="41"/>
      <c r="AZA221" s="41"/>
      <c r="AZB221" s="41"/>
      <c r="AZC221" s="41"/>
      <c r="AZD221" s="41"/>
      <c r="AZE221" s="41"/>
      <c r="AZF221" s="41"/>
      <c r="AZG221" s="41"/>
      <c r="AZH221" s="41"/>
      <c r="AZI221" s="41"/>
      <c r="AZJ221" s="41"/>
      <c r="AZK221" s="41"/>
      <c r="AZL221" s="41"/>
      <c r="AZM221" s="41"/>
      <c r="AZN221" s="41"/>
      <c r="AZO221" s="41"/>
      <c r="AZP221" s="41"/>
      <c r="AZQ221" s="41"/>
      <c r="AZR221" s="41"/>
      <c r="AZS221" s="41"/>
      <c r="AZT221" s="41"/>
      <c r="AZU221" s="41"/>
      <c r="AZV221" s="41"/>
      <c r="AZW221" s="41"/>
      <c r="AZX221" s="41"/>
      <c r="AZY221" s="41"/>
      <c r="AZZ221" s="41"/>
      <c r="BAA221" s="41"/>
      <c r="BAB221" s="41"/>
      <c r="BAC221" s="41"/>
      <c r="BAD221" s="41"/>
      <c r="BAE221" s="41"/>
      <c r="BAF221" s="41"/>
      <c r="BAG221" s="41"/>
      <c r="BAH221" s="41"/>
      <c r="BAI221" s="41"/>
      <c r="BAJ221" s="41"/>
      <c r="BAK221" s="41"/>
      <c r="BAL221" s="41"/>
      <c r="BAM221" s="41"/>
      <c r="BAN221" s="41"/>
      <c r="BAO221" s="41"/>
      <c r="BAP221" s="41"/>
      <c r="BAQ221" s="41"/>
      <c r="BAR221" s="41"/>
      <c r="BAS221" s="41"/>
      <c r="BAT221" s="41"/>
      <c r="BAU221" s="41"/>
      <c r="BAV221" s="41"/>
      <c r="BAW221" s="41"/>
      <c r="BAX221" s="41"/>
      <c r="BAY221" s="41"/>
      <c r="BAZ221" s="41"/>
      <c r="BBA221" s="41"/>
      <c r="BBB221" s="41"/>
      <c r="BBC221" s="41"/>
      <c r="BBD221" s="41"/>
      <c r="BBE221" s="41"/>
      <c r="BBF221" s="41"/>
      <c r="BBG221" s="41"/>
      <c r="BBH221" s="41"/>
      <c r="BBI221" s="41"/>
      <c r="BBJ221" s="41"/>
      <c r="BBK221" s="41"/>
      <c r="BBL221" s="41"/>
      <c r="BBM221" s="41"/>
      <c r="BBN221" s="41"/>
      <c r="BBO221" s="41"/>
      <c r="BBP221" s="41"/>
      <c r="BBQ221" s="41"/>
      <c r="BBR221" s="41"/>
      <c r="BBS221" s="41"/>
      <c r="BBT221" s="41"/>
      <c r="BBU221" s="41"/>
      <c r="BBV221" s="41"/>
      <c r="BBW221" s="41"/>
      <c r="BBX221" s="41"/>
      <c r="BBY221" s="41"/>
      <c r="BBZ221" s="41"/>
      <c r="BCA221" s="41"/>
      <c r="BCB221" s="41"/>
      <c r="BCC221" s="41"/>
      <c r="BCD221" s="41"/>
      <c r="BCE221" s="41"/>
      <c r="BCF221" s="41"/>
      <c r="BCG221" s="41"/>
      <c r="BCH221" s="41"/>
      <c r="BCI221" s="41"/>
      <c r="BCJ221" s="41"/>
      <c r="BCK221" s="41"/>
      <c r="BCL221" s="41"/>
      <c r="BCM221" s="41"/>
      <c r="BCN221" s="41"/>
      <c r="BCO221" s="41"/>
      <c r="BCP221" s="41"/>
      <c r="BCQ221" s="41"/>
      <c r="BCR221" s="41"/>
      <c r="BCS221" s="41"/>
      <c r="BCT221" s="41"/>
      <c r="BCU221" s="41"/>
      <c r="BCV221" s="41"/>
      <c r="BCW221" s="41"/>
      <c r="BCX221" s="41"/>
      <c r="BCY221" s="41"/>
      <c r="BCZ221" s="41"/>
      <c r="BDA221" s="41"/>
      <c r="BDB221" s="41"/>
      <c r="BDC221" s="41"/>
      <c r="BDD221" s="41"/>
      <c r="BDE221" s="41"/>
      <c r="BDF221" s="41"/>
      <c r="BDG221" s="41"/>
      <c r="BDH221" s="41"/>
      <c r="BDI221" s="41"/>
      <c r="BDJ221" s="41"/>
      <c r="BDK221" s="41"/>
      <c r="BDL221" s="41"/>
      <c r="BDM221" s="41"/>
      <c r="BDN221" s="41"/>
      <c r="BDO221" s="41"/>
      <c r="BDP221" s="41"/>
      <c r="BDQ221" s="41"/>
      <c r="BDR221" s="41"/>
      <c r="BDS221" s="41"/>
      <c r="BDT221" s="41"/>
      <c r="BDU221" s="41"/>
      <c r="BDV221" s="41"/>
      <c r="BDW221" s="41"/>
      <c r="BDX221" s="41"/>
      <c r="BDY221" s="41"/>
      <c r="BDZ221" s="41"/>
      <c r="BEA221" s="41"/>
      <c r="BEB221" s="41"/>
      <c r="BEC221" s="41"/>
      <c r="BED221" s="41"/>
      <c r="BEE221" s="41"/>
      <c r="BEF221" s="41"/>
      <c r="BEG221" s="41"/>
      <c r="BEH221" s="41"/>
      <c r="BEI221" s="41"/>
      <c r="BEJ221" s="41"/>
      <c r="BEK221" s="41"/>
      <c r="BEL221" s="41"/>
      <c r="BEM221" s="41"/>
      <c r="BEN221" s="41"/>
      <c r="BEO221" s="41"/>
      <c r="BEP221" s="41"/>
      <c r="BEQ221" s="41"/>
      <c r="BER221" s="41"/>
      <c r="BES221" s="41"/>
      <c r="BET221" s="41"/>
      <c r="BEU221" s="41"/>
      <c r="BEV221" s="41"/>
      <c r="BEW221" s="41"/>
      <c r="BEX221" s="41"/>
      <c r="BEY221" s="41"/>
      <c r="BEZ221" s="41"/>
      <c r="BFA221" s="41"/>
      <c r="BFB221" s="41"/>
      <c r="BFC221" s="41"/>
      <c r="BFD221" s="41"/>
      <c r="BFE221" s="41"/>
      <c r="BFF221" s="41"/>
      <c r="BFG221" s="41"/>
      <c r="BFH221" s="41"/>
      <c r="BFI221" s="41"/>
      <c r="BFJ221" s="41"/>
      <c r="BFK221" s="41"/>
      <c r="BFL221" s="41"/>
      <c r="BFM221" s="41"/>
      <c r="BFN221" s="41"/>
      <c r="BFO221" s="41"/>
      <c r="BFP221" s="41"/>
      <c r="BFQ221" s="41"/>
      <c r="BFR221" s="41"/>
      <c r="BFS221" s="41"/>
      <c r="BFT221" s="41"/>
      <c r="BFU221" s="41"/>
      <c r="BFV221" s="41"/>
      <c r="BFW221" s="41"/>
      <c r="BFX221" s="41"/>
      <c r="BFY221" s="41"/>
      <c r="BFZ221" s="41"/>
      <c r="BGA221" s="41"/>
      <c r="BGB221" s="41"/>
      <c r="BGC221" s="41"/>
      <c r="BGD221" s="41"/>
      <c r="BGE221" s="41"/>
      <c r="BGF221" s="41"/>
      <c r="BGG221" s="41"/>
      <c r="BGH221" s="41"/>
      <c r="BGI221" s="41"/>
      <c r="BGJ221" s="41"/>
      <c r="BGK221" s="41"/>
      <c r="BGL221" s="41"/>
      <c r="BGM221" s="41"/>
      <c r="BGN221" s="41"/>
      <c r="BGO221" s="41"/>
      <c r="BGP221" s="41"/>
      <c r="BGQ221" s="41"/>
      <c r="BGR221" s="41"/>
      <c r="BGS221" s="41"/>
      <c r="BGT221" s="41"/>
      <c r="BGU221" s="41"/>
      <c r="BGV221" s="41"/>
      <c r="BGW221" s="41"/>
      <c r="BGX221" s="41"/>
      <c r="BGY221" s="41"/>
      <c r="BGZ221" s="41"/>
      <c r="BHA221" s="41"/>
      <c r="BHB221" s="41"/>
      <c r="BHC221" s="41"/>
      <c r="BHD221" s="41"/>
      <c r="BHE221" s="41"/>
      <c r="BHF221" s="41"/>
      <c r="BHG221" s="41"/>
      <c r="BHH221" s="41"/>
      <c r="BHI221" s="41"/>
      <c r="BHJ221" s="41"/>
      <c r="BHK221" s="41"/>
      <c r="BHL221" s="41"/>
      <c r="BHM221" s="41"/>
      <c r="BHN221" s="41"/>
      <c r="BHO221" s="41"/>
      <c r="BHP221" s="41"/>
      <c r="BHQ221" s="41"/>
      <c r="BHR221" s="41"/>
      <c r="BHS221" s="41"/>
      <c r="BHT221" s="41"/>
      <c r="BHU221" s="41"/>
      <c r="BHV221" s="41"/>
      <c r="BHW221" s="41"/>
      <c r="BHX221" s="41"/>
      <c r="BHY221" s="41"/>
      <c r="BHZ221" s="41"/>
      <c r="BIA221" s="41"/>
      <c r="BIB221" s="41"/>
      <c r="BIC221" s="41"/>
      <c r="BID221" s="41"/>
      <c r="BIE221" s="41"/>
      <c r="BIF221" s="41"/>
      <c r="BIG221" s="41"/>
      <c r="BIH221" s="41"/>
      <c r="BII221" s="41"/>
      <c r="BIJ221" s="41"/>
      <c r="BIK221" s="41"/>
      <c r="BIL221" s="41"/>
      <c r="BIM221" s="41"/>
      <c r="BIN221" s="41"/>
      <c r="BIO221" s="41"/>
      <c r="BIP221" s="41"/>
      <c r="BIQ221" s="41"/>
      <c r="BIR221" s="41"/>
      <c r="BIS221" s="41"/>
      <c r="BIT221" s="41"/>
      <c r="BIU221" s="41"/>
      <c r="BIV221" s="41"/>
      <c r="BIW221" s="41"/>
      <c r="BIX221" s="41"/>
      <c r="BIY221" s="41"/>
      <c r="BIZ221" s="41"/>
      <c r="BJA221" s="41"/>
      <c r="BJB221" s="41"/>
      <c r="BJC221" s="41"/>
      <c r="BJD221" s="41"/>
      <c r="BJE221" s="41"/>
      <c r="BJF221" s="41"/>
      <c r="BJG221" s="41"/>
      <c r="BJH221" s="41"/>
      <c r="BJI221" s="41"/>
      <c r="BJJ221" s="41"/>
      <c r="BJK221" s="41"/>
      <c r="BJL221" s="41"/>
      <c r="BJM221" s="41"/>
      <c r="BJN221" s="41"/>
      <c r="BJO221" s="41"/>
      <c r="BJP221" s="41"/>
      <c r="BJQ221" s="41"/>
      <c r="BJR221" s="41"/>
      <c r="BJS221" s="41"/>
      <c r="BJT221" s="41"/>
      <c r="BJU221" s="41"/>
      <c r="BJV221" s="41"/>
      <c r="BJW221" s="41"/>
      <c r="BJX221" s="41"/>
      <c r="BJY221" s="41"/>
      <c r="BJZ221" s="41"/>
      <c r="BKA221" s="41"/>
      <c r="BKB221" s="41"/>
      <c r="BKC221" s="41"/>
      <c r="BKD221" s="41"/>
      <c r="BKE221" s="41"/>
      <c r="BKF221" s="41"/>
      <c r="BKG221" s="41"/>
      <c r="BKH221" s="41"/>
      <c r="BKI221" s="41"/>
      <c r="BKJ221" s="41"/>
      <c r="BKK221" s="41"/>
      <c r="BKL221" s="41"/>
      <c r="BKM221" s="41"/>
      <c r="BKN221" s="41"/>
      <c r="BKO221" s="41"/>
      <c r="BKP221" s="41"/>
      <c r="BKQ221" s="41"/>
      <c r="BKR221" s="41"/>
      <c r="BKS221" s="41"/>
      <c r="BKT221" s="41"/>
      <c r="BKU221" s="41"/>
      <c r="BKV221" s="41"/>
      <c r="BKW221" s="41"/>
      <c r="BKX221" s="41"/>
      <c r="BKY221" s="41"/>
      <c r="BKZ221" s="41"/>
      <c r="BLA221" s="41"/>
      <c r="BLB221" s="41"/>
      <c r="BLC221" s="41"/>
      <c r="BLD221" s="41"/>
      <c r="BLE221" s="41"/>
      <c r="BLF221" s="41"/>
      <c r="BLG221" s="41"/>
      <c r="BLH221" s="41"/>
      <c r="BLI221" s="41"/>
      <c r="BLJ221" s="41"/>
      <c r="BLK221" s="41"/>
      <c r="BLL221" s="41"/>
      <c r="BLM221" s="41"/>
      <c r="BLN221" s="41"/>
      <c r="BLO221" s="41"/>
      <c r="BLP221" s="41"/>
      <c r="BLQ221" s="41"/>
      <c r="BLR221" s="41"/>
      <c r="BLS221" s="41"/>
      <c r="BLT221" s="41"/>
      <c r="BLU221" s="41"/>
      <c r="BLV221" s="41"/>
      <c r="BLW221" s="41"/>
      <c r="BLX221" s="41"/>
      <c r="BLY221" s="41"/>
      <c r="BLZ221" s="41"/>
      <c r="BMA221" s="41"/>
      <c r="BMB221" s="41"/>
      <c r="BMC221" s="41"/>
      <c r="BMD221" s="41"/>
      <c r="BME221" s="41"/>
      <c r="BMF221" s="41"/>
      <c r="BMG221" s="41"/>
      <c r="BMH221" s="41"/>
      <c r="BMI221" s="41"/>
      <c r="BMJ221" s="41"/>
      <c r="BMK221" s="41"/>
      <c r="BML221" s="41"/>
      <c r="BMM221" s="41"/>
      <c r="BMN221" s="41"/>
      <c r="BMO221" s="41"/>
      <c r="BMP221" s="41"/>
      <c r="BMQ221" s="41"/>
      <c r="BMR221" s="41"/>
      <c r="BMS221" s="41"/>
      <c r="BMT221" s="41"/>
      <c r="BMU221" s="41"/>
      <c r="BMV221" s="41"/>
      <c r="BMW221" s="41"/>
      <c r="BMX221" s="41"/>
      <c r="BMY221" s="41"/>
      <c r="BMZ221" s="41"/>
      <c r="BNA221" s="41"/>
      <c r="BNB221" s="41"/>
      <c r="BNC221" s="41"/>
      <c r="BND221" s="41"/>
      <c r="BNE221" s="41"/>
      <c r="BNF221" s="41"/>
      <c r="BNG221" s="41"/>
      <c r="BNH221" s="41"/>
      <c r="BNI221" s="41"/>
      <c r="BNJ221" s="41"/>
      <c r="BNK221" s="41"/>
      <c r="BNL221" s="41"/>
      <c r="BNM221" s="41"/>
      <c r="BNN221" s="41"/>
      <c r="BNO221" s="41"/>
      <c r="BNP221" s="41"/>
      <c r="BNQ221" s="41"/>
      <c r="BNR221" s="41"/>
      <c r="BNS221" s="41"/>
      <c r="BNT221" s="41"/>
      <c r="BNU221" s="41"/>
      <c r="BNV221" s="41"/>
      <c r="BNW221" s="41"/>
      <c r="BNX221" s="41"/>
      <c r="BNY221" s="41"/>
      <c r="BNZ221" s="41"/>
      <c r="BOA221" s="41"/>
      <c r="BOB221" s="41"/>
      <c r="BOC221" s="41"/>
      <c r="BOD221" s="41"/>
      <c r="BOE221" s="41"/>
      <c r="BOF221" s="41"/>
      <c r="BOG221" s="41"/>
      <c r="BOH221" s="41"/>
      <c r="BOI221" s="41"/>
      <c r="BOJ221" s="41"/>
      <c r="BOK221" s="41"/>
      <c r="BOL221" s="41"/>
      <c r="BOM221" s="41"/>
      <c r="BON221" s="41"/>
      <c r="BOO221" s="41"/>
      <c r="BOP221" s="41"/>
      <c r="BOQ221" s="41"/>
      <c r="BOR221" s="41"/>
      <c r="BOS221" s="41"/>
      <c r="BOT221" s="41"/>
      <c r="BOU221" s="41"/>
      <c r="BOV221" s="41"/>
      <c r="BOW221" s="41"/>
      <c r="BOX221" s="41"/>
      <c r="BOY221" s="41"/>
      <c r="BOZ221" s="41"/>
      <c r="BPA221" s="41"/>
      <c r="BPB221" s="41"/>
      <c r="BPC221" s="41"/>
      <c r="BPD221" s="41"/>
      <c r="BPE221" s="41"/>
      <c r="BPF221" s="41"/>
      <c r="BPG221" s="41"/>
      <c r="BPH221" s="41"/>
      <c r="BPI221" s="41"/>
      <c r="BPJ221" s="41"/>
      <c r="BPK221" s="41"/>
      <c r="BPL221" s="41"/>
      <c r="BPM221" s="41"/>
      <c r="BPN221" s="41"/>
      <c r="BPO221" s="41"/>
      <c r="BPP221" s="41"/>
      <c r="BPQ221" s="41"/>
      <c r="BPR221" s="41"/>
      <c r="BPS221" s="41"/>
      <c r="BPT221" s="41"/>
      <c r="BPU221" s="41"/>
      <c r="BPV221" s="41"/>
      <c r="BPW221" s="41"/>
      <c r="BPX221" s="41"/>
      <c r="BPY221" s="41"/>
      <c r="BPZ221" s="41"/>
      <c r="BQA221" s="41"/>
      <c r="BQB221" s="41"/>
      <c r="BQC221" s="41"/>
      <c r="BQD221" s="41"/>
      <c r="BQE221" s="41"/>
      <c r="BQF221" s="41"/>
      <c r="BQG221" s="41"/>
      <c r="BQH221" s="41"/>
      <c r="BQI221" s="41"/>
      <c r="BQJ221" s="41"/>
      <c r="BQK221" s="41"/>
      <c r="BQL221" s="41"/>
      <c r="BQM221" s="41"/>
      <c r="BQN221" s="41"/>
      <c r="BQO221" s="41"/>
      <c r="BQP221" s="41"/>
      <c r="BQQ221" s="41"/>
      <c r="BQR221" s="41"/>
      <c r="BQS221" s="41"/>
      <c r="BQT221" s="41"/>
      <c r="BQU221" s="41"/>
      <c r="BQV221" s="41"/>
      <c r="BQW221" s="41"/>
      <c r="BQX221" s="41"/>
      <c r="BQY221" s="41"/>
      <c r="BQZ221" s="41"/>
      <c r="BRA221" s="41"/>
      <c r="BRB221" s="41"/>
      <c r="BRC221" s="41"/>
      <c r="BRD221" s="41"/>
      <c r="BRE221" s="41"/>
      <c r="BRF221" s="41"/>
      <c r="BRG221" s="41"/>
      <c r="BRH221" s="41"/>
      <c r="BRI221" s="41"/>
      <c r="BRJ221" s="41"/>
      <c r="BRK221" s="41"/>
      <c r="BRL221" s="41"/>
      <c r="BRM221" s="41"/>
      <c r="BRN221" s="41"/>
      <c r="BRO221" s="41"/>
      <c r="BRP221" s="41"/>
      <c r="BRQ221" s="41"/>
      <c r="BRR221" s="41"/>
      <c r="BRS221" s="41"/>
      <c r="BRT221" s="41"/>
      <c r="BRU221" s="41"/>
      <c r="BRV221" s="41"/>
      <c r="BRW221" s="41"/>
      <c r="BRX221" s="41"/>
      <c r="BRY221" s="41"/>
      <c r="BRZ221" s="41"/>
      <c r="BSA221" s="41"/>
      <c r="BSB221" s="41"/>
      <c r="BSC221" s="41"/>
      <c r="BSD221" s="41"/>
      <c r="BSE221" s="41"/>
      <c r="BSF221" s="41"/>
      <c r="BSG221" s="41"/>
      <c r="BSH221" s="41"/>
      <c r="BSI221" s="41"/>
      <c r="BSJ221" s="41"/>
      <c r="BSK221" s="41"/>
      <c r="BSL221" s="41"/>
      <c r="BSM221" s="41"/>
      <c r="BSN221" s="41"/>
      <c r="BSO221" s="41"/>
      <c r="BSP221" s="41"/>
      <c r="BSQ221" s="41"/>
      <c r="BSR221" s="41"/>
      <c r="BSS221" s="41"/>
      <c r="BST221" s="41"/>
      <c r="BSU221" s="41"/>
      <c r="BSV221" s="41"/>
      <c r="BSW221" s="41"/>
      <c r="BSX221" s="41"/>
      <c r="BSY221" s="41"/>
      <c r="BSZ221" s="41"/>
      <c r="BTA221" s="41"/>
      <c r="BTB221" s="41"/>
      <c r="BTC221" s="41"/>
      <c r="BTD221" s="41"/>
      <c r="BTE221" s="41"/>
      <c r="BTF221" s="41"/>
      <c r="BTG221" s="41"/>
      <c r="BTH221" s="41"/>
      <c r="BTI221" s="41"/>
      <c r="BTJ221" s="41"/>
      <c r="BTK221" s="41"/>
      <c r="BTL221" s="41"/>
      <c r="BTM221" s="41"/>
      <c r="BTN221" s="41"/>
      <c r="BTO221" s="41"/>
      <c r="BTP221" s="41"/>
      <c r="BTQ221" s="41"/>
      <c r="BTR221" s="41"/>
      <c r="BTS221" s="41"/>
      <c r="BTT221" s="41"/>
      <c r="BTU221" s="41"/>
      <c r="BTV221" s="41"/>
      <c r="BTW221" s="41"/>
      <c r="BTX221" s="41"/>
      <c r="BTY221" s="41"/>
      <c r="BTZ221" s="41"/>
      <c r="BUA221" s="41"/>
      <c r="BUB221" s="41"/>
      <c r="BUC221" s="41"/>
      <c r="BUD221" s="41"/>
      <c r="BUE221" s="41"/>
      <c r="BUF221" s="41"/>
      <c r="BUG221" s="41"/>
      <c r="BUH221" s="41"/>
      <c r="BUI221" s="41"/>
      <c r="BUJ221" s="41"/>
      <c r="BUK221" s="41"/>
      <c r="BUL221" s="41"/>
      <c r="BUM221" s="41"/>
      <c r="BUN221" s="41"/>
      <c r="BUO221" s="41"/>
      <c r="BUP221" s="41"/>
      <c r="BUQ221" s="41"/>
      <c r="BUR221" s="41"/>
      <c r="BUS221" s="41"/>
      <c r="BUT221" s="41"/>
      <c r="BUU221" s="41"/>
      <c r="BUV221" s="41"/>
      <c r="BUW221" s="41"/>
      <c r="BUX221" s="41"/>
      <c r="BUY221" s="41"/>
      <c r="BUZ221" s="41"/>
      <c r="BVA221" s="41"/>
      <c r="BVB221" s="41"/>
      <c r="BVC221" s="41"/>
      <c r="BVD221" s="41"/>
      <c r="BVE221" s="41"/>
      <c r="BVF221" s="41"/>
      <c r="BVG221" s="41"/>
      <c r="BVH221" s="41"/>
      <c r="BVI221" s="41"/>
      <c r="BVJ221" s="41"/>
      <c r="BVK221" s="41"/>
      <c r="BVL221" s="41"/>
      <c r="BVM221" s="41"/>
      <c r="BVN221" s="41"/>
      <c r="BVO221" s="41"/>
      <c r="BVP221" s="41"/>
      <c r="BVQ221" s="41"/>
      <c r="BVR221" s="41"/>
      <c r="BVS221" s="41"/>
      <c r="BVT221" s="41"/>
      <c r="BVU221" s="41"/>
      <c r="BVV221" s="41"/>
      <c r="BVW221" s="41"/>
      <c r="BVX221" s="41"/>
      <c r="BVY221" s="41"/>
      <c r="BVZ221" s="41"/>
      <c r="BWA221" s="41"/>
      <c r="BWB221" s="41"/>
      <c r="BWC221" s="41"/>
      <c r="BWD221" s="41"/>
      <c r="BWE221" s="41"/>
      <c r="BWF221" s="41"/>
      <c r="BWG221" s="41"/>
      <c r="BWH221" s="41"/>
      <c r="BWI221" s="41"/>
      <c r="BWJ221" s="41"/>
      <c r="BWK221" s="41"/>
      <c r="BWL221" s="41"/>
      <c r="BWM221" s="41"/>
      <c r="BWN221" s="41"/>
      <c r="BWO221" s="41"/>
      <c r="BWP221" s="41"/>
      <c r="BWQ221" s="41"/>
      <c r="BWR221" s="41"/>
      <c r="BWS221" s="41"/>
      <c r="BWT221" s="41"/>
      <c r="BWU221" s="41"/>
      <c r="BWV221" s="41"/>
      <c r="BWW221" s="41"/>
      <c r="BWX221" s="41"/>
      <c r="BWY221" s="41"/>
      <c r="BWZ221" s="41"/>
      <c r="BXA221" s="41"/>
      <c r="BXB221" s="41"/>
      <c r="BXC221" s="41"/>
      <c r="BXD221" s="41"/>
      <c r="BXE221" s="41"/>
      <c r="BXF221" s="41"/>
      <c r="BXG221" s="41"/>
      <c r="BXH221" s="41"/>
      <c r="BXI221" s="41"/>
      <c r="BXJ221" s="41"/>
      <c r="BXK221" s="41"/>
      <c r="BXL221" s="41"/>
      <c r="BXM221" s="41"/>
      <c r="BXN221" s="41"/>
      <c r="BXO221" s="41"/>
      <c r="BXP221" s="41"/>
      <c r="BXQ221" s="41"/>
      <c r="BXR221" s="41"/>
      <c r="BXS221" s="41"/>
      <c r="BXT221" s="41"/>
      <c r="BXU221" s="41"/>
      <c r="BXV221" s="41"/>
      <c r="BXW221" s="41"/>
      <c r="BXX221" s="41"/>
      <c r="BXY221" s="41"/>
      <c r="BXZ221" s="41"/>
      <c r="BYA221" s="41"/>
      <c r="BYB221" s="41"/>
      <c r="BYC221" s="41"/>
      <c r="BYD221" s="41"/>
      <c r="BYE221" s="41"/>
      <c r="BYF221" s="41"/>
      <c r="BYG221" s="41"/>
      <c r="BYH221" s="41"/>
      <c r="BYI221" s="41"/>
      <c r="BYJ221" s="41"/>
      <c r="BYK221" s="41"/>
      <c r="BYL221" s="41"/>
      <c r="BYM221" s="41"/>
      <c r="BYN221" s="41"/>
      <c r="BYO221" s="41"/>
      <c r="BYP221" s="41"/>
      <c r="BYQ221" s="41"/>
      <c r="BYR221" s="41"/>
      <c r="BYS221" s="41"/>
      <c r="BYT221" s="41"/>
      <c r="BYU221" s="41"/>
      <c r="BYV221" s="41"/>
      <c r="BYW221" s="41"/>
      <c r="BYX221" s="41"/>
      <c r="BYY221" s="41"/>
      <c r="BYZ221" s="41"/>
      <c r="BZA221" s="41"/>
      <c r="BZB221" s="41"/>
      <c r="BZC221" s="41"/>
      <c r="BZD221" s="41"/>
      <c r="BZE221" s="41"/>
      <c r="BZF221" s="41"/>
      <c r="BZG221" s="41"/>
      <c r="BZH221" s="41"/>
      <c r="BZI221" s="41"/>
      <c r="BZJ221" s="41"/>
      <c r="BZK221" s="41"/>
      <c r="BZL221" s="41"/>
      <c r="BZM221" s="41"/>
      <c r="BZN221" s="41"/>
      <c r="BZO221" s="41"/>
      <c r="BZP221" s="41"/>
      <c r="BZQ221" s="41"/>
      <c r="BZR221" s="41"/>
      <c r="BZS221" s="41"/>
      <c r="BZT221" s="41"/>
      <c r="BZU221" s="41"/>
      <c r="BZV221" s="41"/>
      <c r="BZW221" s="41"/>
      <c r="BZX221" s="41"/>
      <c r="BZY221" s="41"/>
      <c r="BZZ221" s="41"/>
      <c r="CAA221" s="41"/>
      <c r="CAB221" s="41"/>
      <c r="CAC221" s="41"/>
      <c r="CAD221" s="41"/>
      <c r="CAE221" s="41"/>
      <c r="CAF221" s="41"/>
      <c r="CAG221" s="41"/>
      <c r="CAH221" s="41"/>
      <c r="CAI221" s="41"/>
      <c r="CAJ221" s="41"/>
      <c r="CAK221" s="41"/>
      <c r="CAL221" s="41"/>
      <c r="CAM221" s="41"/>
      <c r="CAN221" s="41"/>
      <c r="CAO221" s="41"/>
      <c r="CAP221" s="41"/>
      <c r="CAQ221" s="41"/>
      <c r="CAR221" s="41"/>
      <c r="CAS221" s="41"/>
      <c r="CAT221" s="41"/>
      <c r="CAU221" s="41"/>
      <c r="CAV221" s="41"/>
      <c r="CAW221" s="41"/>
      <c r="CAX221" s="41"/>
      <c r="CAY221" s="41"/>
      <c r="CAZ221" s="41"/>
      <c r="CBA221" s="41"/>
      <c r="CBB221" s="41"/>
      <c r="CBC221" s="41"/>
      <c r="CBD221" s="41"/>
      <c r="CBE221" s="41"/>
      <c r="CBF221" s="41"/>
      <c r="CBG221" s="41"/>
      <c r="CBH221" s="41"/>
      <c r="CBI221" s="41"/>
      <c r="CBJ221" s="41"/>
      <c r="CBK221" s="41"/>
      <c r="CBL221" s="41"/>
      <c r="CBM221" s="41"/>
      <c r="CBN221" s="41"/>
      <c r="CBO221" s="41"/>
      <c r="CBP221" s="41"/>
      <c r="CBQ221" s="41"/>
      <c r="CBR221" s="41"/>
      <c r="CBS221" s="41"/>
      <c r="CBT221" s="41"/>
      <c r="CBU221" s="41"/>
      <c r="CBV221" s="41"/>
      <c r="CBW221" s="41"/>
      <c r="CBX221" s="41"/>
      <c r="CBY221" s="41"/>
      <c r="CBZ221" s="41"/>
      <c r="CCA221" s="41"/>
      <c r="CCB221" s="41"/>
      <c r="CCC221" s="41"/>
      <c r="CCD221" s="41"/>
      <c r="CCE221" s="41"/>
      <c r="CCF221" s="41"/>
      <c r="CCG221" s="41"/>
      <c r="CCH221" s="41"/>
      <c r="CCI221" s="41"/>
      <c r="CCJ221" s="41"/>
      <c r="CCK221" s="41"/>
      <c r="CCL221" s="41"/>
      <c r="CCM221" s="41"/>
      <c r="CCN221" s="41"/>
      <c r="CCO221" s="41"/>
      <c r="CCP221" s="41"/>
      <c r="CCQ221" s="41"/>
      <c r="CCR221" s="41"/>
      <c r="CCS221" s="41"/>
      <c r="CCT221" s="41"/>
      <c r="CCU221" s="41"/>
      <c r="CCV221" s="41"/>
      <c r="CCW221" s="41"/>
      <c r="CCX221" s="41"/>
      <c r="CCY221" s="41"/>
      <c r="CCZ221" s="41"/>
      <c r="CDA221" s="41"/>
      <c r="CDB221" s="41"/>
      <c r="CDC221" s="41"/>
      <c r="CDD221" s="41"/>
      <c r="CDE221" s="41"/>
      <c r="CDF221" s="41"/>
      <c r="CDG221" s="41"/>
      <c r="CDH221" s="41"/>
      <c r="CDI221" s="41"/>
      <c r="CDJ221" s="41"/>
      <c r="CDK221" s="41"/>
      <c r="CDL221" s="41"/>
      <c r="CDM221" s="41"/>
      <c r="CDN221" s="41"/>
      <c r="CDO221" s="41"/>
      <c r="CDP221" s="41"/>
      <c r="CDQ221" s="41"/>
      <c r="CDR221" s="41"/>
      <c r="CDS221" s="41"/>
      <c r="CDT221" s="41"/>
      <c r="CDU221" s="41"/>
      <c r="CDV221" s="41"/>
      <c r="CDW221" s="41"/>
      <c r="CDX221" s="41"/>
      <c r="CDY221" s="41"/>
      <c r="CDZ221" s="41"/>
      <c r="CEA221" s="41"/>
      <c r="CEB221" s="41"/>
      <c r="CEC221" s="41"/>
      <c r="CED221" s="41"/>
      <c r="CEE221" s="41"/>
      <c r="CEF221" s="41"/>
      <c r="CEG221" s="41"/>
      <c r="CEH221" s="41"/>
      <c r="CEI221" s="41"/>
      <c r="CEJ221" s="41"/>
      <c r="CEK221" s="41"/>
      <c r="CEL221" s="41"/>
      <c r="CEM221" s="41"/>
      <c r="CEN221" s="41"/>
      <c r="CEO221" s="41"/>
      <c r="CEP221" s="41"/>
      <c r="CEQ221" s="41"/>
      <c r="CER221" s="41"/>
      <c r="CES221" s="41"/>
      <c r="CET221" s="41"/>
      <c r="CEU221" s="41"/>
      <c r="CEV221" s="41"/>
      <c r="CEW221" s="41"/>
      <c r="CEX221" s="41"/>
      <c r="CEY221" s="41"/>
      <c r="CEZ221" s="41"/>
      <c r="CFA221" s="41"/>
      <c r="CFB221" s="41"/>
      <c r="CFC221" s="41"/>
      <c r="CFD221" s="41"/>
      <c r="CFE221" s="41"/>
      <c r="CFF221" s="41"/>
      <c r="CFG221" s="41"/>
      <c r="CFH221" s="41"/>
      <c r="CFI221" s="41"/>
      <c r="CFJ221" s="41"/>
      <c r="CFK221" s="41"/>
      <c r="CFL221" s="41"/>
      <c r="CFM221" s="41"/>
      <c r="CFN221" s="41"/>
      <c r="CFO221" s="41"/>
      <c r="CFP221" s="41"/>
      <c r="CFQ221" s="41"/>
      <c r="CFR221" s="41"/>
      <c r="CFS221" s="41"/>
      <c r="CFT221" s="41"/>
      <c r="CFU221" s="41"/>
      <c r="CFV221" s="41"/>
      <c r="CFW221" s="41"/>
      <c r="CFX221" s="41"/>
      <c r="CFY221" s="41"/>
      <c r="CFZ221" s="41"/>
      <c r="CGA221" s="41"/>
      <c r="CGB221" s="41"/>
      <c r="CGC221" s="41"/>
      <c r="CGD221" s="41"/>
      <c r="CGE221" s="41"/>
      <c r="CGF221" s="41"/>
      <c r="CGG221" s="41"/>
      <c r="CGH221" s="41"/>
      <c r="CGI221" s="41"/>
      <c r="CGJ221" s="41"/>
      <c r="CGK221" s="41"/>
      <c r="CGL221" s="41"/>
      <c r="CGM221" s="41"/>
      <c r="CGN221" s="41"/>
      <c r="CGO221" s="41"/>
      <c r="CGP221" s="41"/>
      <c r="CGQ221" s="41"/>
      <c r="CGR221" s="41"/>
      <c r="CGS221" s="41"/>
      <c r="CGT221" s="41"/>
      <c r="CGU221" s="41"/>
      <c r="CGV221" s="41"/>
      <c r="CGW221" s="41"/>
      <c r="CGX221" s="41"/>
      <c r="CGY221" s="41"/>
      <c r="CGZ221" s="41"/>
      <c r="CHA221" s="41"/>
      <c r="CHB221" s="41"/>
      <c r="CHC221" s="41"/>
      <c r="CHD221" s="41"/>
      <c r="CHE221" s="41"/>
      <c r="CHF221" s="41"/>
      <c r="CHG221" s="41"/>
      <c r="CHH221" s="41"/>
      <c r="CHI221" s="41"/>
      <c r="CHJ221" s="41"/>
      <c r="CHK221" s="41"/>
      <c r="CHL221" s="41"/>
      <c r="CHM221" s="41"/>
      <c r="CHN221" s="41"/>
      <c r="CHO221" s="41"/>
      <c r="CHP221" s="41"/>
      <c r="CHQ221" s="41"/>
      <c r="CHR221" s="41"/>
      <c r="CHS221" s="41"/>
      <c r="CHT221" s="41"/>
      <c r="CHU221" s="41"/>
      <c r="CHV221" s="41"/>
      <c r="CHW221" s="41"/>
      <c r="CHX221" s="41"/>
      <c r="CHY221" s="41"/>
      <c r="CHZ221" s="41"/>
      <c r="CIA221" s="41"/>
      <c r="CIB221" s="41"/>
      <c r="CIC221" s="41"/>
      <c r="CID221" s="41"/>
      <c r="CIE221" s="41"/>
      <c r="CIF221" s="41"/>
      <c r="CIG221" s="41"/>
      <c r="CIH221" s="41"/>
      <c r="CII221" s="41"/>
      <c r="CIJ221" s="41"/>
      <c r="CIK221" s="41"/>
      <c r="CIL221" s="41"/>
      <c r="CIM221" s="41"/>
      <c r="CIN221" s="41"/>
      <c r="CIO221" s="41"/>
      <c r="CIP221" s="41"/>
      <c r="CIQ221" s="41"/>
      <c r="CIR221" s="41"/>
      <c r="CIS221" s="41"/>
      <c r="CIT221" s="41"/>
      <c r="CIU221" s="41"/>
      <c r="CIV221" s="41"/>
      <c r="CIW221" s="41"/>
      <c r="CIX221" s="41"/>
      <c r="CIY221" s="41"/>
      <c r="CIZ221" s="41"/>
      <c r="CJA221" s="41"/>
      <c r="CJB221" s="41"/>
      <c r="CJC221" s="41"/>
      <c r="CJD221" s="41"/>
      <c r="CJE221" s="41"/>
      <c r="CJF221" s="41"/>
      <c r="CJG221" s="41"/>
      <c r="CJH221" s="41"/>
      <c r="CJI221" s="41"/>
      <c r="CJJ221" s="41"/>
      <c r="CJK221" s="41"/>
      <c r="CJL221" s="41"/>
      <c r="CJM221" s="41"/>
      <c r="CJN221" s="41"/>
      <c r="CJO221" s="41"/>
      <c r="CJP221" s="41"/>
      <c r="CJQ221" s="41"/>
      <c r="CJR221" s="41"/>
      <c r="CJS221" s="41"/>
      <c r="CJT221" s="41"/>
      <c r="CJU221" s="41"/>
      <c r="CJV221" s="41"/>
      <c r="CJW221" s="41"/>
      <c r="CJX221" s="41"/>
      <c r="CJY221" s="41"/>
      <c r="CJZ221" s="41"/>
      <c r="CKA221" s="41"/>
      <c r="CKB221" s="41"/>
      <c r="CKC221" s="41"/>
      <c r="CKD221" s="41"/>
      <c r="CKE221" s="41"/>
      <c r="CKF221" s="41"/>
      <c r="CKG221" s="41"/>
      <c r="CKH221" s="41"/>
      <c r="CKI221" s="41"/>
      <c r="CKJ221" s="41"/>
      <c r="CKK221" s="41"/>
      <c r="CKL221" s="41"/>
      <c r="CKM221" s="41"/>
      <c r="CKN221" s="41"/>
      <c r="CKO221" s="41"/>
      <c r="CKP221" s="41"/>
      <c r="CKQ221" s="41"/>
      <c r="CKR221" s="41"/>
      <c r="CKS221" s="41"/>
      <c r="CKT221" s="41"/>
      <c r="CKU221" s="41"/>
      <c r="CKV221" s="41"/>
      <c r="CKW221" s="41"/>
      <c r="CKX221" s="41"/>
      <c r="CKY221" s="41"/>
      <c r="CKZ221" s="41"/>
      <c r="CLA221" s="41"/>
      <c r="CLB221" s="41"/>
      <c r="CLC221" s="41"/>
      <c r="CLD221" s="41"/>
      <c r="CLE221" s="41"/>
      <c r="CLF221" s="41"/>
      <c r="CLG221" s="41"/>
      <c r="CLH221" s="41"/>
      <c r="CLI221" s="41"/>
      <c r="CLJ221" s="41"/>
      <c r="CLK221" s="41"/>
      <c r="CLL221" s="41"/>
      <c r="CLM221" s="41"/>
      <c r="CLN221" s="41"/>
      <c r="CLO221" s="41"/>
      <c r="CLP221" s="41"/>
      <c r="CLQ221" s="41"/>
      <c r="CLR221" s="41"/>
      <c r="CLS221" s="41"/>
      <c r="CLT221" s="41"/>
      <c r="CLU221" s="41"/>
      <c r="CLV221" s="41"/>
      <c r="CLW221" s="41"/>
      <c r="CLX221" s="41"/>
      <c r="CLY221" s="41"/>
      <c r="CLZ221" s="41"/>
      <c r="CMA221" s="41"/>
      <c r="CMB221" s="41"/>
      <c r="CMC221" s="41"/>
      <c r="CMD221" s="41"/>
      <c r="CME221" s="41"/>
      <c r="CMF221" s="41"/>
      <c r="CMG221" s="41"/>
      <c r="CMH221" s="41"/>
      <c r="CMI221" s="41"/>
      <c r="CMJ221" s="41"/>
      <c r="CMK221" s="41"/>
      <c r="CML221" s="41"/>
      <c r="CMM221" s="41"/>
      <c r="CMN221" s="41"/>
      <c r="CMO221" s="41"/>
      <c r="CMP221" s="41"/>
      <c r="CMQ221" s="41"/>
      <c r="CMR221" s="41"/>
      <c r="CMS221" s="41"/>
      <c r="CMT221" s="41"/>
      <c r="CMU221" s="41"/>
      <c r="CMV221" s="41"/>
      <c r="CMW221" s="41"/>
      <c r="CMX221" s="41"/>
      <c r="CMY221" s="41"/>
      <c r="CMZ221" s="41"/>
      <c r="CNA221" s="41"/>
      <c r="CNB221" s="41"/>
      <c r="CNC221" s="41"/>
      <c r="CND221" s="41"/>
      <c r="CNE221" s="41"/>
      <c r="CNF221" s="41"/>
      <c r="CNG221" s="41"/>
      <c r="CNH221" s="41"/>
      <c r="CNI221" s="41"/>
      <c r="CNJ221" s="41"/>
      <c r="CNK221" s="41"/>
      <c r="CNL221" s="41"/>
      <c r="CNM221" s="41"/>
      <c r="CNN221" s="41"/>
      <c r="CNO221" s="41"/>
      <c r="CNP221" s="41"/>
      <c r="CNQ221" s="41"/>
      <c r="CNR221" s="41"/>
      <c r="CNS221" s="41"/>
      <c r="CNT221" s="41"/>
      <c r="CNU221" s="41"/>
      <c r="CNV221" s="41"/>
      <c r="CNW221" s="41"/>
      <c r="CNX221" s="41"/>
      <c r="CNY221" s="41"/>
      <c r="CNZ221" s="41"/>
      <c r="COA221" s="41"/>
      <c r="COB221" s="41"/>
      <c r="COC221" s="41"/>
      <c r="COD221" s="41"/>
      <c r="COE221" s="41"/>
      <c r="COF221" s="41"/>
      <c r="COG221" s="41"/>
      <c r="COH221" s="41"/>
      <c r="COI221" s="41"/>
      <c r="COJ221" s="41"/>
      <c r="COK221" s="41"/>
      <c r="COL221" s="41"/>
      <c r="COM221" s="41"/>
      <c r="CON221" s="41"/>
      <c r="COO221" s="41"/>
      <c r="COP221" s="41"/>
      <c r="COQ221" s="41"/>
      <c r="COR221" s="41"/>
      <c r="COS221" s="41"/>
      <c r="COT221" s="41"/>
      <c r="COU221" s="41"/>
      <c r="COV221" s="41"/>
      <c r="COW221" s="41"/>
      <c r="COX221" s="41"/>
      <c r="COY221" s="41"/>
      <c r="COZ221" s="41"/>
      <c r="CPA221" s="41"/>
      <c r="CPB221" s="41"/>
      <c r="CPC221" s="41"/>
      <c r="CPD221" s="41"/>
      <c r="CPE221" s="41"/>
      <c r="CPF221" s="41"/>
      <c r="CPG221" s="41"/>
      <c r="CPH221" s="41"/>
      <c r="CPI221" s="41"/>
      <c r="CPJ221" s="41"/>
      <c r="CPK221" s="41"/>
      <c r="CPL221" s="41"/>
      <c r="CPM221" s="41"/>
      <c r="CPN221" s="41"/>
      <c r="CPO221" s="41"/>
      <c r="CPP221" s="41"/>
      <c r="CPQ221" s="41"/>
      <c r="CPR221" s="41"/>
      <c r="CPS221" s="41"/>
      <c r="CPT221" s="41"/>
      <c r="CPU221" s="41"/>
      <c r="CPV221" s="41"/>
      <c r="CPW221" s="41"/>
      <c r="CPX221" s="41"/>
      <c r="CPY221" s="41"/>
      <c r="CPZ221" s="41"/>
      <c r="CQA221" s="41"/>
      <c r="CQB221" s="41"/>
      <c r="CQC221" s="41"/>
      <c r="CQD221" s="41"/>
      <c r="CQE221" s="41"/>
      <c r="CQF221" s="41"/>
      <c r="CQG221" s="41"/>
      <c r="CQH221" s="41"/>
      <c r="CQI221" s="41"/>
      <c r="CQJ221" s="41"/>
      <c r="CQK221" s="41"/>
      <c r="CQL221" s="41"/>
      <c r="CQM221" s="41"/>
      <c r="CQN221" s="41"/>
      <c r="CQO221" s="41"/>
      <c r="CQP221" s="41"/>
      <c r="CQQ221" s="41"/>
      <c r="CQR221" s="41"/>
      <c r="CQS221" s="41"/>
      <c r="CQT221" s="41"/>
      <c r="CQU221" s="41"/>
      <c r="CQV221" s="41"/>
      <c r="CQW221" s="41"/>
      <c r="CQX221" s="41"/>
      <c r="CQY221" s="41"/>
      <c r="CQZ221" s="41"/>
      <c r="CRA221" s="41"/>
      <c r="CRB221" s="41"/>
      <c r="CRC221" s="41"/>
      <c r="CRD221" s="41"/>
      <c r="CRE221" s="41"/>
      <c r="CRF221" s="41"/>
      <c r="CRG221" s="41"/>
      <c r="CRH221" s="41"/>
      <c r="CRI221" s="41"/>
      <c r="CRJ221" s="41"/>
      <c r="CRK221" s="41"/>
      <c r="CRL221" s="41"/>
      <c r="CRM221" s="41"/>
      <c r="CRN221" s="41"/>
      <c r="CRO221" s="41"/>
      <c r="CRP221" s="41"/>
      <c r="CRQ221" s="41"/>
      <c r="CRR221" s="41"/>
      <c r="CRS221" s="41"/>
      <c r="CRT221" s="41"/>
      <c r="CRU221" s="41"/>
      <c r="CRV221" s="41"/>
      <c r="CRW221" s="41"/>
      <c r="CRX221" s="41"/>
      <c r="CRY221" s="41"/>
      <c r="CRZ221" s="41"/>
      <c r="CSA221" s="41"/>
      <c r="CSB221" s="41"/>
      <c r="CSC221" s="41"/>
      <c r="CSD221" s="41"/>
      <c r="CSE221" s="41"/>
      <c r="CSF221" s="41"/>
      <c r="CSG221" s="41"/>
      <c r="CSH221" s="41"/>
      <c r="CSI221" s="41"/>
      <c r="CSJ221" s="41"/>
      <c r="CSK221" s="41"/>
      <c r="CSL221" s="41"/>
      <c r="CSM221" s="41"/>
      <c r="CSN221" s="41"/>
      <c r="CSO221" s="41"/>
      <c r="CSP221" s="41"/>
      <c r="CSQ221" s="41"/>
      <c r="CSR221" s="41"/>
      <c r="CSS221" s="41"/>
      <c r="CST221" s="41"/>
      <c r="CSU221" s="41"/>
      <c r="CSV221" s="41"/>
      <c r="CSW221" s="41"/>
      <c r="CSX221" s="41"/>
      <c r="CSY221" s="41"/>
      <c r="CSZ221" s="41"/>
      <c r="CTA221" s="41"/>
      <c r="CTB221" s="41"/>
      <c r="CTC221" s="41"/>
      <c r="CTD221" s="41"/>
      <c r="CTE221" s="41"/>
      <c r="CTF221" s="41"/>
      <c r="CTG221" s="41"/>
      <c r="CTH221" s="41"/>
      <c r="CTI221" s="41"/>
      <c r="CTJ221" s="41"/>
      <c r="CTK221" s="41"/>
      <c r="CTL221" s="41"/>
      <c r="CTM221" s="41"/>
      <c r="CTN221" s="41"/>
      <c r="CTO221" s="41"/>
      <c r="CTP221" s="41"/>
      <c r="CTQ221" s="41"/>
      <c r="CTR221" s="41"/>
      <c r="CTS221" s="41"/>
      <c r="CTT221" s="41"/>
      <c r="CTU221" s="41"/>
      <c r="CTV221" s="41"/>
      <c r="CTW221" s="41"/>
      <c r="CTX221" s="41"/>
      <c r="CTY221" s="41"/>
      <c r="CTZ221" s="41"/>
      <c r="CUA221" s="41"/>
      <c r="CUB221" s="41"/>
      <c r="CUC221" s="41"/>
      <c r="CUD221" s="41"/>
      <c r="CUE221" s="41"/>
      <c r="CUF221" s="41"/>
      <c r="CUG221" s="41"/>
      <c r="CUH221" s="41"/>
      <c r="CUI221" s="41"/>
      <c r="CUJ221" s="41"/>
      <c r="CUK221" s="41"/>
      <c r="CUL221" s="41"/>
      <c r="CUM221" s="41"/>
      <c r="CUN221" s="41"/>
      <c r="CUO221" s="41"/>
      <c r="CUP221" s="41"/>
      <c r="CUQ221" s="41"/>
      <c r="CUR221" s="41"/>
      <c r="CUS221" s="41"/>
      <c r="CUT221" s="41"/>
      <c r="CUU221" s="41"/>
      <c r="CUV221" s="41"/>
      <c r="CUW221" s="41"/>
      <c r="CUX221" s="41"/>
      <c r="CUY221" s="41"/>
      <c r="CUZ221" s="41"/>
      <c r="CVA221" s="41"/>
      <c r="CVB221" s="41"/>
      <c r="CVC221" s="41"/>
      <c r="CVD221" s="41"/>
      <c r="CVE221" s="41"/>
      <c r="CVF221" s="41"/>
      <c r="CVG221" s="41"/>
      <c r="CVH221" s="41"/>
      <c r="CVI221" s="41"/>
      <c r="CVJ221" s="41"/>
      <c r="CVK221" s="41"/>
      <c r="CVL221" s="41"/>
      <c r="CVM221" s="41"/>
      <c r="CVN221" s="41"/>
      <c r="CVO221" s="41"/>
      <c r="CVP221" s="41"/>
      <c r="CVQ221" s="41"/>
      <c r="CVR221" s="41"/>
      <c r="CVS221" s="41"/>
      <c r="CVT221" s="41"/>
      <c r="CVU221" s="41"/>
      <c r="CVV221" s="41"/>
      <c r="CVW221" s="41"/>
      <c r="CVX221" s="41"/>
      <c r="CVY221" s="41"/>
      <c r="CVZ221" s="41"/>
      <c r="CWA221" s="41"/>
      <c r="CWB221" s="41"/>
      <c r="CWC221" s="41"/>
      <c r="CWD221" s="41"/>
      <c r="CWE221" s="41"/>
      <c r="CWF221" s="41"/>
      <c r="CWG221" s="41"/>
      <c r="CWH221" s="41"/>
      <c r="CWI221" s="41"/>
      <c r="CWJ221" s="41"/>
      <c r="CWK221" s="41"/>
      <c r="CWL221" s="41"/>
      <c r="CWM221" s="41"/>
      <c r="CWN221" s="41"/>
      <c r="CWO221" s="41"/>
      <c r="CWP221" s="41"/>
      <c r="CWQ221" s="41"/>
      <c r="CWR221" s="41"/>
      <c r="CWS221" s="41"/>
      <c r="CWT221" s="41"/>
      <c r="CWU221" s="41"/>
      <c r="CWV221" s="41"/>
      <c r="CWW221" s="41"/>
      <c r="CWX221" s="41"/>
      <c r="CWY221" s="41"/>
      <c r="CWZ221" s="41"/>
      <c r="CXA221" s="41"/>
      <c r="CXB221" s="41"/>
      <c r="CXC221" s="41"/>
      <c r="CXD221" s="41"/>
      <c r="CXE221" s="41"/>
      <c r="CXF221" s="41"/>
      <c r="CXG221" s="41"/>
      <c r="CXH221" s="41"/>
      <c r="CXI221" s="41"/>
      <c r="CXJ221" s="41"/>
      <c r="CXK221" s="41"/>
      <c r="CXL221" s="41"/>
      <c r="CXM221" s="41"/>
      <c r="CXN221" s="41"/>
      <c r="CXO221" s="41"/>
      <c r="CXP221" s="41"/>
      <c r="CXQ221" s="41"/>
      <c r="CXR221" s="41"/>
      <c r="CXS221" s="41"/>
      <c r="CXT221" s="41"/>
      <c r="CXU221" s="41"/>
      <c r="CXV221" s="41"/>
      <c r="CXW221" s="41"/>
      <c r="CXX221" s="41"/>
      <c r="CXY221" s="41"/>
      <c r="CXZ221" s="41"/>
      <c r="CYA221" s="41"/>
      <c r="CYB221" s="41"/>
      <c r="CYC221" s="41"/>
      <c r="CYD221" s="41"/>
      <c r="CYE221" s="41"/>
      <c r="CYF221" s="41"/>
      <c r="CYG221" s="41"/>
      <c r="CYH221" s="41"/>
      <c r="CYI221" s="41"/>
      <c r="CYJ221" s="41"/>
      <c r="CYK221" s="41"/>
      <c r="CYL221" s="41"/>
      <c r="CYM221" s="41"/>
      <c r="CYN221" s="41"/>
      <c r="CYO221" s="41"/>
      <c r="CYP221" s="41"/>
      <c r="CYQ221" s="41"/>
      <c r="CYR221" s="41"/>
      <c r="CYS221" s="41"/>
      <c r="CYT221" s="41"/>
      <c r="CYU221" s="41"/>
      <c r="CYV221" s="41"/>
      <c r="CYW221" s="41"/>
      <c r="CYX221" s="41"/>
      <c r="CYY221" s="41"/>
      <c r="CYZ221" s="41"/>
      <c r="CZA221" s="41"/>
      <c r="CZB221" s="41"/>
      <c r="CZC221" s="41"/>
      <c r="CZD221" s="41"/>
      <c r="CZE221" s="41"/>
      <c r="CZF221" s="41"/>
      <c r="CZG221" s="41"/>
      <c r="CZH221" s="41"/>
      <c r="CZI221" s="41"/>
      <c r="CZJ221" s="41"/>
      <c r="CZK221" s="41"/>
      <c r="CZL221" s="41"/>
      <c r="CZM221" s="41"/>
      <c r="CZN221" s="41"/>
      <c r="CZO221" s="41"/>
      <c r="CZP221" s="41"/>
      <c r="CZQ221" s="41"/>
      <c r="CZR221" s="41"/>
      <c r="CZS221" s="41"/>
      <c r="CZT221" s="41"/>
      <c r="CZU221" s="41"/>
      <c r="CZV221" s="41"/>
      <c r="CZW221" s="41"/>
      <c r="CZX221" s="41"/>
      <c r="CZY221" s="41"/>
      <c r="CZZ221" s="41"/>
      <c r="DAA221" s="41"/>
      <c r="DAB221" s="41"/>
      <c r="DAC221" s="41"/>
      <c r="DAD221" s="41"/>
      <c r="DAE221" s="41"/>
      <c r="DAF221" s="41"/>
      <c r="DAG221" s="41"/>
      <c r="DAH221" s="41"/>
      <c r="DAI221" s="41"/>
      <c r="DAJ221" s="41"/>
      <c r="DAK221" s="41"/>
      <c r="DAL221" s="41"/>
      <c r="DAM221" s="41"/>
      <c r="DAN221" s="41"/>
      <c r="DAO221" s="41"/>
      <c r="DAP221" s="41"/>
      <c r="DAQ221" s="41"/>
      <c r="DAR221" s="41"/>
      <c r="DAS221" s="41"/>
      <c r="DAT221" s="41"/>
      <c r="DAU221" s="41"/>
      <c r="DAV221" s="41"/>
      <c r="DAW221" s="41"/>
      <c r="DAX221" s="41"/>
      <c r="DAY221" s="41"/>
      <c r="DAZ221" s="41"/>
      <c r="DBA221" s="41"/>
      <c r="DBB221" s="41"/>
      <c r="DBC221" s="41"/>
      <c r="DBD221" s="41"/>
      <c r="DBE221" s="41"/>
      <c r="DBF221" s="41"/>
      <c r="DBG221" s="41"/>
      <c r="DBH221" s="41"/>
      <c r="DBI221" s="41"/>
      <c r="DBJ221" s="41"/>
      <c r="DBK221" s="41"/>
      <c r="DBL221" s="41"/>
      <c r="DBM221" s="41"/>
      <c r="DBN221" s="41"/>
      <c r="DBO221" s="41"/>
      <c r="DBP221" s="41"/>
      <c r="DBQ221" s="41"/>
      <c r="DBR221" s="41"/>
      <c r="DBS221" s="41"/>
      <c r="DBT221" s="41"/>
      <c r="DBU221" s="41"/>
      <c r="DBV221" s="41"/>
      <c r="DBW221" s="41"/>
      <c r="DBX221" s="41"/>
      <c r="DBY221" s="41"/>
      <c r="DBZ221" s="41"/>
      <c r="DCA221" s="41"/>
      <c r="DCB221" s="41"/>
      <c r="DCC221" s="41"/>
      <c r="DCD221" s="41"/>
      <c r="DCE221" s="41"/>
      <c r="DCF221" s="41"/>
      <c r="DCG221" s="41"/>
      <c r="DCH221" s="41"/>
      <c r="DCI221" s="41"/>
      <c r="DCJ221" s="41"/>
      <c r="DCK221" s="41"/>
      <c r="DCL221" s="41"/>
      <c r="DCM221" s="41"/>
      <c r="DCN221" s="41"/>
      <c r="DCO221" s="41"/>
      <c r="DCP221" s="41"/>
      <c r="DCQ221" s="41"/>
      <c r="DCR221" s="41"/>
      <c r="DCS221" s="41"/>
      <c r="DCT221" s="41"/>
      <c r="DCU221" s="41"/>
      <c r="DCV221" s="41"/>
      <c r="DCW221" s="41"/>
      <c r="DCX221" s="41"/>
      <c r="DCY221" s="41"/>
      <c r="DCZ221" s="41"/>
      <c r="DDA221" s="41"/>
      <c r="DDB221" s="41"/>
      <c r="DDC221" s="41"/>
      <c r="DDD221" s="41"/>
      <c r="DDE221" s="41"/>
      <c r="DDF221" s="41"/>
      <c r="DDG221" s="41"/>
      <c r="DDH221" s="41"/>
      <c r="DDI221" s="41"/>
      <c r="DDJ221" s="41"/>
      <c r="DDK221" s="41"/>
      <c r="DDL221" s="41"/>
      <c r="DDM221" s="41"/>
      <c r="DDN221" s="41"/>
      <c r="DDO221" s="41"/>
      <c r="DDP221" s="41"/>
      <c r="DDQ221" s="41"/>
      <c r="DDR221" s="41"/>
      <c r="DDS221" s="41"/>
      <c r="DDT221" s="41"/>
      <c r="DDU221" s="41"/>
      <c r="DDV221" s="41"/>
      <c r="DDW221" s="41"/>
      <c r="DDX221" s="41"/>
      <c r="DDY221" s="41"/>
      <c r="DDZ221" s="41"/>
      <c r="DEA221" s="41"/>
      <c r="DEB221" s="41"/>
      <c r="DEC221" s="41"/>
      <c r="DED221" s="41"/>
      <c r="DEE221" s="41"/>
      <c r="DEF221" s="41"/>
      <c r="DEG221" s="41"/>
      <c r="DEH221" s="41"/>
      <c r="DEI221" s="41"/>
      <c r="DEJ221" s="41"/>
      <c r="DEK221" s="41"/>
      <c r="DEL221" s="41"/>
      <c r="DEM221" s="41"/>
      <c r="DEN221" s="41"/>
      <c r="DEO221" s="41"/>
      <c r="DEP221" s="41"/>
      <c r="DEQ221" s="41"/>
      <c r="DER221" s="41"/>
      <c r="DES221" s="41"/>
      <c r="DET221" s="41"/>
      <c r="DEU221" s="41"/>
      <c r="DEV221" s="41"/>
      <c r="DEW221" s="41"/>
      <c r="DEX221" s="41"/>
      <c r="DEY221" s="41"/>
      <c r="DEZ221" s="41"/>
      <c r="DFA221" s="41"/>
      <c r="DFB221" s="41"/>
      <c r="DFC221" s="41"/>
      <c r="DFD221" s="41"/>
      <c r="DFE221" s="41"/>
      <c r="DFF221" s="41"/>
      <c r="DFG221" s="41"/>
      <c r="DFH221" s="41"/>
      <c r="DFI221" s="41"/>
      <c r="DFJ221" s="41"/>
      <c r="DFK221" s="41"/>
      <c r="DFL221" s="41"/>
      <c r="DFM221" s="41"/>
      <c r="DFN221" s="41"/>
      <c r="DFO221" s="41"/>
      <c r="DFP221" s="41"/>
      <c r="DFQ221" s="41"/>
      <c r="DFR221" s="41"/>
      <c r="DFS221" s="41"/>
      <c r="DFT221" s="41"/>
      <c r="DFU221" s="41"/>
      <c r="DFV221" s="41"/>
      <c r="DFW221" s="41"/>
      <c r="DFX221" s="41"/>
      <c r="DFY221" s="41"/>
      <c r="DFZ221" s="41"/>
      <c r="DGA221" s="41"/>
      <c r="DGB221" s="41"/>
      <c r="DGC221" s="41"/>
      <c r="DGD221" s="41"/>
      <c r="DGE221" s="41"/>
      <c r="DGF221" s="41"/>
      <c r="DGG221" s="41"/>
      <c r="DGH221" s="41"/>
      <c r="DGI221" s="41"/>
      <c r="DGJ221" s="41"/>
      <c r="DGK221" s="41"/>
      <c r="DGL221" s="41"/>
      <c r="DGM221" s="41"/>
      <c r="DGN221" s="41"/>
      <c r="DGO221" s="41"/>
      <c r="DGP221" s="41"/>
      <c r="DGQ221" s="41"/>
      <c r="DGR221" s="41"/>
      <c r="DGS221" s="41"/>
      <c r="DGT221" s="41"/>
      <c r="DGU221" s="41"/>
      <c r="DGV221" s="41"/>
      <c r="DGW221" s="41"/>
      <c r="DGX221" s="41"/>
      <c r="DGY221" s="41"/>
      <c r="DGZ221" s="41"/>
      <c r="DHA221" s="41"/>
      <c r="DHB221" s="41"/>
      <c r="DHC221" s="41"/>
      <c r="DHD221" s="41"/>
      <c r="DHE221" s="41"/>
      <c r="DHF221" s="41"/>
      <c r="DHG221" s="41"/>
      <c r="DHH221" s="41"/>
      <c r="DHI221" s="41"/>
      <c r="DHJ221" s="41"/>
      <c r="DHK221" s="41"/>
      <c r="DHL221" s="41"/>
      <c r="DHM221" s="41"/>
      <c r="DHN221" s="41"/>
      <c r="DHO221" s="41"/>
      <c r="DHP221" s="41"/>
      <c r="DHQ221" s="41"/>
      <c r="DHR221" s="41"/>
      <c r="DHS221" s="41"/>
      <c r="DHT221" s="41"/>
      <c r="DHU221" s="41"/>
      <c r="DHV221" s="41"/>
      <c r="DHW221" s="41"/>
      <c r="DHX221" s="41"/>
      <c r="DHY221" s="41"/>
      <c r="DHZ221" s="41"/>
      <c r="DIA221" s="41"/>
      <c r="DIB221" s="41"/>
      <c r="DIC221" s="41"/>
      <c r="DID221" s="41"/>
      <c r="DIE221" s="41"/>
      <c r="DIF221" s="41"/>
      <c r="DIG221" s="41"/>
      <c r="DIH221" s="41"/>
      <c r="DII221" s="41"/>
      <c r="DIJ221" s="41"/>
      <c r="DIK221" s="41"/>
      <c r="DIL221" s="41"/>
      <c r="DIM221" s="41"/>
      <c r="DIN221" s="41"/>
      <c r="DIO221" s="41"/>
      <c r="DIP221" s="41"/>
      <c r="DIQ221" s="41"/>
      <c r="DIR221" s="41"/>
      <c r="DIS221" s="41"/>
      <c r="DIT221" s="41"/>
      <c r="DIU221" s="41"/>
      <c r="DIV221" s="41"/>
      <c r="DIW221" s="41"/>
      <c r="DIX221" s="41"/>
      <c r="DIY221" s="41"/>
      <c r="DIZ221" s="41"/>
      <c r="DJA221" s="41"/>
      <c r="DJB221" s="41"/>
      <c r="DJC221" s="41"/>
      <c r="DJD221" s="41"/>
      <c r="DJE221" s="41"/>
      <c r="DJF221" s="41"/>
      <c r="DJG221" s="41"/>
      <c r="DJH221" s="41"/>
      <c r="DJI221" s="41"/>
      <c r="DJJ221" s="41"/>
      <c r="DJK221" s="41"/>
      <c r="DJL221" s="41"/>
      <c r="DJM221" s="41"/>
      <c r="DJN221" s="41"/>
      <c r="DJO221" s="41"/>
      <c r="DJP221" s="41"/>
      <c r="DJQ221" s="41"/>
      <c r="DJR221" s="41"/>
      <c r="DJS221" s="41"/>
      <c r="DJT221" s="41"/>
      <c r="DJU221" s="41"/>
      <c r="DJV221" s="41"/>
      <c r="DJW221" s="41"/>
      <c r="DJX221" s="41"/>
      <c r="DJY221" s="41"/>
      <c r="DJZ221" s="41"/>
      <c r="DKA221" s="41"/>
      <c r="DKB221" s="41"/>
      <c r="DKC221" s="41"/>
      <c r="DKD221" s="41"/>
      <c r="DKE221" s="41"/>
      <c r="DKF221" s="41"/>
      <c r="DKG221" s="41"/>
      <c r="DKH221" s="41"/>
      <c r="DKI221" s="41"/>
      <c r="DKJ221" s="41"/>
      <c r="DKK221" s="41"/>
      <c r="DKL221" s="41"/>
      <c r="DKM221" s="41"/>
      <c r="DKN221" s="41"/>
      <c r="DKO221" s="41"/>
      <c r="DKP221" s="41"/>
      <c r="DKQ221" s="41"/>
      <c r="DKR221" s="41"/>
      <c r="DKS221" s="41"/>
      <c r="DKT221" s="41"/>
      <c r="DKU221" s="41"/>
      <c r="DKV221" s="41"/>
      <c r="DKW221" s="41"/>
      <c r="DKX221" s="41"/>
      <c r="DKY221" s="41"/>
      <c r="DKZ221" s="41"/>
      <c r="DLA221" s="41"/>
      <c r="DLB221" s="41"/>
      <c r="DLC221" s="41"/>
      <c r="DLD221" s="41"/>
      <c r="DLE221" s="41"/>
      <c r="DLF221" s="41"/>
      <c r="DLG221" s="41"/>
      <c r="DLH221" s="41"/>
      <c r="DLI221" s="41"/>
      <c r="DLJ221" s="41"/>
      <c r="DLK221" s="41"/>
      <c r="DLL221" s="41"/>
      <c r="DLM221" s="41"/>
      <c r="DLN221" s="41"/>
      <c r="DLO221" s="41"/>
      <c r="DLP221" s="41"/>
      <c r="DLQ221" s="41"/>
      <c r="DLR221" s="41"/>
      <c r="DLS221" s="41"/>
      <c r="DLT221" s="41"/>
      <c r="DLU221" s="41"/>
      <c r="DLV221" s="41"/>
      <c r="DLW221" s="41"/>
      <c r="DLX221" s="41"/>
      <c r="DLY221" s="41"/>
      <c r="DLZ221" s="41"/>
      <c r="DMA221" s="41"/>
      <c r="DMB221" s="41"/>
      <c r="DMC221" s="41"/>
      <c r="DMD221" s="41"/>
      <c r="DME221" s="41"/>
      <c r="DMF221" s="41"/>
      <c r="DMG221" s="41"/>
      <c r="DMH221" s="41"/>
      <c r="DMI221" s="41"/>
      <c r="DMJ221" s="41"/>
      <c r="DMK221" s="41"/>
      <c r="DML221" s="41"/>
      <c r="DMM221" s="41"/>
      <c r="DMN221" s="41"/>
      <c r="DMO221" s="41"/>
      <c r="DMP221" s="41"/>
      <c r="DMQ221" s="41"/>
      <c r="DMR221" s="41"/>
      <c r="DMS221" s="41"/>
      <c r="DMT221" s="41"/>
      <c r="DMU221" s="41"/>
      <c r="DMV221" s="41"/>
      <c r="DMW221" s="41"/>
      <c r="DMX221" s="41"/>
      <c r="DMY221" s="41"/>
      <c r="DMZ221" s="41"/>
      <c r="DNA221" s="41"/>
      <c r="DNB221" s="41"/>
      <c r="DNC221" s="41"/>
      <c r="DND221" s="41"/>
      <c r="DNE221" s="41"/>
      <c r="DNF221" s="41"/>
      <c r="DNG221" s="41"/>
      <c r="DNH221" s="41"/>
      <c r="DNI221" s="41"/>
      <c r="DNJ221" s="41"/>
      <c r="DNK221" s="41"/>
      <c r="DNL221" s="41"/>
      <c r="DNM221" s="41"/>
      <c r="DNN221" s="41"/>
      <c r="DNO221" s="41"/>
      <c r="DNP221" s="41"/>
      <c r="DNQ221" s="41"/>
      <c r="DNR221" s="41"/>
      <c r="DNS221" s="41"/>
      <c r="DNT221" s="41"/>
      <c r="DNU221" s="41"/>
      <c r="DNV221" s="41"/>
      <c r="DNW221" s="41"/>
      <c r="DNX221" s="41"/>
      <c r="DNY221" s="41"/>
      <c r="DNZ221" s="41"/>
      <c r="DOA221" s="41"/>
      <c r="DOB221" s="41"/>
      <c r="DOC221" s="41"/>
      <c r="DOD221" s="41"/>
      <c r="DOE221" s="41"/>
      <c r="DOF221" s="41"/>
      <c r="DOG221" s="41"/>
      <c r="DOH221" s="41"/>
      <c r="DOI221" s="41"/>
      <c r="DOJ221" s="41"/>
      <c r="DOK221" s="41"/>
      <c r="DOL221" s="41"/>
      <c r="DOM221" s="41"/>
      <c r="DON221" s="41"/>
      <c r="DOO221" s="41"/>
      <c r="DOP221" s="41"/>
      <c r="DOQ221" s="41"/>
      <c r="DOR221" s="41"/>
      <c r="DOS221" s="41"/>
      <c r="DOT221" s="41"/>
      <c r="DOU221" s="41"/>
      <c r="DOV221" s="41"/>
      <c r="DOW221" s="41"/>
      <c r="DOX221" s="41"/>
      <c r="DOY221" s="41"/>
      <c r="DOZ221" s="41"/>
      <c r="DPA221" s="41"/>
      <c r="DPB221" s="41"/>
      <c r="DPC221" s="41"/>
      <c r="DPD221" s="41"/>
      <c r="DPE221" s="41"/>
      <c r="DPF221" s="41"/>
      <c r="DPG221" s="41"/>
      <c r="DPH221" s="41"/>
      <c r="DPI221" s="41"/>
      <c r="DPJ221" s="41"/>
      <c r="DPK221" s="41"/>
      <c r="DPL221" s="41"/>
      <c r="DPM221" s="41"/>
      <c r="DPN221" s="41"/>
      <c r="DPO221" s="41"/>
      <c r="DPP221" s="41"/>
      <c r="DPQ221" s="41"/>
      <c r="DPR221" s="41"/>
      <c r="DPS221" s="41"/>
      <c r="DPT221" s="41"/>
      <c r="DPU221" s="41"/>
      <c r="DPV221" s="41"/>
      <c r="DPW221" s="41"/>
      <c r="DPX221" s="41"/>
      <c r="DPY221" s="41"/>
      <c r="DPZ221" s="41"/>
      <c r="DQA221" s="41"/>
      <c r="DQB221" s="41"/>
      <c r="DQC221" s="41"/>
      <c r="DQD221" s="41"/>
      <c r="DQE221" s="41"/>
      <c r="DQF221" s="41"/>
      <c r="DQG221" s="41"/>
      <c r="DQH221" s="41"/>
      <c r="DQI221" s="41"/>
      <c r="DQJ221" s="41"/>
      <c r="DQK221" s="41"/>
      <c r="DQL221" s="41"/>
      <c r="DQM221" s="41"/>
      <c r="DQN221" s="41"/>
      <c r="DQO221" s="41"/>
      <c r="DQP221" s="41"/>
      <c r="DQQ221" s="41"/>
      <c r="DQR221" s="41"/>
      <c r="DQS221" s="41"/>
      <c r="DQT221" s="41"/>
      <c r="DQU221" s="41"/>
      <c r="DQV221" s="41"/>
      <c r="DQW221" s="41"/>
      <c r="DQX221" s="41"/>
      <c r="DQY221" s="41"/>
      <c r="DQZ221" s="41"/>
      <c r="DRA221" s="41"/>
      <c r="DRB221" s="41"/>
      <c r="DRC221" s="41"/>
      <c r="DRD221" s="41"/>
      <c r="DRE221" s="41"/>
      <c r="DRF221" s="41"/>
      <c r="DRG221" s="41"/>
      <c r="DRH221" s="41"/>
      <c r="DRI221" s="41"/>
      <c r="DRJ221" s="41"/>
      <c r="DRK221" s="41"/>
      <c r="DRL221" s="41"/>
      <c r="DRM221" s="41"/>
      <c r="DRN221" s="41"/>
      <c r="DRO221" s="41"/>
      <c r="DRP221" s="41"/>
      <c r="DRQ221" s="41"/>
      <c r="DRR221" s="41"/>
      <c r="DRS221" s="41"/>
      <c r="DRT221" s="41"/>
      <c r="DRU221" s="41"/>
      <c r="DRV221" s="41"/>
      <c r="DRW221" s="41"/>
      <c r="DRX221" s="41"/>
      <c r="DRY221" s="41"/>
      <c r="DRZ221" s="41"/>
      <c r="DSA221" s="41"/>
      <c r="DSB221" s="41"/>
      <c r="DSC221" s="41"/>
      <c r="DSD221" s="41"/>
      <c r="DSE221" s="41"/>
      <c r="DSF221" s="41"/>
      <c r="DSG221" s="41"/>
      <c r="DSH221" s="41"/>
      <c r="DSI221" s="41"/>
      <c r="DSJ221" s="41"/>
      <c r="DSK221" s="41"/>
      <c r="DSL221" s="41"/>
      <c r="DSM221" s="41"/>
      <c r="DSN221" s="41"/>
      <c r="DSO221" s="41"/>
      <c r="DSP221" s="41"/>
      <c r="DSQ221" s="41"/>
      <c r="DSR221" s="41"/>
      <c r="DSS221" s="41"/>
      <c r="DST221" s="41"/>
      <c r="DSU221" s="41"/>
      <c r="DSV221" s="41"/>
      <c r="DSW221" s="41"/>
      <c r="DSX221" s="41"/>
      <c r="DSY221" s="41"/>
      <c r="DSZ221" s="41"/>
      <c r="DTA221" s="41"/>
      <c r="DTB221" s="41"/>
      <c r="DTC221" s="41"/>
      <c r="DTD221" s="41"/>
      <c r="DTE221" s="41"/>
      <c r="DTF221" s="41"/>
      <c r="DTG221" s="41"/>
      <c r="DTH221" s="41"/>
      <c r="DTI221" s="41"/>
      <c r="DTJ221" s="41"/>
      <c r="DTK221" s="41"/>
      <c r="DTL221" s="41"/>
      <c r="DTM221" s="41"/>
      <c r="DTN221" s="41"/>
      <c r="DTO221" s="41"/>
      <c r="DTP221" s="41"/>
      <c r="DTQ221" s="41"/>
      <c r="DTR221" s="41"/>
      <c r="DTS221" s="41"/>
      <c r="DTT221" s="41"/>
      <c r="DTU221" s="41"/>
      <c r="DTV221" s="41"/>
      <c r="DTW221" s="41"/>
      <c r="DTX221" s="41"/>
      <c r="DTY221" s="41"/>
      <c r="DTZ221" s="41"/>
      <c r="DUA221" s="41"/>
      <c r="DUB221" s="41"/>
      <c r="DUC221" s="41"/>
      <c r="DUD221" s="41"/>
      <c r="DUE221" s="41"/>
      <c r="DUF221" s="41"/>
      <c r="DUG221" s="41"/>
      <c r="DUH221" s="41"/>
      <c r="DUI221" s="41"/>
      <c r="DUJ221" s="41"/>
      <c r="DUK221" s="41"/>
      <c r="DUL221" s="41"/>
      <c r="DUM221" s="41"/>
      <c r="DUN221" s="41"/>
      <c r="DUO221" s="41"/>
      <c r="DUP221" s="41"/>
      <c r="DUQ221" s="41"/>
      <c r="DUR221" s="41"/>
      <c r="DUS221" s="41"/>
      <c r="DUT221" s="41"/>
      <c r="DUU221" s="41"/>
      <c r="DUV221" s="41"/>
      <c r="DUW221" s="41"/>
      <c r="DUX221" s="41"/>
      <c r="DUY221" s="41"/>
      <c r="DUZ221" s="41"/>
      <c r="DVA221" s="41"/>
      <c r="DVB221" s="41"/>
      <c r="DVC221" s="41"/>
      <c r="DVD221" s="41"/>
      <c r="DVE221" s="41"/>
      <c r="DVF221" s="41"/>
      <c r="DVG221" s="41"/>
      <c r="DVH221" s="41"/>
      <c r="DVI221" s="41"/>
      <c r="DVJ221" s="41"/>
      <c r="DVK221" s="41"/>
      <c r="DVL221" s="41"/>
      <c r="DVM221" s="41"/>
      <c r="DVN221" s="41"/>
      <c r="DVO221" s="41"/>
      <c r="DVP221" s="41"/>
      <c r="DVQ221" s="41"/>
      <c r="DVR221" s="41"/>
      <c r="DVS221" s="41"/>
      <c r="DVT221" s="41"/>
      <c r="DVU221" s="41"/>
      <c r="DVV221" s="41"/>
      <c r="DVW221" s="41"/>
      <c r="DVX221" s="41"/>
      <c r="DVY221" s="41"/>
      <c r="DVZ221" s="41"/>
      <c r="DWA221" s="41"/>
      <c r="DWB221" s="41"/>
      <c r="DWC221" s="41"/>
      <c r="DWD221" s="41"/>
      <c r="DWE221" s="41"/>
      <c r="DWF221" s="41"/>
      <c r="DWG221" s="41"/>
      <c r="DWH221" s="41"/>
      <c r="DWI221" s="41"/>
      <c r="DWJ221" s="41"/>
      <c r="DWK221" s="41"/>
      <c r="DWL221" s="41"/>
      <c r="DWM221" s="41"/>
      <c r="DWN221" s="41"/>
      <c r="DWO221" s="41"/>
      <c r="DWP221" s="41"/>
      <c r="DWQ221" s="41"/>
      <c r="DWR221" s="41"/>
      <c r="DWS221" s="41"/>
      <c r="DWT221" s="41"/>
      <c r="DWU221" s="41"/>
      <c r="DWV221" s="41"/>
      <c r="DWW221" s="41"/>
      <c r="DWX221" s="41"/>
      <c r="DWY221" s="41"/>
      <c r="DWZ221" s="41"/>
      <c r="DXA221" s="41"/>
      <c r="DXB221" s="41"/>
      <c r="DXC221" s="41"/>
      <c r="DXD221" s="41"/>
      <c r="DXE221" s="41"/>
      <c r="DXF221" s="41"/>
      <c r="DXG221" s="41"/>
      <c r="DXH221" s="41"/>
      <c r="DXI221" s="41"/>
      <c r="DXJ221" s="41"/>
      <c r="DXK221" s="41"/>
      <c r="DXL221" s="41"/>
      <c r="DXM221" s="41"/>
      <c r="DXN221" s="41"/>
      <c r="DXO221" s="41"/>
      <c r="DXP221" s="41"/>
      <c r="DXQ221" s="41"/>
      <c r="DXR221" s="41"/>
      <c r="DXS221" s="41"/>
      <c r="DXT221" s="41"/>
      <c r="DXU221" s="41"/>
      <c r="DXV221" s="41"/>
      <c r="DXW221" s="41"/>
      <c r="DXX221" s="41"/>
      <c r="DXY221" s="41"/>
      <c r="DXZ221" s="41"/>
      <c r="DYA221" s="41"/>
      <c r="DYB221" s="41"/>
      <c r="DYC221" s="41"/>
      <c r="DYD221" s="41"/>
      <c r="DYE221" s="41"/>
      <c r="DYF221" s="41"/>
      <c r="DYG221" s="41"/>
      <c r="DYH221" s="41"/>
      <c r="DYI221" s="41"/>
      <c r="DYJ221" s="41"/>
      <c r="DYK221" s="41"/>
      <c r="DYL221" s="41"/>
      <c r="DYM221" s="41"/>
      <c r="DYN221" s="41"/>
      <c r="DYO221" s="41"/>
      <c r="DYP221" s="41"/>
      <c r="DYQ221" s="41"/>
      <c r="DYR221" s="41"/>
      <c r="DYS221" s="41"/>
      <c r="DYT221" s="41"/>
      <c r="DYU221" s="41"/>
      <c r="DYV221" s="41"/>
      <c r="DYW221" s="41"/>
      <c r="DYX221" s="41"/>
      <c r="DYY221" s="41"/>
      <c r="DYZ221" s="41"/>
      <c r="DZA221" s="41"/>
      <c r="DZB221" s="41"/>
      <c r="DZC221" s="41"/>
      <c r="DZD221" s="41"/>
      <c r="DZE221" s="41"/>
      <c r="DZF221" s="41"/>
      <c r="DZG221" s="41"/>
      <c r="DZH221" s="41"/>
      <c r="DZI221" s="41"/>
      <c r="DZJ221" s="41"/>
      <c r="DZK221" s="41"/>
      <c r="DZL221" s="41"/>
      <c r="DZM221" s="41"/>
      <c r="DZN221" s="41"/>
      <c r="DZO221" s="41"/>
      <c r="DZP221" s="41"/>
      <c r="DZQ221" s="41"/>
      <c r="DZR221" s="41"/>
      <c r="DZS221" s="41"/>
      <c r="DZT221" s="41"/>
      <c r="DZU221" s="41"/>
      <c r="DZV221" s="41"/>
      <c r="DZW221" s="41"/>
      <c r="DZX221" s="41"/>
      <c r="DZY221" s="41"/>
      <c r="DZZ221" s="41"/>
      <c r="EAA221" s="41"/>
      <c r="EAB221" s="41"/>
      <c r="EAC221" s="41"/>
      <c r="EAD221" s="41"/>
      <c r="EAE221" s="41"/>
      <c r="EAF221" s="41"/>
      <c r="EAG221" s="41"/>
      <c r="EAH221" s="41"/>
      <c r="EAI221" s="41"/>
      <c r="EAJ221" s="41"/>
      <c r="EAK221" s="41"/>
      <c r="EAL221" s="41"/>
      <c r="EAM221" s="41"/>
      <c r="EAN221" s="41"/>
      <c r="EAO221" s="41"/>
      <c r="EAP221" s="41"/>
      <c r="EAQ221" s="41"/>
      <c r="EAR221" s="41"/>
      <c r="EAS221" s="41"/>
      <c r="EAT221" s="41"/>
      <c r="EAU221" s="41"/>
      <c r="EAV221" s="41"/>
      <c r="EAW221" s="41"/>
      <c r="EAX221" s="41"/>
      <c r="EAY221" s="41"/>
      <c r="EAZ221" s="41"/>
      <c r="EBA221" s="41"/>
      <c r="EBB221" s="41"/>
      <c r="EBC221" s="41"/>
      <c r="EBD221" s="41"/>
      <c r="EBE221" s="41"/>
      <c r="EBF221" s="41"/>
      <c r="EBG221" s="41"/>
      <c r="EBH221" s="41"/>
      <c r="EBI221" s="41"/>
      <c r="EBJ221" s="41"/>
      <c r="EBK221" s="41"/>
      <c r="EBL221" s="41"/>
      <c r="EBM221" s="41"/>
      <c r="EBN221" s="41"/>
      <c r="EBO221" s="41"/>
      <c r="EBP221" s="41"/>
      <c r="EBQ221" s="41"/>
      <c r="EBR221" s="41"/>
      <c r="EBS221" s="41"/>
      <c r="EBT221" s="41"/>
      <c r="EBU221" s="41"/>
      <c r="EBV221" s="41"/>
      <c r="EBW221" s="41"/>
      <c r="EBX221" s="41"/>
      <c r="EBY221" s="41"/>
      <c r="EBZ221" s="41"/>
      <c r="ECA221" s="41"/>
      <c r="ECB221" s="41"/>
      <c r="ECC221" s="41"/>
      <c r="ECD221" s="41"/>
      <c r="ECE221" s="41"/>
      <c r="ECF221" s="41"/>
      <c r="ECG221" s="41"/>
      <c r="ECH221" s="41"/>
      <c r="ECI221" s="41"/>
      <c r="ECJ221" s="41"/>
      <c r="ECK221" s="41"/>
      <c r="ECL221" s="41"/>
      <c r="ECM221" s="41"/>
      <c r="ECN221" s="41"/>
      <c r="ECO221" s="41"/>
      <c r="ECP221" s="41"/>
      <c r="ECQ221" s="41"/>
      <c r="ECR221" s="41"/>
      <c r="ECS221" s="41"/>
      <c r="ECT221" s="41"/>
      <c r="ECU221" s="41"/>
      <c r="ECV221" s="41"/>
      <c r="ECW221" s="41"/>
      <c r="ECX221" s="41"/>
      <c r="ECY221" s="41"/>
      <c r="ECZ221" s="41"/>
      <c r="EDA221" s="41"/>
      <c r="EDB221" s="41"/>
      <c r="EDC221" s="41"/>
      <c r="EDD221" s="41"/>
      <c r="EDE221" s="41"/>
      <c r="EDF221" s="41"/>
      <c r="EDG221" s="41"/>
      <c r="EDH221" s="41"/>
      <c r="EDI221" s="41"/>
      <c r="EDJ221" s="41"/>
      <c r="EDK221" s="41"/>
      <c r="EDL221" s="41"/>
      <c r="EDM221" s="41"/>
      <c r="EDN221" s="41"/>
      <c r="EDO221" s="41"/>
      <c r="EDP221" s="41"/>
      <c r="EDQ221" s="41"/>
      <c r="EDR221" s="41"/>
      <c r="EDS221" s="41"/>
      <c r="EDT221" s="41"/>
      <c r="EDU221" s="41"/>
      <c r="EDV221" s="41"/>
      <c r="EDW221" s="41"/>
      <c r="EDX221" s="41"/>
      <c r="EDY221" s="41"/>
      <c r="EDZ221" s="41"/>
      <c r="EEA221" s="41"/>
      <c r="EEB221" s="41"/>
      <c r="EEC221" s="41"/>
      <c r="EED221" s="41"/>
      <c r="EEE221" s="41"/>
      <c r="EEF221" s="41"/>
      <c r="EEG221" s="41"/>
      <c r="EEH221" s="41"/>
      <c r="EEI221" s="41"/>
      <c r="EEJ221" s="41"/>
      <c r="EEK221" s="41"/>
      <c r="EEL221" s="41"/>
      <c r="EEM221" s="41"/>
      <c r="EEN221" s="41"/>
      <c r="EEO221" s="41"/>
      <c r="EEP221" s="41"/>
      <c r="EEQ221" s="41"/>
      <c r="EER221" s="41"/>
      <c r="EES221" s="41"/>
      <c r="EET221" s="41"/>
      <c r="EEU221" s="41"/>
      <c r="EEV221" s="41"/>
      <c r="EEW221" s="41"/>
      <c r="EEX221" s="41"/>
      <c r="EEY221" s="41"/>
      <c r="EEZ221" s="41"/>
      <c r="EFA221" s="41"/>
      <c r="EFB221" s="41"/>
      <c r="EFC221" s="41"/>
      <c r="EFD221" s="41"/>
      <c r="EFE221" s="41"/>
      <c r="EFF221" s="41"/>
      <c r="EFG221" s="41"/>
      <c r="EFH221" s="41"/>
      <c r="EFI221" s="41"/>
      <c r="EFJ221" s="41"/>
      <c r="EFK221" s="41"/>
      <c r="EFL221" s="41"/>
      <c r="EFM221" s="41"/>
      <c r="EFN221" s="41"/>
      <c r="EFO221" s="41"/>
      <c r="EFP221" s="41"/>
      <c r="EFQ221" s="41"/>
      <c r="EFR221" s="41"/>
      <c r="EFS221" s="41"/>
      <c r="EFT221" s="41"/>
      <c r="EFU221" s="41"/>
      <c r="EFV221" s="41"/>
      <c r="EFW221" s="41"/>
      <c r="EFX221" s="41"/>
      <c r="EFY221" s="41"/>
      <c r="EFZ221" s="41"/>
      <c r="EGA221" s="41"/>
      <c r="EGB221" s="41"/>
      <c r="EGC221" s="41"/>
      <c r="EGD221" s="41"/>
      <c r="EGE221" s="41"/>
      <c r="EGF221" s="41"/>
      <c r="EGG221" s="41"/>
      <c r="EGH221" s="41"/>
      <c r="EGI221" s="41"/>
      <c r="EGJ221" s="41"/>
      <c r="EGK221" s="41"/>
      <c r="EGL221" s="41"/>
      <c r="EGM221" s="41"/>
      <c r="EGN221" s="41"/>
      <c r="EGO221" s="41"/>
      <c r="EGP221" s="41"/>
      <c r="EGQ221" s="41"/>
      <c r="EGR221" s="41"/>
      <c r="EGS221" s="41"/>
      <c r="EGT221" s="41"/>
      <c r="EGU221" s="41"/>
      <c r="EGV221" s="41"/>
      <c r="EGW221" s="41"/>
      <c r="EGX221" s="41"/>
      <c r="EGY221" s="41"/>
      <c r="EGZ221" s="41"/>
      <c r="EHA221" s="41"/>
      <c r="EHB221" s="41"/>
      <c r="EHC221" s="41"/>
      <c r="EHD221" s="41"/>
      <c r="EHE221" s="41"/>
      <c r="EHF221" s="41"/>
      <c r="EHG221" s="41"/>
      <c r="EHH221" s="41"/>
      <c r="EHI221" s="41"/>
      <c r="EHJ221" s="41"/>
      <c r="EHK221" s="41"/>
      <c r="EHL221" s="41"/>
      <c r="EHM221" s="41"/>
      <c r="EHN221" s="41"/>
      <c r="EHO221" s="41"/>
      <c r="EHP221" s="41"/>
      <c r="EHQ221" s="41"/>
      <c r="EHR221" s="41"/>
      <c r="EHS221" s="41"/>
      <c r="EHT221" s="41"/>
      <c r="EHU221" s="41"/>
      <c r="EHV221" s="41"/>
      <c r="EHW221" s="41"/>
      <c r="EHX221" s="41"/>
      <c r="EHY221" s="41"/>
      <c r="EHZ221" s="41"/>
      <c r="EIA221" s="41"/>
      <c r="EIB221" s="41"/>
      <c r="EIC221" s="41"/>
      <c r="EID221" s="41"/>
      <c r="EIE221" s="41"/>
      <c r="EIF221" s="41"/>
      <c r="EIG221" s="41"/>
      <c r="EIH221" s="41"/>
      <c r="EII221" s="41"/>
      <c r="EIJ221" s="41"/>
      <c r="EIK221" s="41"/>
      <c r="EIL221" s="41"/>
      <c r="EIM221" s="41"/>
      <c r="EIN221" s="41"/>
      <c r="EIO221" s="41"/>
      <c r="EIP221" s="41"/>
      <c r="EIQ221" s="41"/>
      <c r="EIR221" s="41"/>
      <c r="EIS221" s="41"/>
      <c r="EIT221" s="41"/>
      <c r="EIU221" s="41"/>
      <c r="EIV221" s="41"/>
      <c r="EIW221" s="41"/>
      <c r="EIX221" s="41"/>
      <c r="EIY221" s="41"/>
      <c r="EIZ221" s="41"/>
      <c r="EJA221" s="41"/>
      <c r="EJB221" s="41"/>
      <c r="EJC221" s="41"/>
      <c r="EJD221" s="41"/>
      <c r="EJE221" s="41"/>
      <c r="EJF221" s="41"/>
      <c r="EJG221" s="41"/>
      <c r="EJH221" s="41"/>
      <c r="EJI221" s="41"/>
      <c r="EJJ221" s="41"/>
      <c r="EJK221" s="41"/>
      <c r="EJL221" s="41"/>
      <c r="EJM221" s="41"/>
      <c r="EJN221" s="41"/>
      <c r="EJO221" s="41"/>
      <c r="EJP221" s="41"/>
      <c r="EJQ221" s="41"/>
      <c r="EJR221" s="41"/>
      <c r="EJS221" s="41"/>
      <c r="EJT221" s="41"/>
      <c r="EJU221" s="41"/>
      <c r="EJV221" s="41"/>
      <c r="EJW221" s="41"/>
      <c r="EJX221" s="41"/>
      <c r="EJY221" s="41"/>
      <c r="EJZ221" s="41"/>
      <c r="EKA221" s="41"/>
      <c r="EKB221" s="41"/>
      <c r="EKC221" s="41"/>
      <c r="EKD221" s="41"/>
      <c r="EKE221" s="41"/>
      <c r="EKF221" s="41"/>
      <c r="EKG221" s="41"/>
      <c r="EKH221" s="41"/>
      <c r="EKI221" s="41"/>
      <c r="EKJ221" s="41"/>
      <c r="EKK221" s="41"/>
      <c r="EKL221" s="41"/>
      <c r="EKM221" s="41"/>
      <c r="EKN221" s="41"/>
      <c r="EKO221" s="41"/>
      <c r="EKP221" s="41"/>
      <c r="EKQ221" s="41"/>
      <c r="EKR221" s="41"/>
      <c r="EKS221" s="41"/>
      <c r="EKT221" s="41"/>
      <c r="EKU221" s="41"/>
      <c r="EKV221" s="41"/>
      <c r="EKW221" s="41"/>
      <c r="EKX221" s="41"/>
      <c r="EKY221" s="41"/>
      <c r="EKZ221" s="41"/>
      <c r="ELA221" s="41"/>
      <c r="ELB221" s="41"/>
      <c r="ELC221" s="41"/>
      <c r="ELD221" s="41"/>
      <c r="ELE221" s="41"/>
      <c r="ELF221" s="41"/>
      <c r="ELG221" s="41"/>
      <c r="ELH221" s="41"/>
      <c r="ELI221" s="41"/>
      <c r="ELJ221" s="41"/>
      <c r="ELK221" s="41"/>
      <c r="ELL221" s="41"/>
      <c r="ELM221" s="41"/>
      <c r="ELN221" s="41"/>
      <c r="ELO221" s="41"/>
      <c r="ELP221" s="41"/>
      <c r="ELQ221" s="41"/>
      <c r="ELR221" s="41"/>
      <c r="ELS221" s="41"/>
      <c r="ELT221" s="41"/>
      <c r="ELU221" s="41"/>
      <c r="ELV221" s="41"/>
      <c r="ELW221" s="41"/>
      <c r="ELX221" s="41"/>
      <c r="ELY221" s="41"/>
      <c r="ELZ221" s="41"/>
      <c r="EMA221" s="41"/>
      <c r="EMB221" s="41"/>
      <c r="EMC221" s="41"/>
      <c r="EMD221" s="41"/>
      <c r="EME221" s="41"/>
      <c r="EMF221" s="41"/>
      <c r="EMG221" s="41"/>
      <c r="EMH221" s="41"/>
      <c r="EMI221" s="41"/>
      <c r="EMJ221" s="41"/>
      <c r="EMK221" s="41"/>
      <c r="EML221" s="41"/>
      <c r="EMM221" s="41"/>
      <c r="EMN221" s="41"/>
      <c r="EMO221" s="41"/>
      <c r="EMP221" s="41"/>
      <c r="EMQ221" s="41"/>
      <c r="EMR221" s="41"/>
      <c r="EMS221" s="41"/>
      <c r="EMT221" s="41"/>
      <c r="EMU221" s="41"/>
      <c r="EMV221" s="41"/>
      <c r="EMW221" s="41"/>
      <c r="EMX221" s="41"/>
      <c r="EMY221" s="41"/>
      <c r="EMZ221" s="41"/>
      <c r="ENA221" s="41"/>
      <c r="ENB221" s="41"/>
      <c r="ENC221" s="41"/>
      <c r="END221" s="41"/>
      <c r="ENE221" s="41"/>
      <c r="ENF221" s="41"/>
      <c r="ENG221" s="41"/>
      <c r="ENH221" s="41"/>
      <c r="ENI221" s="41"/>
      <c r="ENJ221" s="41"/>
      <c r="ENK221" s="41"/>
      <c r="ENL221" s="41"/>
      <c r="ENM221" s="41"/>
      <c r="ENN221" s="41"/>
      <c r="ENO221" s="41"/>
      <c r="ENP221" s="41"/>
      <c r="ENQ221" s="41"/>
      <c r="ENR221" s="41"/>
      <c r="ENS221" s="41"/>
      <c r="ENT221" s="41"/>
      <c r="ENU221" s="41"/>
      <c r="ENV221" s="41"/>
      <c r="ENW221" s="41"/>
      <c r="ENX221" s="41"/>
      <c r="ENY221" s="41"/>
      <c r="ENZ221" s="41"/>
      <c r="EOA221" s="41"/>
      <c r="EOB221" s="41"/>
      <c r="EOC221" s="41"/>
      <c r="EOD221" s="41"/>
      <c r="EOE221" s="41"/>
      <c r="EOF221" s="41"/>
      <c r="EOG221" s="41"/>
      <c r="EOH221" s="41"/>
      <c r="EOI221" s="41"/>
      <c r="EOJ221" s="41"/>
      <c r="EOK221" s="41"/>
      <c r="EOL221" s="41"/>
      <c r="EOM221" s="41"/>
      <c r="EON221" s="41"/>
      <c r="EOO221" s="41"/>
      <c r="EOP221" s="41"/>
      <c r="EOQ221" s="41"/>
      <c r="EOR221" s="41"/>
      <c r="EOS221" s="41"/>
      <c r="EOT221" s="41"/>
      <c r="EOU221" s="41"/>
      <c r="EOV221" s="41"/>
      <c r="EOW221" s="41"/>
      <c r="EOX221" s="41"/>
      <c r="EOY221" s="41"/>
      <c r="EOZ221" s="41"/>
      <c r="EPA221" s="41"/>
      <c r="EPB221" s="41"/>
      <c r="EPC221" s="41"/>
      <c r="EPD221" s="41"/>
      <c r="EPE221" s="41"/>
      <c r="EPF221" s="41"/>
      <c r="EPG221" s="41"/>
      <c r="EPH221" s="41"/>
      <c r="EPI221" s="41"/>
      <c r="EPJ221" s="41"/>
      <c r="EPK221" s="41"/>
      <c r="EPL221" s="41"/>
      <c r="EPM221" s="41"/>
      <c r="EPN221" s="41"/>
      <c r="EPO221" s="41"/>
      <c r="EPP221" s="41"/>
      <c r="EPQ221" s="41"/>
      <c r="EPR221" s="41"/>
      <c r="EPS221" s="41"/>
      <c r="EPT221" s="41"/>
      <c r="EPU221" s="41"/>
      <c r="EPV221" s="41"/>
      <c r="EPW221" s="41"/>
      <c r="EPX221" s="41"/>
      <c r="EPY221" s="41"/>
      <c r="EPZ221" s="41"/>
      <c r="EQA221" s="41"/>
      <c r="EQB221" s="41"/>
      <c r="EQC221" s="41"/>
      <c r="EQD221" s="41"/>
      <c r="EQE221" s="41"/>
      <c r="EQF221" s="41"/>
      <c r="EQG221" s="41"/>
      <c r="EQH221" s="41"/>
      <c r="EQI221" s="41"/>
      <c r="EQJ221" s="41"/>
      <c r="EQK221" s="41"/>
      <c r="EQL221" s="41"/>
      <c r="EQM221" s="41"/>
      <c r="EQN221" s="41"/>
      <c r="EQO221" s="41"/>
      <c r="EQP221" s="41"/>
      <c r="EQQ221" s="41"/>
      <c r="EQR221" s="41"/>
      <c r="EQS221" s="41"/>
      <c r="EQT221" s="41"/>
      <c r="EQU221" s="41"/>
      <c r="EQV221" s="41"/>
      <c r="EQW221" s="41"/>
      <c r="EQX221" s="41"/>
      <c r="EQY221" s="41"/>
      <c r="EQZ221" s="41"/>
      <c r="ERA221" s="41"/>
      <c r="ERB221" s="41"/>
      <c r="ERC221" s="41"/>
      <c r="ERD221" s="41"/>
      <c r="ERE221" s="41"/>
      <c r="ERF221" s="41"/>
      <c r="ERG221" s="41"/>
      <c r="ERH221" s="41"/>
      <c r="ERI221" s="41"/>
      <c r="ERJ221" s="41"/>
      <c r="ERK221" s="41"/>
      <c r="ERL221" s="41"/>
      <c r="ERM221" s="41"/>
      <c r="ERN221" s="41"/>
      <c r="ERO221" s="41"/>
      <c r="ERP221" s="41"/>
      <c r="ERQ221" s="41"/>
      <c r="ERR221" s="41"/>
      <c r="ERS221" s="41"/>
      <c r="ERT221" s="41"/>
      <c r="ERU221" s="41"/>
      <c r="ERV221" s="41"/>
      <c r="ERW221" s="41"/>
      <c r="ERX221" s="41"/>
      <c r="ERY221" s="41"/>
      <c r="ERZ221" s="41"/>
      <c r="ESA221" s="41"/>
      <c r="ESB221" s="41"/>
      <c r="ESC221" s="41"/>
      <c r="ESD221" s="41"/>
      <c r="ESE221" s="41"/>
      <c r="ESF221" s="41"/>
      <c r="ESG221" s="41"/>
      <c r="ESH221" s="41"/>
      <c r="ESI221" s="41"/>
      <c r="ESJ221" s="41"/>
      <c r="ESK221" s="41"/>
      <c r="ESL221" s="41"/>
      <c r="ESM221" s="41"/>
      <c r="ESN221" s="41"/>
      <c r="ESO221" s="41"/>
      <c r="ESP221" s="41"/>
      <c r="ESQ221" s="41"/>
      <c r="ESR221" s="41"/>
      <c r="ESS221" s="41"/>
      <c r="EST221" s="41"/>
      <c r="ESU221" s="41"/>
      <c r="ESV221" s="41"/>
      <c r="ESW221" s="41"/>
      <c r="ESX221" s="41"/>
      <c r="ESY221" s="41"/>
      <c r="ESZ221" s="41"/>
      <c r="ETA221" s="41"/>
      <c r="ETB221" s="41"/>
      <c r="ETC221" s="41"/>
      <c r="ETD221" s="41"/>
      <c r="ETE221" s="41"/>
      <c r="ETF221" s="41"/>
      <c r="ETG221" s="41"/>
      <c r="ETH221" s="41"/>
      <c r="ETI221" s="41"/>
      <c r="ETJ221" s="41"/>
      <c r="ETK221" s="41"/>
      <c r="ETL221" s="41"/>
      <c r="ETM221" s="41"/>
      <c r="ETN221" s="41"/>
      <c r="ETO221" s="41"/>
      <c r="ETP221" s="41"/>
      <c r="ETQ221" s="41"/>
      <c r="ETR221" s="41"/>
      <c r="ETS221" s="41"/>
      <c r="ETT221" s="41"/>
      <c r="ETU221" s="41"/>
      <c r="ETV221" s="41"/>
      <c r="ETW221" s="41"/>
      <c r="ETX221" s="41"/>
      <c r="ETY221" s="41"/>
      <c r="ETZ221" s="41"/>
      <c r="EUA221" s="41"/>
      <c r="EUB221" s="41"/>
      <c r="EUC221" s="41"/>
      <c r="EUD221" s="41"/>
      <c r="EUE221" s="41"/>
      <c r="EUF221" s="41"/>
      <c r="EUG221" s="41"/>
      <c r="EUH221" s="41"/>
      <c r="EUI221" s="41"/>
      <c r="EUJ221" s="41"/>
      <c r="EUK221" s="41"/>
      <c r="EUL221" s="41"/>
      <c r="EUM221" s="41"/>
      <c r="EUN221" s="41"/>
      <c r="EUO221" s="41"/>
      <c r="EUP221" s="41"/>
      <c r="EUQ221" s="41"/>
      <c r="EUR221" s="41"/>
      <c r="EUS221" s="41"/>
      <c r="EUT221" s="41"/>
      <c r="EUU221" s="41"/>
      <c r="EUV221" s="41"/>
      <c r="EUW221" s="41"/>
      <c r="EUX221" s="41"/>
      <c r="EUY221" s="41"/>
      <c r="EUZ221" s="41"/>
      <c r="EVA221" s="41"/>
      <c r="EVB221" s="41"/>
      <c r="EVC221" s="41"/>
      <c r="EVD221" s="41"/>
      <c r="EVE221" s="41"/>
      <c r="EVF221" s="41"/>
      <c r="EVG221" s="41"/>
      <c r="EVH221" s="41"/>
      <c r="EVI221" s="41"/>
      <c r="EVJ221" s="41"/>
      <c r="EVK221" s="41"/>
      <c r="EVL221" s="41"/>
      <c r="EVM221" s="41"/>
      <c r="EVN221" s="41"/>
      <c r="EVO221" s="41"/>
      <c r="EVP221" s="41"/>
      <c r="EVQ221" s="41"/>
      <c r="EVR221" s="41"/>
      <c r="EVS221" s="41"/>
      <c r="EVT221" s="41"/>
      <c r="EVU221" s="41"/>
      <c r="EVV221" s="41"/>
      <c r="EVW221" s="41"/>
      <c r="EVX221" s="41"/>
      <c r="EVY221" s="41"/>
      <c r="EVZ221" s="41"/>
      <c r="EWA221" s="41"/>
      <c r="EWB221" s="41"/>
      <c r="EWC221" s="41"/>
      <c r="EWD221" s="41"/>
      <c r="EWE221" s="41"/>
      <c r="EWF221" s="41"/>
      <c r="EWG221" s="41"/>
      <c r="EWH221" s="41"/>
      <c r="EWI221" s="41"/>
      <c r="EWJ221" s="41"/>
      <c r="EWK221" s="41"/>
      <c r="EWL221" s="41"/>
      <c r="EWM221" s="41"/>
      <c r="EWN221" s="41"/>
      <c r="EWO221" s="41"/>
      <c r="EWP221" s="41"/>
      <c r="EWQ221" s="41"/>
      <c r="EWR221" s="41"/>
      <c r="EWS221" s="41"/>
      <c r="EWT221" s="41"/>
      <c r="EWU221" s="41"/>
      <c r="EWV221" s="41"/>
      <c r="EWW221" s="41"/>
      <c r="EWX221" s="41"/>
      <c r="EWY221" s="41"/>
      <c r="EWZ221" s="41"/>
      <c r="EXA221" s="41"/>
      <c r="EXB221" s="41"/>
      <c r="EXC221" s="41"/>
      <c r="EXD221" s="41"/>
      <c r="EXE221" s="41"/>
      <c r="EXF221" s="41"/>
      <c r="EXG221" s="41"/>
      <c r="EXH221" s="41"/>
      <c r="EXI221" s="41"/>
      <c r="EXJ221" s="41"/>
      <c r="EXK221" s="41"/>
      <c r="EXL221" s="41"/>
      <c r="EXM221" s="41"/>
      <c r="EXN221" s="41"/>
      <c r="EXO221" s="41"/>
      <c r="EXP221" s="41"/>
      <c r="EXQ221" s="41"/>
      <c r="EXR221" s="41"/>
      <c r="EXS221" s="41"/>
      <c r="EXT221" s="41"/>
      <c r="EXU221" s="41"/>
      <c r="EXV221" s="41"/>
      <c r="EXW221" s="41"/>
      <c r="EXX221" s="41"/>
      <c r="EXY221" s="41"/>
      <c r="EXZ221" s="41"/>
      <c r="EYA221" s="41"/>
      <c r="EYB221" s="41"/>
      <c r="EYC221" s="41"/>
      <c r="EYD221" s="41"/>
      <c r="EYE221" s="41"/>
      <c r="EYF221" s="41"/>
      <c r="EYG221" s="41"/>
      <c r="EYH221" s="41"/>
      <c r="EYI221" s="41"/>
      <c r="EYJ221" s="41"/>
      <c r="EYK221" s="41"/>
      <c r="EYL221" s="41"/>
      <c r="EYM221" s="41"/>
      <c r="EYN221" s="41"/>
      <c r="EYO221" s="41"/>
      <c r="EYP221" s="41"/>
      <c r="EYQ221" s="41"/>
      <c r="EYR221" s="41"/>
      <c r="EYS221" s="41"/>
      <c r="EYT221" s="41"/>
      <c r="EYU221" s="41"/>
      <c r="EYV221" s="41"/>
      <c r="EYW221" s="41"/>
      <c r="EYX221" s="41"/>
      <c r="EYY221" s="41"/>
      <c r="EYZ221" s="41"/>
      <c r="EZA221" s="41"/>
      <c r="EZB221" s="41"/>
      <c r="EZC221" s="41"/>
      <c r="EZD221" s="41"/>
      <c r="EZE221" s="41"/>
      <c r="EZF221" s="41"/>
      <c r="EZG221" s="41"/>
      <c r="EZH221" s="41"/>
      <c r="EZI221" s="41"/>
      <c r="EZJ221" s="41"/>
      <c r="EZK221" s="41"/>
      <c r="EZL221" s="41"/>
      <c r="EZM221" s="41"/>
      <c r="EZN221" s="41"/>
      <c r="EZO221" s="41"/>
      <c r="EZP221" s="41"/>
      <c r="EZQ221" s="41"/>
      <c r="EZR221" s="41"/>
      <c r="EZS221" s="41"/>
      <c r="EZT221" s="41"/>
      <c r="EZU221" s="41"/>
      <c r="EZV221" s="41"/>
      <c r="EZW221" s="41"/>
      <c r="EZX221" s="41"/>
      <c r="EZY221" s="41"/>
      <c r="EZZ221" s="41"/>
      <c r="FAA221" s="41"/>
      <c r="FAB221" s="41"/>
      <c r="FAC221" s="41"/>
      <c r="FAD221" s="41"/>
      <c r="FAE221" s="41"/>
      <c r="FAF221" s="41"/>
      <c r="FAG221" s="41"/>
      <c r="FAH221" s="41"/>
      <c r="FAI221" s="41"/>
      <c r="FAJ221" s="41"/>
      <c r="FAK221" s="41"/>
      <c r="FAL221" s="41"/>
      <c r="FAM221" s="41"/>
      <c r="FAN221" s="41"/>
      <c r="FAO221" s="41"/>
      <c r="FAP221" s="41"/>
      <c r="FAQ221" s="41"/>
      <c r="FAR221" s="41"/>
      <c r="FAS221" s="41"/>
      <c r="FAT221" s="41"/>
      <c r="FAU221" s="41"/>
      <c r="FAV221" s="41"/>
      <c r="FAW221" s="41"/>
      <c r="FAX221" s="41"/>
      <c r="FAY221" s="41"/>
      <c r="FAZ221" s="41"/>
      <c r="FBA221" s="41"/>
      <c r="FBB221" s="41"/>
      <c r="FBC221" s="41"/>
      <c r="FBD221" s="41"/>
      <c r="FBE221" s="41"/>
      <c r="FBF221" s="41"/>
      <c r="FBG221" s="41"/>
      <c r="FBH221" s="41"/>
      <c r="FBI221" s="41"/>
      <c r="FBJ221" s="41"/>
      <c r="FBK221" s="41"/>
      <c r="FBL221" s="41"/>
      <c r="FBM221" s="41"/>
      <c r="FBN221" s="41"/>
      <c r="FBO221" s="41"/>
      <c r="FBP221" s="41"/>
      <c r="FBQ221" s="41"/>
      <c r="FBR221" s="41"/>
      <c r="FBS221" s="41"/>
      <c r="FBT221" s="41"/>
      <c r="FBU221" s="41"/>
      <c r="FBV221" s="41"/>
      <c r="FBW221" s="41"/>
      <c r="FBX221" s="41"/>
      <c r="FBY221" s="41"/>
      <c r="FBZ221" s="41"/>
      <c r="FCA221" s="41"/>
      <c r="FCB221" s="41"/>
      <c r="FCC221" s="41"/>
      <c r="FCD221" s="41"/>
      <c r="FCE221" s="41"/>
      <c r="FCF221" s="41"/>
      <c r="FCG221" s="41"/>
      <c r="FCH221" s="41"/>
      <c r="FCI221" s="41"/>
      <c r="FCJ221" s="41"/>
      <c r="FCK221" s="41"/>
      <c r="FCL221" s="41"/>
      <c r="FCM221" s="41"/>
      <c r="FCN221" s="41"/>
      <c r="FCO221" s="41"/>
      <c r="FCP221" s="41"/>
      <c r="FCQ221" s="41"/>
      <c r="FCR221" s="41"/>
      <c r="FCS221" s="41"/>
      <c r="FCT221" s="41"/>
      <c r="FCU221" s="41"/>
      <c r="FCV221" s="41"/>
      <c r="FCW221" s="41"/>
      <c r="FCX221" s="41"/>
      <c r="FCY221" s="41"/>
      <c r="FCZ221" s="41"/>
      <c r="FDA221" s="41"/>
      <c r="FDB221" s="41"/>
      <c r="FDC221" s="41"/>
      <c r="FDD221" s="41"/>
      <c r="FDE221" s="41"/>
      <c r="FDF221" s="41"/>
      <c r="FDG221" s="41"/>
      <c r="FDH221" s="41"/>
      <c r="FDI221" s="41"/>
      <c r="FDJ221" s="41"/>
      <c r="FDK221" s="41"/>
      <c r="FDL221" s="41"/>
      <c r="FDM221" s="41"/>
      <c r="FDN221" s="41"/>
      <c r="FDO221" s="41"/>
      <c r="FDP221" s="41"/>
      <c r="FDQ221" s="41"/>
      <c r="FDR221" s="41"/>
      <c r="FDS221" s="41"/>
      <c r="FDT221" s="41"/>
      <c r="FDU221" s="41"/>
      <c r="FDV221" s="41"/>
      <c r="FDW221" s="41"/>
      <c r="FDX221" s="41"/>
      <c r="FDY221" s="41"/>
      <c r="FDZ221" s="41"/>
      <c r="FEA221" s="41"/>
      <c r="FEB221" s="41"/>
      <c r="FEC221" s="41"/>
      <c r="FED221" s="41"/>
      <c r="FEE221" s="41"/>
      <c r="FEF221" s="41"/>
      <c r="FEG221" s="41"/>
      <c r="FEH221" s="41"/>
      <c r="FEI221" s="41"/>
      <c r="FEJ221" s="41"/>
      <c r="FEK221" s="41"/>
      <c r="FEL221" s="41"/>
      <c r="FEM221" s="41"/>
      <c r="FEN221" s="41"/>
      <c r="FEO221" s="41"/>
      <c r="FEP221" s="41"/>
      <c r="FEQ221" s="41"/>
      <c r="FER221" s="41"/>
      <c r="FES221" s="41"/>
      <c r="FET221" s="41"/>
      <c r="FEU221" s="41"/>
      <c r="FEV221" s="41"/>
      <c r="FEW221" s="41"/>
      <c r="FEX221" s="41"/>
      <c r="FEY221" s="41"/>
      <c r="FEZ221" s="41"/>
      <c r="FFA221" s="41"/>
      <c r="FFB221" s="41"/>
      <c r="FFC221" s="41"/>
      <c r="FFD221" s="41"/>
      <c r="FFE221" s="41"/>
      <c r="FFF221" s="41"/>
      <c r="FFG221" s="41"/>
      <c r="FFH221" s="41"/>
      <c r="FFI221" s="41"/>
      <c r="FFJ221" s="41"/>
      <c r="FFK221" s="41"/>
      <c r="FFL221" s="41"/>
      <c r="FFM221" s="41"/>
      <c r="FFN221" s="41"/>
      <c r="FFO221" s="41"/>
      <c r="FFP221" s="41"/>
      <c r="FFQ221" s="41"/>
      <c r="FFR221" s="41"/>
      <c r="FFS221" s="41"/>
      <c r="FFT221" s="41"/>
      <c r="FFU221" s="41"/>
      <c r="FFV221" s="41"/>
      <c r="FFW221" s="41"/>
      <c r="FFX221" s="41"/>
      <c r="FFY221" s="41"/>
      <c r="FFZ221" s="41"/>
      <c r="FGA221" s="41"/>
      <c r="FGB221" s="41"/>
      <c r="FGC221" s="41"/>
      <c r="FGD221" s="41"/>
      <c r="FGE221" s="41"/>
      <c r="FGF221" s="41"/>
      <c r="FGG221" s="41"/>
      <c r="FGH221" s="41"/>
      <c r="FGI221" s="41"/>
      <c r="FGJ221" s="41"/>
      <c r="FGK221" s="41"/>
      <c r="FGL221" s="41"/>
      <c r="FGM221" s="41"/>
      <c r="FGN221" s="41"/>
      <c r="FGO221" s="41"/>
      <c r="FGP221" s="41"/>
      <c r="FGQ221" s="41"/>
      <c r="FGR221" s="41"/>
      <c r="FGS221" s="41"/>
      <c r="FGT221" s="41"/>
      <c r="FGU221" s="41"/>
      <c r="FGV221" s="41"/>
      <c r="FGW221" s="41"/>
      <c r="FGX221" s="41"/>
      <c r="FGY221" s="41"/>
      <c r="FGZ221" s="41"/>
      <c r="FHA221" s="41"/>
      <c r="FHB221" s="41"/>
      <c r="FHC221" s="41"/>
      <c r="FHD221" s="41"/>
      <c r="FHE221" s="41"/>
      <c r="FHF221" s="41"/>
      <c r="FHG221" s="41"/>
      <c r="FHH221" s="41"/>
      <c r="FHI221" s="41"/>
      <c r="FHJ221" s="41"/>
      <c r="FHK221" s="41"/>
      <c r="FHL221" s="41"/>
      <c r="FHM221" s="41"/>
      <c r="FHN221" s="41"/>
      <c r="FHO221" s="41"/>
      <c r="FHP221" s="41"/>
      <c r="FHQ221" s="41"/>
      <c r="FHR221" s="41"/>
      <c r="FHS221" s="41"/>
      <c r="FHT221" s="41"/>
      <c r="FHU221" s="41"/>
      <c r="FHV221" s="41"/>
      <c r="FHW221" s="41"/>
      <c r="FHX221" s="41"/>
      <c r="FHY221" s="41"/>
      <c r="FHZ221" s="41"/>
      <c r="FIA221" s="41"/>
      <c r="FIB221" s="41"/>
      <c r="FIC221" s="41"/>
      <c r="FID221" s="41"/>
      <c r="FIE221" s="41"/>
      <c r="FIF221" s="41"/>
      <c r="FIG221" s="41"/>
      <c r="FIH221" s="41"/>
      <c r="FII221" s="41"/>
      <c r="FIJ221" s="41"/>
      <c r="FIK221" s="41"/>
      <c r="FIL221" s="41"/>
      <c r="FIM221" s="41"/>
      <c r="FIN221" s="41"/>
      <c r="FIO221" s="41"/>
      <c r="FIP221" s="41"/>
      <c r="FIQ221" s="41"/>
      <c r="FIR221" s="41"/>
      <c r="FIS221" s="41"/>
      <c r="FIT221" s="41"/>
      <c r="FIU221" s="41"/>
      <c r="FIV221" s="41"/>
      <c r="FIW221" s="41"/>
      <c r="FIX221" s="41"/>
      <c r="FIY221" s="41"/>
      <c r="FIZ221" s="41"/>
      <c r="FJA221" s="41"/>
      <c r="FJB221" s="41"/>
      <c r="FJC221" s="41"/>
      <c r="FJD221" s="41"/>
      <c r="FJE221" s="41"/>
      <c r="FJF221" s="41"/>
      <c r="FJG221" s="41"/>
      <c r="FJH221" s="41"/>
      <c r="FJI221" s="41"/>
      <c r="FJJ221" s="41"/>
      <c r="FJK221" s="41"/>
      <c r="FJL221" s="41"/>
      <c r="FJM221" s="41"/>
      <c r="FJN221" s="41"/>
      <c r="FJO221" s="41"/>
      <c r="FJP221" s="41"/>
      <c r="FJQ221" s="41"/>
      <c r="FJR221" s="41"/>
      <c r="FJS221" s="41"/>
      <c r="FJT221" s="41"/>
      <c r="FJU221" s="41"/>
      <c r="FJV221" s="41"/>
      <c r="FJW221" s="41"/>
      <c r="FJX221" s="41"/>
      <c r="FJY221" s="41"/>
      <c r="FJZ221" s="41"/>
      <c r="FKA221" s="41"/>
      <c r="FKB221" s="41"/>
      <c r="FKC221" s="41"/>
      <c r="FKD221" s="41"/>
      <c r="FKE221" s="41"/>
      <c r="FKF221" s="41"/>
      <c r="FKG221" s="41"/>
      <c r="FKH221" s="41"/>
      <c r="FKI221" s="41"/>
      <c r="FKJ221" s="41"/>
      <c r="FKK221" s="41"/>
      <c r="FKL221" s="41"/>
      <c r="FKM221" s="41"/>
      <c r="FKN221" s="41"/>
      <c r="FKO221" s="41"/>
      <c r="FKP221" s="41"/>
      <c r="FKQ221" s="41"/>
      <c r="FKR221" s="41"/>
      <c r="FKS221" s="41"/>
      <c r="FKT221" s="41"/>
      <c r="FKU221" s="41"/>
      <c r="FKV221" s="41"/>
      <c r="FKW221" s="41"/>
      <c r="FKX221" s="41"/>
      <c r="FKY221" s="41"/>
      <c r="FKZ221" s="41"/>
      <c r="FLA221" s="41"/>
      <c r="FLB221" s="41"/>
      <c r="FLC221" s="41"/>
      <c r="FLD221" s="41"/>
      <c r="FLE221" s="41"/>
      <c r="FLF221" s="41"/>
      <c r="FLG221" s="41"/>
      <c r="FLH221" s="41"/>
      <c r="FLI221" s="41"/>
      <c r="FLJ221" s="41"/>
      <c r="FLK221" s="41"/>
      <c r="FLL221" s="41"/>
      <c r="FLM221" s="41"/>
      <c r="FLN221" s="41"/>
      <c r="FLO221" s="41"/>
      <c r="FLP221" s="41"/>
      <c r="FLQ221" s="41"/>
      <c r="FLR221" s="41"/>
      <c r="FLS221" s="41"/>
      <c r="FLT221" s="41"/>
      <c r="FLU221" s="41"/>
      <c r="FLV221" s="41"/>
      <c r="FLW221" s="41"/>
      <c r="FLX221" s="41"/>
      <c r="FLY221" s="41"/>
      <c r="FLZ221" s="41"/>
      <c r="FMA221" s="41"/>
      <c r="FMB221" s="41"/>
      <c r="FMC221" s="41"/>
      <c r="FMD221" s="41"/>
      <c r="FME221" s="41"/>
      <c r="FMF221" s="41"/>
      <c r="FMG221" s="41"/>
      <c r="FMH221" s="41"/>
      <c r="FMI221" s="41"/>
      <c r="FMJ221" s="41"/>
      <c r="FMK221" s="41"/>
      <c r="FML221" s="41"/>
      <c r="FMM221" s="41"/>
      <c r="FMN221" s="41"/>
      <c r="FMO221" s="41"/>
      <c r="FMP221" s="41"/>
      <c r="FMQ221" s="41"/>
      <c r="FMR221" s="41"/>
      <c r="FMS221" s="41"/>
      <c r="FMT221" s="41"/>
      <c r="FMU221" s="41"/>
      <c r="FMV221" s="41"/>
      <c r="FMW221" s="41"/>
      <c r="FMX221" s="41"/>
      <c r="FMY221" s="41"/>
      <c r="FMZ221" s="41"/>
      <c r="FNA221" s="41"/>
      <c r="FNB221" s="41"/>
      <c r="FNC221" s="41"/>
      <c r="FND221" s="41"/>
      <c r="FNE221" s="41"/>
      <c r="FNF221" s="41"/>
      <c r="FNG221" s="41"/>
      <c r="FNH221" s="41"/>
      <c r="FNI221" s="41"/>
      <c r="FNJ221" s="41"/>
      <c r="FNK221" s="41"/>
      <c r="FNL221" s="41"/>
      <c r="FNM221" s="41"/>
      <c r="FNN221" s="41"/>
      <c r="FNO221" s="41"/>
      <c r="FNP221" s="41"/>
      <c r="FNQ221" s="41"/>
      <c r="FNR221" s="41"/>
      <c r="FNS221" s="41"/>
      <c r="FNT221" s="41"/>
      <c r="FNU221" s="41"/>
      <c r="FNV221" s="41"/>
      <c r="FNW221" s="41"/>
      <c r="FNX221" s="41"/>
      <c r="FNY221" s="41"/>
      <c r="FNZ221" s="41"/>
      <c r="FOA221" s="41"/>
      <c r="FOB221" s="41"/>
      <c r="FOC221" s="41"/>
      <c r="FOD221" s="41"/>
      <c r="FOE221" s="41"/>
      <c r="FOF221" s="41"/>
      <c r="FOG221" s="41"/>
      <c r="FOH221" s="41"/>
      <c r="FOI221" s="41"/>
      <c r="FOJ221" s="41"/>
      <c r="FOK221" s="41"/>
      <c r="FOL221" s="41"/>
      <c r="FOM221" s="41"/>
      <c r="FON221" s="41"/>
      <c r="FOO221" s="41"/>
      <c r="FOP221" s="41"/>
      <c r="FOQ221" s="41"/>
      <c r="FOR221" s="41"/>
      <c r="FOS221" s="41"/>
      <c r="FOT221" s="41"/>
      <c r="FOU221" s="41"/>
      <c r="FOV221" s="41"/>
      <c r="FOW221" s="41"/>
      <c r="FOX221" s="41"/>
      <c r="FOY221" s="41"/>
      <c r="FOZ221" s="41"/>
      <c r="FPA221" s="41"/>
      <c r="FPB221" s="41"/>
      <c r="FPC221" s="41"/>
      <c r="FPD221" s="41"/>
      <c r="FPE221" s="41"/>
      <c r="FPF221" s="41"/>
      <c r="FPG221" s="41"/>
      <c r="FPH221" s="41"/>
      <c r="FPI221" s="41"/>
      <c r="FPJ221" s="41"/>
      <c r="FPK221" s="41"/>
      <c r="FPL221" s="41"/>
      <c r="FPM221" s="41"/>
      <c r="FPN221" s="41"/>
      <c r="FPO221" s="41"/>
      <c r="FPP221" s="41"/>
      <c r="FPQ221" s="41"/>
      <c r="FPR221" s="41"/>
      <c r="FPS221" s="41"/>
      <c r="FPT221" s="41"/>
      <c r="FPU221" s="41"/>
      <c r="FPV221" s="41"/>
      <c r="FPW221" s="41"/>
      <c r="FPX221" s="41"/>
      <c r="FPY221" s="41"/>
      <c r="FPZ221" s="41"/>
      <c r="FQA221" s="41"/>
      <c r="FQB221" s="41"/>
      <c r="FQC221" s="41"/>
      <c r="FQD221" s="41"/>
      <c r="FQE221" s="41"/>
      <c r="FQF221" s="41"/>
      <c r="FQG221" s="41"/>
      <c r="FQH221" s="41"/>
      <c r="FQI221" s="41"/>
      <c r="FQJ221" s="41"/>
      <c r="FQK221" s="41"/>
      <c r="FQL221" s="41"/>
      <c r="FQM221" s="41"/>
      <c r="FQN221" s="41"/>
      <c r="FQO221" s="41"/>
      <c r="FQP221" s="41"/>
      <c r="FQQ221" s="41"/>
      <c r="FQR221" s="41"/>
      <c r="FQS221" s="41"/>
      <c r="FQT221" s="41"/>
      <c r="FQU221" s="41"/>
      <c r="FQV221" s="41"/>
      <c r="FQW221" s="41"/>
      <c r="FQX221" s="41"/>
      <c r="FQY221" s="41"/>
      <c r="FQZ221" s="41"/>
      <c r="FRA221" s="41"/>
      <c r="FRB221" s="41"/>
      <c r="FRC221" s="41"/>
      <c r="FRD221" s="41"/>
      <c r="FRE221" s="41"/>
      <c r="FRF221" s="41"/>
      <c r="FRG221" s="41"/>
      <c r="FRH221" s="41"/>
      <c r="FRI221" s="41"/>
      <c r="FRJ221" s="41"/>
      <c r="FRK221" s="41"/>
      <c r="FRL221" s="41"/>
      <c r="FRM221" s="41"/>
      <c r="FRN221" s="41"/>
      <c r="FRO221" s="41"/>
      <c r="FRP221" s="41"/>
      <c r="FRQ221" s="41"/>
      <c r="FRR221" s="41"/>
      <c r="FRS221" s="41"/>
      <c r="FRT221" s="41"/>
      <c r="FRU221" s="41"/>
      <c r="FRV221" s="41"/>
      <c r="FRW221" s="41"/>
      <c r="FRX221" s="41"/>
      <c r="FRY221" s="41"/>
      <c r="FRZ221" s="41"/>
      <c r="FSA221" s="41"/>
      <c r="FSB221" s="41"/>
      <c r="FSC221" s="41"/>
      <c r="FSD221" s="41"/>
      <c r="FSE221" s="41"/>
      <c r="FSF221" s="41"/>
      <c r="FSG221" s="41"/>
      <c r="FSH221" s="41"/>
      <c r="FSI221" s="41"/>
      <c r="FSJ221" s="41"/>
      <c r="FSK221" s="41"/>
      <c r="FSL221" s="41"/>
      <c r="FSM221" s="41"/>
      <c r="FSN221" s="41"/>
      <c r="FSO221" s="41"/>
      <c r="FSP221" s="41"/>
      <c r="FSQ221" s="41"/>
      <c r="FSR221" s="41"/>
      <c r="FSS221" s="41"/>
      <c r="FST221" s="41"/>
      <c r="FSU221" s="41"/>
      <c r="FSV221" s="41"/>
      <c r="FSW221" s="41"/>
      <c r="FSX221" s="41"/>
      <c r="FSY221" s="41"/>
      <c r="FSZ221" s="41"/>
      <c r="FTA221" s="41"/>
      <c r="FTB221" s="41"/>
      <c r="FTC221" s="41"/>
      <c r="FTD221" s="41"/>
      <c r="FTE221" s="41"/>
      <c r="FTF221" s="41"/>
      <c r="FTG221" s="41"/>
      <c r="FTH221" s="41"/>
      <c r="FTI221" s="41"/>
      <c r="FTJ221" s="41"/>
      <c r="FTK221" s="41"/>
      <c r="FTL221" s="41"/>
      <c r="FTM221" s="41"/>
      <c r="FTN221" s="41"/>
      <c r="FTO221" s="41"/>
      <c r="FTP221" s="41"/>
      <c r="FTQ221" s="41"/>
      <c r="FTR221" s="41"/>
      <c r="FTS221" s="41"/>
      <c r="FTT221" s="41"/>
      <c r="FTU221" s="41"/>
      <c r="FTV221" s="41"/>
      <c r="FTW221" s="41"/>
      <c r="FTX221" s="41"/>
      <c r="FTY221" s="41"/>
      <c r="FTZ221" s="41"/>
      <c r="FUA221" s="41"/>
      <c r="FUB221" s="41"/>
      <c r="FUC221" s="41"/>
      <c r="FUD221" s="41"/>
      <c r="FUE221" s="41"/>
      <c r="FUF221" s="41"/>
      <c r="FUG221" s="41"/>
      <c r="FUH221" s="41"/>
      <c r="FUI221" s="41"/>
      <c r="FUJ221" s="41"/>
      <c r="FUK221" s="41"/>
      <c r="FUL221" s="41"/>
      <c r="FUM221" s="41"/>
      <c r="FUN221" s="41"/>
      <c r="FUO221" s="41"/>
      <c r="FUP221" s="41"/>
      <c r="FUQ221" s="41"/>
      <c r="FUR221" s="41"/>
      <c r="FUS221" s="41"/>
      <c r="FUT221" s="41"/>
      <c r="FUU221" s="41"/>
      <c r="FUV221" s="41"/>
      <c r="FUW221" s="41"/>
      <c r="FUX221" s="41"/>
      <c r="FUY221" s="41"/>
      <c r="FUZ221" s="41"/>
      <c r="FVA221" s="41"/>
      <c r="FVB221" s="41"/>
      <c r="FVC221" s="41"/>
      <c r="FVD221" s="41"/>
      <c r="FVE221" s="41"/>
      <c r="FVF221" s="41"/>
      <c r="FVG221" s="41"/>
      <c r="FVH221" s="41"/>
      <c r="FVI221" s="41"/>
      <c r="FVJ221" s="41"/>
      <c r="FVK221" s="41"/>
      <c r="FVL221" s="41"/>
      <c r="FVM221" s="41"/>
      <c r="FVN221" s="41"/>
      <c r="FVO221" s="41"/>
      <c r="FVP221" s="41"/>
      <c r="FVQ221" s="41"/>
      <c r="FVR221" s="41"/>
      <c r="FVS221" s="41"/>
      <c r="FVT221" s="41"/>
      <c r="FVU221" s="41"/>
      <c r="FVV221" s="41"/>
      <c r="FVW221" s="41"/>
      <c r="FVX221" s="41"/>
      <c r="FVY221" s="41"/>
      <c r="FVZ221" s="41"/>
      <c r="FWA221" s="41"/>
      <c r="FWB221" s="41"/>
      <c r="FWC221" s="41"/>
      <c r="FWD221" s="41"/>
      <c r="FWE221" s="41"/>
      <c r="FWF221" s="41"/>
      <c r="FWG221" s="41"/>
      <c r="FWH221" s="41"/>
      <c r="FWI221" s="41"/>
      <c r="FWJ221" s="41"/>
      <c r="FWK221" s="41"/>
      <c r="FWL221" s="41"/>
      <c r="FWM221" s="41"/>
      <c r="FWN221" s="41"/>
      <c r="FWO221" s="41"/>
      <c r="FWP221" s="41"/>
      <c r="FWQ221" s="41"/>
      <c r="FWR221" s="41"/>
      <c r="FWS221" s="41"/>
      <c r="FWT221" s="41"/>
      <c r="FWU221" s="41"/>
      <c r="FWV221" s="41"/>
      <c r="FWW221" s="41"/>
      <c r="FWX221" s="41"/>
      <c r="FWY221" s="41"/>
      <c r="FWZ221" s="41"/>
      <c r="FXA221" s="41"/>
      <c r="FXB221" s="41"/>
      <c r="FXC221" s="41"/>
      <c r="FXD221" s="41"/>
      <c r="FXE221" s="41"/>
      <c r="FXF221" s="41"/>
      <c r="FXG221" s="41"/>
      <c r="FXH221" s="41"/>
      <c r="FXI221" s="41"/>
      <c r="FXJ221" s="41"/>
      <c r="FXK221" s="41"/>
      <c r="FXL221" s="41"/>
      <c r="FXM221" s="41"/>
      <c r="FXN221" s="41"/>
      <c r="FXO221" s="41"/>
      <c r="FXP221" s="41"/>
      <c r="FXQ221" s="41"/>
      <c r="FXR221" s="41"/>
      <c r="FXS221" s="41"/>
      <c r="FXT221" s="41"/>
      <c r="FXU221" s="41"/>
      <c r="FXV221" s="41"/>
      <c r="FXW221" s="41"/>
      <c r="FXX221" s="41"/>
      <c r="FXY221" s="41"/>
      <c r="FXZ221" s="41"/>
      <c r="FYA221" s="41"/>
      <c r="FYB221" s="41"/>
      <c r="FYC221" s="41"/>
      <c r="FYD221" s="41"/>
      <c r="FYE221" s="41"/>
      <c r="FYF221" s="41"/>
      <c r="FYG221" s="41"/>
      <c r="FYH221" s="41"/>
      <c r="FYI221" s="41"/>
      <c r="FYJ221" s="41"/>
      <c r="FYK221" s="41"/>
      <c r="FYL221" s="41"/>
      <c r="FYM221" s="41"/>
      <c r="FYN221" s="41"/>
      <c r="FYO221" s="41"/>
      <c r="FYP221" s="41"/>
      <c r="FYQ221" s="41"/>
      <c r="FYR221" s="41"/>
      <c r="FYS221" s="41"/>
      <c r="FYT221" s="41"/>
      <c r="FYU221" s="41"/>
      <c r="FYV221" s="41"/>
      <c r="FYW221" s="41"/>
      <c r="FYX221" s="41"/>
      <c r="FYY221" s="41"/>
      <c r="FYZ221" s="41"/>
      <c r="FZA221" s="41"/>
      <c r="FZB221" s="41"/>
      <c r="FZC221" s="41"/>
      <c r="FZD221" s="41"/>
      <c r="FZE221" s="41"/>
      <c r="FZF221" s="41"/>
      <c r="FZG221" s="41"/>
      <c r="FZH221" s="41"/>
      <c r="FZI221" s="41"/>
      <c r="FZJ221" s="41"/>
      <c r="FZK221" s="41"/>
      <c r="FZL221" s="41"/>
      <c r="FZM221" s="41"/>
      <c r="FZN221" s="41"/>
      <c r="FZO221" s="41"/>
      <c r="FZP221" s="41"/>
      <c r="FZQ221" s="41"/>
      <c r="FZR221" s="41"/>
      <c r="FZS221" s="41"/>
      <c r="FZT221" s="41"/>
      <c r="FZU221" s="41"/>
      <c r="FZV221" s="41"/>
      <c r="FZW221" s="41"/>
      <c r="FZX221" s="41"/>
      <c r="FZY221" s="41"/>
      <c r="FZZ221" s="41"/>
      <c r="GAA221" s="41"/>
      <c r="GAB221" s="41"/>
      <c r="GAC221" s="41"/>
      <c r="GAD221" s="41"/>
      <c r="GAE221" s="41"/>
      <c r="GAF221" s="41"/>
      <c r="GAG221" s="41"/>
      <c r="GAH221" s="41"/>
      <c r="GAI221" s="41"/>
      <c r="GAJ221" s="41"/>
      <c r="GAK221" s="41"/>
      <c r="GAL221" s="41"/>
      <c r="GAM221" s="41"/>
      <c r="GAN221" s="41"/>
      <c r="GAO221" s="41"/>
      <c r="GAP221" s="41"/>
      <c r="GAQ221" s="41"/>
      <c r="GAR221" s="41"/>
      <c r="GAS221" s="41"/>
      <c r="GAT221" s="41"/>
      <c r="GAU221" s="41"/>
      <c r="GAV221" s="41"/>
      <c r="GAW221" s="41"/>
      <c r="GAX221" s="41"/>
      <c r="GAY221" s="41"/>
      <c r="GAZ221" s="41"/>
      <c r="GBA221" s="41"/>
      <c r="GBB221" s="41"/>
      <c r="GBC221" s="41"/>
      <c r="GBD221" s="41"/>
      <c r="GBE221" s="41"/>
      <c r="GBF221" s="41"/>
      <c r="GBG221" s="41"/>
      <c r="GBH221" s="41"/>
      <c r="GBI221" s="41"/>
      <c r="GBJ221" s="41"/>
      <c r="GBK221" s="41"/>
      <c r="GBL221" s="41"/>
      <c r="GBM221" s="41"/>
      <c r="GBN221" s="41"/>
      <c r="GBO221" s="41"/>
      <c r="GBP221" s="41"/>
      <c r="GBQ221" s="41"/>
      <c r="GBR221" s="41"/>
      <c r="GBS221" s="41"/>
      <c r="GBT221" s="41"/>
      <c r="GBU221" s="41"/>
      <c r="GBV221" s="41"/>
      <c r="GBW221" s="41"/>
      <c r="GBX221" s="41"/>
      <c r="GBY221" s="41"/>
      <c r="GBZ221" s="41"/>
      <c r="GCA221" s="41"/>
      <c r="GCB221" s="41"/>
      <c r="GCC221" s="41"/>
      <c r="GCD221" s="41"/>
      <c r="GCE221" s="41"/>
      <c r="GCF221" s="41"/>
      <c r="GCG221" s="41"/>
      <c r="GCH221" s="41"/>
      <c r="GCI221" s="41"/>
      <c r="GCJ221" s="41"/>
      <c r="GCK221" s="41"/>
      <c r="GCL221" s="41"/>
      <c r="GCM221" s="41"/>
      <c r="GCN221" s="41"/>
      <c r="GCO221" s="41"/>
      <c r="GCP221" s="41"/>
      <c r="GCQ221" s="41"/>
      <c r="GCR221" s="41"/>
      <c r="GCS221" s="41"/>
      <c r="GCT221" s="41"/>
      <c r="GCU221" s="41"/>
      <c r="GCV221" s="41"/>
      <c r="GCW221" s="41"/>
      <c r="GCX221" s="41"/>
      <c r="GCY221" s="41"/>
      <c r="GCZ221" s="41"/>
      <c r="GDA221" s="41"/>
      <c r="GDB221" s="41"/>
      <c r="GDC221" s="41"/>
      <c r="GDD221" s="41"/>
      <c r="GDE221" s="41"/>
      <c r="GDF221" s="41"/>
      <c r="GDG221" s="41"/>
      <c r="GDH221" s="41"/>
      <c r="GDI221" s="41"/>
      <c r="GDJ221" s="41"/>
      <c r="GDK221" s="41"/>
      <c r="GDL221" s="41"/>
      <c r="GDM221" s="41"/>
      <c r="GDN221" s="41"/>
      <c r="GDO221" s="41"/>
      <c r="GDP221" s="41"/>
      <c r="GDQ221" s="41"/>
      <c r="GDR221" s="41"/>
      <c r="GDS221" s="41"/>
      <c r="GDT221" s="41"/>
      <c r="GDU221" s="41"/>
      <c r="GDV221" s="41"/>
      <c r="GDW221" s="41"/>
      <c r="GDX221" s="41"/>
      <c r="GDY221" s="41"/>
      <c r="GDZ221" s="41"/>
      <c r="GEA221" s="41"/>
      <c r="GEB221" s="41"/>
      <c r="GEC221" s="41"/>
      <c r="GED221" s="41"/>
      <c r="GEE221" s="41"/>
      <c r="GEF221" s="41"/>
      <c r="GEG221" s="41"/>
      <c r="GEH221" s="41"/>
      <c r="GEI221" s="41"/>
      <c r="GEJ221" s="41"/>
      <c r="GEK221" s="41"/>
      <c r="GEL221" s="41"/>
      <c r="GEM221" s="41"/>
      <c r="GEN221" s="41"/>
      <c r="GEO221" s="41"/>
      <c r="GEP221" s="41"/>
      <c r="GEQ221" s="41"/>
      <c r="GER221" s="41"/>
      <c r="GES221" s="41"/>
      <c r="GET221" s="41"/>
      <c r="GEU221" s="41"/>
      <c r="GEV221" s="41"/>
      <c r="GEW221" s="41"/>
      <c r="GEX221" s="41"/>
      <c r="GEY221" s="41"/>
      <c r="GEZ221" s="41"/>
      <c r="GFA221" s="41"/>
      <c r="GFB221" s="41"/>
      <c r="GFC221" s="41"/>
      <c r="GFD221" s="41"/>
      <c r="GFE221" s="41"/>
      <c r="GFF221" s="41"/>
      <c r="GFG221" s="41"/>
      <c r="GFH221" s="41"/>
      <c r="GFI221" s="41"/>
      <c r="GFJ221" s="41"/>
      <c r="GFK221" s="41"/>
      <c r="GFL221" s="41"/>
      <c r="GFM221" s="41"/>
      <c r="GFN221" s="41"/>
      <c r="GFO221" s="41"/>
      <c r="GFP221" s="41"/>
      <c r="GFQ221" s="41"/>
      <c r="GFR221" s="41"/>
      <c r="GFS221" s="41"/>
      <c r="GFT221" s="41"/>
      <c r="GFU221" s="41"/>
      <c r="GFV221" s="41"/>
      <c r="GFW221" s="41"/>
      <c r="GFX221" s="41"/>
      <c r="GFY221" s="41"/>
      <c r="GFZ221" s="41"/>
      <c r="GGA221" s="41"/>
      <c r="GGB221" s="41"/>
      <c r="GGC221" s="41"/>
      <c r="GGD221" s="41"/>
      <c r="GGE221" s="41"/>
      <c r="GGF221" s="41"/>
      <c r="GGG221" s="41"/>
      <c r="GGH221" s="41"/>
      <c r="GGI221" s="41"/>
      <c r="GGJ221" s="41"/>
      <c r="GGK221" s="41"/>
      <c r="GGL221" s="41"/>
      <c r="GGM221" s="41"/>
      <c r="GGN221" s="41"/>
      <c r="GGO221" s="41"/>
      <c r="GGP221" s="41"/>
      <c r="GGQ221" s="41"/>
      <c r="GGR221" s="41"/>
      <c r="GGS221" s="41"/>
      <c r="GGT221" s="41"/>
      <c r="GGU221" s="41"/>
      <c r="GGV221" s="41"/>
      <c r="GGW221" s="41"/>
      <c r="GGX221" s="41"/>
      <c r="GGY221" s="41"/>
      <c r="GGZ221" s="41"/>
      <c r="GHA221" s="41"/>
      <c r="GHB221" s="41"/>
      <c r="GHC221" s="41"/>
      <c r="GHD221" s="41"/>
      <c r="GHE221" s="41"/>
      <c r="GHF221" s="41"/>
      <c r="GHG221" s="41"/>
      <c r="GHH221" s="41"/>
      <c r="GHI221" s="41"/>
      <c r="GHJ221" s="41"/>
      <c r="GHK221" s="41"/>
      <c r="GHL221" s="41"/>
      <c r="GHM221" s="41"/>
      <c r="GHN221" s="41"/>
      <c r="GHO221" s="41"/>
      <c r="GHP221" s="41"/>
      <c r="GHQ221" s="41"/>
      <c r="GHR221" s="41"/>
      <c r="GHS221" s="41"/>
      <c r="GHT221" s="41"/>
      <c r="GHU221" s="41"/>
      <c r="GHV221" s="41"/>
      <c r="GHW221" s="41"/>
      <c r="GHX221" s="41"/>
      <c r="GHY221" s="41"/>
      <c r="GHZ221" s="41"/>
      <c r="GIA221" s="41"/>
      <c r="GIB221" s="41"/>
      <c r="GIC221" s="41"/>
      <c r="GID221" s="41"/>
      <c r="GIE221" s="41"/>
      <c r="GIF221" s="41"/>
      <c r="GIG221" s="41"/>
      <c r="GIH221" s="41"/>
      <c r="GII221" s="41"/>
      <c r="GIJ221" s="41"/>
      <c r="GIK221" s="41"/>
      <c r="GIL221" s="41"/>
      <c r="GIM221" s="41"/>
      <c r="GIN221" s="41"/>
      <c r="GIO221" s="41"/>
      <c r="GIP221" s="41"/>
      <c r="GIQ221" s="41"/>
      <c r="GIR221" s="41"/>
      <c r="GIS221" s="41"/>
      <c r="GIT221" s="41"/>
      <c r="GIU221" s="41"/>
      <c r="GIV221" s="41"/>
      <c r="GIW221" s="41"/>
      <c r="GIX221" s="41"/>
      <c r="GIY221" s="41"/>
      <c r="GIZ221" s="41"/>
      <c r="GJA221" s="41"/>
      <c r="GJB221" s="41"/>
      <c r="GJC221" s="41"/>
      <c r="GJD221" s="41"/>
      <c r="GJE221" s="41"/>
      <c r="GJF221" s="41"/>
      <c r="GJG221" s="41"/>
      <c r="GJH221" s="41"/>
      <c r="GJI221" s="41"/>
      <c r="GJJ221" s="41"/>
      <c r="GJK221" s="41"/>
      <c r="GJL221" s="41"/>
      <c r="GJM221" s="41"/>
      <c r="GJN221" s="41"/>
      <c r="GJO221" s="41"/>
      <c r="GJP221" s="41"/>
      <c r="GJQ221" s="41"/>
      <c r="GJR221" s="41"/>
      <c r="GJS221" s="41"/>
      <c r="GJT221" s="41"/>
      <c r="GJU221" s="41"/>
      <c r="GJV221" s="41"/>
      <c r="GJW221" s="41"/>
      <c r="GJX221" s="41"/>
      <c r="GJY221" s="41"/>
      <c r="GJZ221" s="41"/>
      <c r="GKA221" s="41"/>
      <c r="GKB221" s="41"/>
      <c r="GKC221" s="41"/>
      <c r="GKD221" s="41"/>
      <c r="GKE221" s="41"/>
      <c r="GKF221" s="41"/>
      <c r="GKG221" s="41"/>
      <c r="GKH221" s="41"/>
      <c r="GKI221" s="41"/>
      <c r="GKJ221" s="41"/>
      <c r="GKK221" s="41"/>
      <c r="GKL221" s="41"/>
      <c r="GKM221" s="41"/>
      <c r="GKN221" s="41"/>
      <c r="GKO221" s="41"/>
      <c r="GKP221" s="41"/>
      <c r="GKQ221" s="41"/>
      <c r="GKR221" s="41"/>
      <c r="GKS221" s="41"/>
      <c r="GKT221" s="41"/>
      <c r="GKU221" s="41"/>
      <c r="GKV221" s="41"/>
      <c r="GKW221" s="41"/>
      <c r="GKX221" s="41"/>
      <c r="GKY221" s="41"/>
      <c r="GKZ221" s="41"/>
      <c r="GLA221" s="41"/>
      <c r="GLB221" s="41"/>
      <c r="GLC221" s="41"/>
      <c r="GLD221" s="41"/>
      <c r="GLE221" s="41"/>
      <c r="GLF221" s="41"/>
      <c r="GLG221" s="41"/>
      <c r="GLH221" s="41"/>
      <c r="GLI221" s="41"/>
      <c r="GLJ221" s="41"/>
      <c r="GLK221" s="41"/>
      <c r="GLL221" s="41"/>
      <c r="GLM221" s="41"/>
      <c r="GLN221" s="41"/>
      <c r="GLO221" s="41"/>
      <c r="GLP221" s="41"/>
      <c r="GLQ221" s="41"/>
      <c r="GLR221" s="41"/>
      <c r="GLS221" s="41"/>
      <c r="GLT221" s="41"/>
      <c r="GLU221" s="41"/>
      <c r="GLV221" s="41"/>
      <c r="GLW221" s="41"/>
      <c r="GLX221" s="41"/>
      <c r="GLY221" s="41"/>
      <c r="GLZ221" s="41"/>
      <c r="GMA221" s="41"/>
      <c r="GMB221" s="41"/>
      <c r="GMC221" s="41"/>
      <c r="GMD221" s="41"/>
      <c r="GME221" s="41"/>
      <c r="GMF221" s="41"/>
      <c r="GMG221" s="41"/>
      <c r="GMH221" s="41"/>
      <c r="GMI221" s="41"/>
      <c r="GMJ221" s="41"/>
      <c r="GMK221" s="41"/>
      <c r="GML221" s="41"/>
      <c r="GMM221" s="41"/>
      <c r="GMN221" s="41"/>
      <c r="GMO221" s="41"/>
      <c r="GMP221" s="41"/>
      <c r="GMQ221" s="41"/>
      <c r="GMR221" s="41"/>
      <c r="GMS221" s="41"/>
      <c r="GMT221" s="41"/>
      <c r="GMU221" s="41"/>
      <c r="GMV221" s="41"/>
      <c r="GMW221" s="41"/>
      <c r="GMX221" s="41"/>
      <c r="GMY221" s="41"/>
      <c r="GMZ221" s="41"/>
      <c r="GNA221" s="41"/>
      <c r="GNB221" s="41"/>
      <c r="GNC221" s="41"/>
      <c r="GND221" s="41"/>
      <c r="GNE221" s="41"/>
      <c r="GNF221" s="41"/>
      <c r="GNG221" s="41"/>
      <c r="GNH221" s="41"/>
      <c r="GNI221" s="41"/>
      <c r="GNJ221" s="41"/>
      <c r="GNK221" s="41"/>
      <c r="GNL221" s="41"/>
      <c r="GNM221" s="41"/>
      <c r="GNN221" s="41"/>
      <c r="GNO221" s="41"/>
      <c r="GNP221" s="41"/>
      <c r="GNQ221" s="41"/>
      <c r="GNR221" s="41"/>
      <c r="GNS221" s="41"/>
      <c r="GNT221" s="41"/>
      <c r="GNU221" s="41"/>
      <c r="GNV221" s="41"/>
      <c r="GNW221" s="41"/>
      <c r="GNX221" s="41"/>
      <c r="GNY221" s="41"/>
      <c r="GNZ221" s="41"/>
      <c r="GOA221" s="41"/>
      <c r="GOB221" s="41"/>
      <c r="GOC221" s="41"/>
      <c r="GOD221" s="41"/>
      <c r="GOE221" s="41"/>
      <c r="GOF221" s="41"/>
      <c r="GOG221" s="41"/>
      <c r="GOH221" s="41"/>
      <c r="GOI221" s="41"/>
      <c r="GOJ221" s="41"/>
      <c r="GOK221" s="41"/>
      <c r="GOL221" s="41"/>
      <c r="GOM221" s="41"/>
      <c r="GON221" s="41"/>
      <c r="GOO221" s="41"/>
      <c r="GOP221" s="41"/>
      <c r="GOQ221" s="41"/>
      <c r="GOR221" s="41"/>
      <c r="GOS221" s="41"/>
      <c r="GOT221" s="41"/>
      <c r="GOU221" s="41"/>
      <c r="GOV221" s="41"/>
      <c r="GOW221" s="41"/>
      <c r="GOX221" s="41"/>
      <c r="GOY221" s="41"/>
      <c r="GOZ221" s="41"/>
      <c r="GPA221" s="41"/>
      <c r="GPB221" s="41"/>
      <c r="GPC221" s="41"/>
      <c r="GPD221" s="41"/>
      <c r="GPE221" s="41"/>
      <c r="GPF221" s="41"/>
      <c r="GPG221" s="41"/>
      <c r="GPH221" s="41"/>
      <c r="GPI221" s="41"/>
      <c r="GPJ221" s="41"/>
      <c r="GPK221" s="41"/>
      <c r="GPL221" s="41"/>
      <c r="GPM221" s="41"/>
      <c r="GPN221" s="41"/>
      <c r="GPO221" s="41"/>
      <c r="GPP221" s="41"/>
      <c r="GPQ221" s="41"/>
      <c r="GPR221" s="41"/>
      <c r="GPS221" s="41"/>
      <c r="GPT221" s="41"/>
      <c r="GPU221" s="41"/>
      <c r="GPV221" s="41"/>
      <c r="GPW221" s="41"/>
      <c r="GPX221" s="41"/>
      <c r="GPY221" s="41"/>
      <c r="GPZ221" s="41"/>
      <c r="GQA221" s="41"/>
      <c r="GQB221" s="41"/>
      <c r="GQC221" s="41"/>
      <c r="GQD221" s="41"/>
      <c r="GQE221" s="41"/>
      <c r="GQF221" s="41"/>
      <c r="GQG221" s="41"/>
      <c r="GQH221" s="41"/>
      <c r="GQI221" s="41"/>
      <c r="GQJ221" s="41"/>
      <c r="GQK221" s="41"/>
      <c r="GQL221" s="41"/>
      <c r="GQM221" s="41"/>
      <c r="GQN221" s="41"/>
      <c r="GQO221" s="41"/>
      <c r="GQP221" s="41"/>
      <c r="GQQ221" s="41"/>
      <c r="GQR221" s="41"/>
      <c r="GQS221" s="41"/>
      <c r="GQT221" s="41"/>
      <c r="GQU221" s="41"/>
      <c r="GQV221" s="41"/>
      <c r="GQW221" s="41"/>
      <c r="GQX221" s="41"/>
      <c r="GQY221" s="41"/>
      <c r="GQZ221" s="41"/>
      <c r="GRA221" s="41"/>
      <c r="GRB221" s="41"/>
      <c r="GRC221" s="41"/>
      <c r="GRD221" s="41"/>
      <c r="GRE221" s="41"/>
      <c r="GRF221" s="41"/>
      <c r="GRG221" s="41"/>
      <c r="GRH221" s="41"/>
      <c r="GRI221" s="41"/>
      <c r="GRJ221" s="41"/>
      <c r="GRK221" s="41"/>
      <c r="GRL221" s="41"/>
      <c r="GRM221" s="41"/>
      <c r="GRN221" s="41"/>
      <c r="GRO221" s="41"/>
      <c r="GRP221" s="41"/>
      <c r="GRQ221" s="41"/>
      <c r="GRR221" s="41"/>
      <c r="GRS221" s="41"/>
      <c r="GRT221" s="41"/>
      <c r="GRU221" s="41"/>
      <c r="GRV221" s="41"/>
      <c r="GRW221" s="41"/>
      <c r="GRX221" s="41"/>
      <c r="GRY221" s="41"/>
      <c r="GRZ221" s="41"/>
      <c r="GSA221" s="41"/>
      <c r="GSB221" s="41"/>
      <c r="GSC221" s="41"/>
      <c r="GSD221" s="41"/>
      <c r="GSE221" s="41"/>
      <c r="GSF221" s="41"/>
      <c r="GSG221" s="41"/>
      <c r="GSH221" s="41"/>
      <c r="GSI221" s="41"/>
      <c r="GSJ221" s="41"/>
      <c r="GSK221" s="41"/>
      <c r="GSL221" s="41"/>
      <c r="GSM221" s="41"/>
      <c r="GSN221" s="41"/>
      <c r="GSO221" s="41"/>
      <c r="GSP221" s="41"/>
      <c r="GSQ221" s="41"/>
      <c r="GSR221" s="41"/>
      <c r="GSS221" s="41"/>
      <c r="GST221" s="41"/>
      <c r="GSU221" s="41"/>
      <c r="GSV221" s="41"/>
      <c r="GSW221" s="41"/>
      <c r="GSX221" s="41"/>
      <c r="GSY221" s="41"/>
      <c r="GSZ221" s="41"/>
      <c r="GTA221" s="41"/>
      <c r="GTB221" s="41"/>
      <c r="GTC221" s="41"/>
      <c r="GTD221" s="41"/>
      <c r="GTE221" s="41"/>
      <c r="GTF221" s="41"/>
      <c r="GTG221" s="41"/>
      <c r="GTH221" s="41"/>
      <c r="GTI221" s="41"/>
      <c r="GTJ221" s="41"/>
      <c r="GTK221" s="41"/>
      <c r="GTL221" s="41"/>
      <c r="GTM221" s="41"/>
      <c r="GTN221" s="41"/>
      <c r="GTO221" s="41"/>
      <c r="GTP221" s="41"/>
      <c r="GTQ221" s="41"/>
      <c r="GTR221" s="41"/>
      <c r="GTS221" s="41"/>
      <c r="GTT221" s="41"/>
      <c r="GTU221" s="41"/>
      <c r="GTV221" s="41"/>
      <c r="GTW221" s="41"/>
      <c r="GTX221" s="41"/>
      <c r="GTY221" s="41"/>
      <c r="GTZ221" s="41"/>
      <c r="GUA221" s="41"/>
      <c r="GUB221" s="41"/>
      <c r="GUC221" s="41"/>
      <c r="GUD221" s="41"/>
      <c r="GUE221" s="41"/>
      <c r="GUF221" s="41"/>
      <c r="GUG221" s="41"/>
      <c r="GUH221" s="41"/>
      <c r="GUI221" s="41"/>
      <c r="GUJ221" s="41"/>
      <c r="GUK221" s="41"/>
      <c r="GUL221" s="41"/>
      <c r="GUM221" s="41"/>
      <c r="GUN221" s="41"/>
      <c r="GUO221" s="41"/>
      <c r="GUP221" s="41"/>
      <c r="GUQ221" s="41"/>
      <c r="GUR221" s="41"/>
      <c r="GUS221" s="41"/>
      <c r="GUT221" s="41"/>
      <c r="GUU221" s="41"/>
      <c r="GUV221" s="41"/>
      <c r="GUW221" s="41"/>
      <c r="GUX221" s="41"/>
      <c r="GUY221" s="41"/>
      <c r="GUZ221" s="41"/>
      <c r="GVA221" s="41"/>
      <c r="GVB221" s="41"/>
      <c r="GVC221" s="41"/>
      <c r="GVD221" s="41"/>
      <c r="GVE221" s="41"/>
      <c r="GVF221" s="41"/>
      <c r="GVG221" s="41"/>
      <c r="GVH221" s="41"/>
      <c r="GVI221" s="41"/>
      <c r="GVJ221" s="41"/>
      <c r="GVK221" s="41"/>
      <c r="GVL221" s="41"/>
      <c r="GVM221" s="41"/>
      <c r="GVN221" s="41"/>
      <c r="GVO221" s="41"/>
      <c r="GVP221" s="41"/>
      <c r="GVQ221" s="41"/>
      <c r="GVR221" s="41"/>
      <c r="GVS221" s="41"/>
      <c r="GVT221" s="41"/>
      <c r="GVU221" s="41"/>
      <c r="GVV221" s="41"/>
      <c r="GVW221" s="41"/>
      <c r="GVX221" s="41"/>
      <c r="GVY221" s="41"/>
      <c r="GVZ221" s="41"/>
      <c r="GWA221" s="41"/>
      <c r="GWB221" s="41"/>
      <c r="GWC221" s="41"/>
      <c r="GWD221" s="41"/>
      <c r="GWE221" s="41"/>
      <c r="GWF221" s="41"/>
      <c r="GWG221" s="41"/>
      <c r="GWH221" s="41"/>
      <c r="GWI221" s="41"/>
      <c r="GWJ221" s="41"/>
      <c r="GWK221" s="41"/>
      <c r="GWL221" s="41"/>
      <c r="GWM221" s="41"/>
      <c r="GWN221" s="41"/>
      <c r="GWO221" s="41"/>
      <c r="GWP221" s="41"/>
      <c r="GWQ221" s="41"/>
      <c r="GWR221" s="41"/>
      <c r="GWS221" s="41"/>
      <c r="GWT221" s="41"/>
      <c r="GWU221" s="41"/>
      <c r="GWV221" s="41"/>
      <c r="GWW221" s="41"/>
      <c r="GWX221" s="41"/>
      <c r="GWY221" s="41"/>
      <c r="GWZ221" s="41"/>
      <c r="GXA221" s="41"/>
      <c r="GXB221" s="41"/>
      <c r="GXC221" s="41"/>
      <c r="GXD221" s="41"/>
      <c r="GXE221" s="41"/>
      <c r="GXF221" s="41"/>
      <c r="GXG221" s="41"/>
      <c r="GXH221" s="41"/>
      <c r="GXI221" s="41"/>
      <c r="GXJ221" s="41"/>
      <c r="GXK221" s="41"/>
      <c r="GXL221" s="41"/>
      <c r="GXM221" s="41"/>
      <c r="GXN221" s="41"/>
      <c r="GXO221" s="41"/>
      <c r="GXP221" s="41"/>
      <c r="GXQ221" s="41"/>
      <c r="GXR221" s="41"/>
      <c r="GXS221" s="41"/>
      <c r="GXT221" s="41"/>
      <c r="GXU221" s="41"/>
      <c r="GXV221" s="41"/>
      <c r="GXW221" s="41"/>
      <c r="GXX221" s="41"/>
      <c r="GXY221" s="41"/>
      <c r="GXZ221" s="41"/>
      <c r="GYA221" s="41"/>
      <c r="GYB221" s="41"/>
      <c r="GYC221" s="41"/>
      <c r="GYD221" s="41"/>
      <c r="GYE221" s="41"/>
      <c r="GYF221" s="41"/>
      <c r="GYG221" s="41"/>
      <c r="GYH221" s="41"/>
      <c r="GYI221" s="41"/>
      <c r="GYJ221" s="41"/>
      <c r="GYK221" s="41"/>
      <c r="GYL221" s="41"/>
      <c r="GYM221" s="41"/>
      <c r="GYN221" s="41"/>
      <c r="GYO221" s="41"/>
      <c r="GYP221" s="41"/>
      <c r="GYQ221" s="41"/>
      <c r="GYR221" s="41"/>
      <c r="GYS221" s="41"/>
      <c r="GYT221" s="41"/>
      <c r="GYU221" s="41"/>
      <c r="GYV221" s="41"/>
      <c r="GYW221" s="41"/>
      <c r="GYX221" s="41"/>
      <c r="GYY221" s="41"/>
      <c r="GYZ221" s="41"/>
      <c r="GZA221" s="41"/>
      <c r="GZB221" s="41"/>
      <c r="GZC221" s="41"/>
      <c r="GZD221" s="41"/>
      <c r="GZE221" s="41"/>
      <c r="GZF221" s="41"/>
      <c r="GZG221" s="41"/>
      <c r="GZH221" s="41"/>
      <c r="GZI221" s="41"/>
      <c r="GZJ221" s="41"/>
      <c r="GZK221" s="41"/>
      <c r="GZL221" s="41"/>
      <c r="GZM221" s="41"/>
      <c r="GZN221" s="41"/>
      <c r="GZO221" s="41"/>
      <c r="GZP221" s="41"/>
      <c r="GZQ221" s="41"/>
      <c r="GZR221" s="41"/>
      <c r="GZS221" s="41"/>
      <c r="GZT221" s="41"/>
      <c r="GZU221" s="41"/>
      <c r="GZV221" s="41"/>
      <c r="GZW221" s="41"/>
      <c r="GZX221" s="41"/>
      <c r="GZY221" s="41"/>
      <c r="GZZ221" s="41"/>
      <c r="HAA221" s="41"/>
      <c r="HAB221" s="41"/>
      <c r="HAC221" s="41"/>
      <c r="HAD221" s="41"/>
      <c r="HAE221" s="41"/>
      <c r="HAF221" s="41"/>
      <c r="HAG221" s="41"/>
      <c r="HAH221" s="41"/>
      <c r="HAI221" s="41"/>
      <c r="HAJ221" s="41"/>
      <c r="HAK221" s="41"/>
      <c r="HAL221" s="41"/>
      <c r="HAM221" s="41"/>
      <c r="HAN221" s="41"/>
      <c r="HAO221" s="41"/>
      <c r="HAP221" s="41"/>
      <c r="HAQ221" s="41"/>
      <c r="HAR221" s="41"/>
      <c r="HAS221" s="41"/>
      <c r="HAT221" s="41"/>
      <c r="HAU221" s="41"/>
      <c r="HAV221" s="41"/>
      <c r="HAW221" s="41"/>
      <c r="HAX221" s="41"/>
      <c r="HAY221" s="41"/>
      <c r="HAZ221" s="41"/>
      <c r="HBA221" s="41"/>
      <c r="HBB221" s="41"/>
      <c r="HBC221" s="41"/>
      <c r="HBD221" s="41"/>
      <c r="HBE221" s="41"/>
      <c r="HBF221" s="41"/>
      <c r="HBG221" s="41"/>
      <c r="HBH221" s="41"/>
      <c r="HBI221" s="41"/>
      <c r="HBJ221" s="41"/>
      <c r="HBK221" s="41"/>
      <c r="HBL221" s="41"/>
      <c r="HBM221" s="41"/>
      <c r="HBN221" s="41"/>
      <c r="HBO221" s="41"/>
      <c r="HBP221" s="41"/>
      <c r="HBQ221" s="41"/>
      <c r="HBR221" s="41"/>
      <c r="HBS221" s="41"/>
      <c r="HBT221" s="41"/>
      <c r="HBU221" s="41"/>
      <c r="HBV221" s="41"/>
      <c r="HBW221" s="41"/>
      <c r="HBX221" s="41"/>
      <c r="HBY221" s="41"/>
      <c r="HBZ221" s="41"/>
      <c r="HCA221" s="41"/>
      <c r="HCB221" s="41"/>
      <c r="HCC221" s="41"/>
      <c r="HCD221" s="41"/>
      <c r="HCE221" s="41"/>
      <c r="HCF221" s="41"/>
      <c r="HCG221" s="41"/>
      <c r="HCH221" s="41"/>
      <c r="HCI221" s="41"/>
      <c r="HCJ221" s="41"/>
      <c r="HCK221" s="41"/>
      <c r="HCL221" s="41"/>
      <c r="HCM221" s="41"/>
      <c r="HCN221" s="41"/>
      <c r="HCO221" s="41"/>
      <c r="HCP221" s="41"/>
      <c r="HCQ221" s="41"/>
      <c r="HCR221" s="41"/>
      <c r="HCS221" s="41"/>
      <c r="HCT221" s="41"/>
      <c r="HCU221" s="41"/>
      <c r="HCV221" s="41"/>
      <c r="HCW221" s="41"/>
      <c r="HCX221" s="41"/>
      <c r="HCY221" s="41"/>
      <c r="HCZ221" s="41"/>
      <c r="HDA221" s="41"/>
      <c r="HDB221" s="41"/>
      <c r="HDC221" s="41"/>
      <c r="HDD221" s="41"/>
      <c r="HDE221" s="41"/>
      <c r="HDF221" s="41"/>
      <c r="HDG221" s="41"/>
      <c r="HDH221" s="41"/>
      <c r="HDI221" s="41"/>
      <c r="HDJ221" s="41"/>
      <c r="HDK221" s="41"/>
      <c r="HDL221" s="41"/>
      <c r="HDM221" s="41"/>
      <c r="HDN221" s="41"/>
      <c r="HDO221" s="41"/>
      <c r="HDP221" s="41"/>
      <c r="HDQ221" s="41"/>
      <c r="HDR221" s="41"/>
      <c r="HDS221" s="41"/>
      <c r="HDT221" s="41"/>
      <c r="HDU221" s="41"/>
      <c r="HDV221" s="41"/>
      <c r="HDW221" s="41"/>
      <c r="HDX221" s="41"/>
      <c r="HDY221" s="41"/>
      <c r="HDZ221" s="41"/>
      <c r="HEA221" s="41"/>
      <c r="HEB221" s="41"/>
      <c r="HEC221" s="41"/>
      <c r="HED221" s="41"/>
      <c r="HEE221" s="41"/>
      <c r="HEF221" s="41"/>
      <c r="HEG221" s="41"/>
      <c r="HEH221" s="41"/>
      <c r="HEI221" s="41"/>
      <c r="HEJ221" s="41"/>
      <c r="HEK221" s="41"/>
      <c r="HEL221" s="41"/>
      <c r="HEM221" s="41"/>
      <c r="HEN221" s="41"/>
      <c r="HEO221" s="41"/>
      <c r="HEP221" s="41"/>
      <c r="HEQ221" s="41"/>
      <c r="HER221" s="41"/>
      <c r="HES221" s="41"/>
      <c r="HET221" s="41"/>
      <c r="HEU221" s="41"/>
      <c r="HEV221" s="41"/>
      <c r="HEW221" s="41"/>
      <c r="HEX221" s="41"/>
      <c r="HEY221" s="41"/>
      <c r="HEZ221" s="41"/>
      <c r="HFA221" s="41"/>
      <c r="HFB221" s="41"/>
      <c r="HFC221" s="41"/>
      <c r="HFD221" s="41"/>
      <c r="HFE221" s="41"/>
      <c r="HFF221" s="41"/>
      <c r="HFG221" s="41"/>
      <c r="HFH221" s="41"/>
      <c r="HFI221" s="41"/>
      <c r="HFJ221" s="41"/>
      <c r="HFK221" s="41"/>
      <c r="HFL221" s="41"/>
      <c r="HFM221" s="41"/>
      <c r="HFN221" s="41"/>
      <c r="HFO221" s="41"/>
      <c r="HFP221" s="41"/>
      <c r="HFQ221" s="41"/>
      <c r="HFR221" s="41"/>
      <c r="HFS221" s="41"/>
      <c r="HFT221" s="41"/>
      <c r="HFU221" s="41"/>
      <c r="HFV221" s="41"/>
      <c r="HFW221" s="41"/>
      <c r="HFX221" s="41"/>
      <c r="HFY221" s="41"/>
      <c r="HFZ221" s="41"/>
      <c r="HGA221" s="41"/>
      <c r="HGB221" s="41"/>
      <c r="HGC221" s="41"/>
      <c r="HGD221" s="41"/>
      <c r="HGE221" s="41"/>
      <c r="HGF221" s="41"/>
      <c r="HGG221" s="41"/>
      <c r="HGH221" s="41"/>
      <c r="HGI221" s="41"/>
      <c r="HGJ221" s="41"/>
      <c r="HGK221" s="41"/>
      <c r="HGL221" s="41"/>
      <c r="HGM221" s="41"/>
      <c r="HGN221" s="41"/>
      <c r="HGO221" s="41"/>
      <c r="HGP221" s="41"/>
      <c r="HGQ221" s="41"/>
      <c r="HGR221" s="41"/>
      <c r="HGS221" s="41"/>
      <c r="HGT221" s="41"/>
      <c r="HGU221" s="41"/>
      <c r="HGV221" s="41"/>
      <c r="HGW221" s="41"/>
      <c r="HGX221" s="41"/>
      <c r="HGY221" s="41"/>
      <c r="HGZ221" s="41"/>
      <c r="HHA221" s="41"/>
      <c r="HHB221" s="41"/>
      <c r="HHC221" s="41"/>
      <c r="HHD221" s="41"/>
      <c r="HHE221" s="41"/>
      <c r="HHF221" s="41"/>
      <c r="HHG221" s="41"/>
      <c r="HHH221" s="41"/>
      <c r="HHI221" s="41"/>
      <c r="HHJ221" s="41"/>
      <c r="HHK221" s="41"/>
      <c r="HHL221" s="41"/>
      <c r="HHM221" s="41"/>
      <c r="HHN221" s="41"/>
      <c r="HHO221" s="41"/>
      <c r="HHP221" s="41"/>
      <c r="HHQ221" s="41"/>
      <c r="HHR221" s="41"/>
      <c r="HHS221" s="41"/>
      <c r="HHT221" s="41"/>
      <c r="HHU221" s="41"/>
      <c r="HHV221" s="41"/>
      <c r="HHW221" s="41"/>
      <c r="HHX221" s="41"/>
      <c r="HHY221" s="41"/>
      <c r="HHZ221" s="41"/>
      <c r="HIA221" s="41"/>
      <c r="HIB221" s="41"/>
      <c r="HIC221" s="41"/>
      <c r="HID221" s="41"/>
      <c r="HIE221" s="41"/>
      <c r="HIF221" s="41"/>
      <c r="HIG221" s="41"/>
      <c r="HIH221" s="41"/>
      <c r="HII221" s="41"/>
      <c r="HIJ221" s="41"/>
      <c r="HIK221" s="41"/>
      <c r="HIL221" s="41"/>
      <c r="HIM221" s="41"/>
      <c r="HIN221" s="41"/>
      <c r="HIO221" s="41"/>
      <c r="HIP221" s="41"/>
      <c r="HIQ221" s="41"/>
      <c r="HIR221" s="41"/>
      <c r="HIS221" s="41"/>
      <c r="HIT221" s="41"/>
      <c r="HIU221" s="41"/>
      <c r="HIV221" s="41"/>
      <c r="HIW221" s="41"/>
      <c r="HIX221" s="41"/>
      <c r="HIY221" s="41"/>
      <c r="HIZ221" s="41"/>
      <c r="HJA221" s="41"/>
      <c r="HJB221" s="41"/>
      <c r="HJC221" s="41"/>
      <c r="HJD221" s="41"/>
      <c r="HJE221" s="41"/>
      <c r="HJF221" s="41"/>
      <c r="HJG221" s="41"/>
      <c r="HJH221" s="41"/>
      <c r="HJI221" s="41"/>
      <c r="HJJ221" s="41"/>
      <c r="HJK221" s="41"/>
      <c r="HJL221" s="41"/>
      <c r="HJM221" s="41"/>
      <c r="HJN221" s="41"/>
      <c r="HJO221" s="41"/>
      <c r="HJP221" s="41"/>
      <c r="HJQ221" s="41"/>
      <c r="HJR221" s="41"/>
      <c r="HJS221" s="41"/>
      <c r="HJT221" s="41"/>
      <c r="HJU221" s="41"/>
      <c r="HJV221" s="41"/>
      <c r="HJW221" s="41"/>
      <c r="HJX221" s="41"/>
      <c r="HJY221" s="41"/>
      <c r="HJZ221" s="41"/>
      <c r="HKA221" s="41"/>
      <c r="HKB221" s="41"/>
      <c r="HKC221" s="41"/>
      <c r="HKD221" s="41"/>
      <c r="HKE221" s="41"/>
      <c r="HKF221" s="41"/>
      <c r="HKG221" s="41"/>
      <c r="HKH221" s="41"/>
      <c r="HKI221" s="41"/>
      <c r="HKJ221" s="41"/>
      <c r="HKK221" s="41"/>
      <c r="HKL221" s="41"/>
      <c r="HKM221" s="41"/>
      <c r="HKN221" s="41"/>
      <c r="HKO221" s="41"/>
      <c r="HKP221" s="41"/>
      <c r="HKQ221" s="41"/>
      <c r="HKR221" s="41"/>
      <c r="HKS221" s="41"/>
      <c r="HKT221" s="41"/>
      <c r="HKU221" s="41"/>
      <c r="HKV221" s="41"/>
      <c r="HKW221" s="41"/>
      <c r="HKX221" s="41"/>
      <c r="HKY221" s="41"/>
      <c r="HKZ221" s="41"/>
      <c r="HLA221" s="41"/>
      <c r="HLB221" s="41"/>
      <c r="HLC221" s="41"/>
      <c r="HLD221" s="41"/>
      <c r="HLE221" s="41"/>
      <c r="HLF221" s="41"/>
      <c r="HLG221" s="41"/>
      <c r="HLH221" s="41"/>
      <c r="HLI221" s="41"/>
      <c r="HLJ221" s="41"/>
      <c r="HLK221" s="41"/>
      <c r="HLL221" s="41"/>
      <c r="HLM221" s="41"/>
      <c r="HLN221" s="41"/>
      <c r="HLO221" s="41"/>
      <c r="HLP221" s="41"/>
      <c r="HLQ221" s="41"/>
      <c r="HLR221" s="41"/>
      <c r="HLS221" s="41"/>
      <c r="HLT221" s="41"/>
      <c r="HLU221" s="41"/>
      <c r="HLV221" s="41"/>
      <c r="HLW221" s="41"/>
      <c r="HLX221" s="41"/>
      <c r="HLY221" s="41"/>
      <c r="HLZ221" s="41"/>
      <c r="HMA221" s="41"/>
      <c r="HMB221" s="41"/>
      <c r="HMC221" s="41"/>
      <c r="HMD221" s="41"/>
      <c r="HME221" s="41"/>
      <c r="HMF221" s="41"/>
      <c r="HMG221" s="41"/>
      <c r="HMH221" s="41"/>
      <c r="HMI221" s="41"/>
      <c r="HMJ221" s="41"/>
      <c r="HMK221" s="41"/>
      <c r="HML221" s="41"/>
      <c r="HMM221" s="41"/>
      <c r="HMN221" s="41"/>
      <c r="HMO221" s="41"/>
      <c r="HMP221" s="41"/>
      <c r="HMQ221" s="41"/>
      <c r="HMR221" s="41"/>
      <c r="HMS221" s="41"/>
      <c r="HMT221" s="41"/>
      <c r="HMU221" s="41"/>
      <c r="HMV221" s="41"/>
      <c r="HMW221" s="41"/>
      <c r="HMX221" s="41"/>
      <c r="HMY221" s="41"/>
      <c r="HMZ221" s="41"/>
      <c r="HNA221" s="41"/>
      <c r="HNB221" s="41"/>
      <c r="HNC221" s="41"/>
      <c r="HND221" s="41"/>
      <c r="HNE221" s="41"/>
      <c r="HNF221" s="41"/>
      <c r="HNG221" s="41"/>
      <c r="HNH221" s="41"/>
      <c r="HNI221" s="41"/>
      <c r="HNJ221" s="41"/>
      <c r="HNK221" s="41"/>
      <c r="HNL221" s="41"/>
      <c r="HNM221" s="41"/>
      <c r="HNN221" s="41"/>
      <c r="HNO221" s="41"/>
      <c r="HNP221" s="41"/>
      <c r="HNQ221" s="41"/>
      <c r="HNR221" s="41"/>
      <c r="HNS221" s="41"/>
      <c r="HNT221" s="41"/>
      <c r="HNU221" s="41"/>
      <c r="HNV221" s="41"/>
      <c r="HNW221" s="41"/>
      <c r="HNX221" s="41"/>
      <c r="HNY221" s="41"/>
      <c r="HNZ221" s="41"/>
      <c r="HOA221" s="41"/>
      <c r="HOB221" s="41"/>
      <c r="HOC221" s="41"/>
      <c r="HOD221" s="41"/>
      <c r="HOE221" s="41"/>
      <c r="HOF221" s="41"/>
      <c r="HOG221" s="41"/>
      <c r="HOH221" s="41"/>
      <c r="HOI221" s="41"/>
      <c r="HOJ221" s="41"/>
      <c r="HOK221" s="41"/>
      <c r="HOL221" s="41"/>
      <c r="HOM221" s="41"/>
      <c r="HON221" s="41"/>
      <c r="HOO221" s="41"/>
      <c r="HOP221" s="41"/>
      <c r="HOQ221" s="41"/>
      <c r="HOR221" s="41"/>
      <c r="HOS221" s="41"/>
      <c r="HOT221" s="41"/>
      <c r="HOU221" s="41"/>
      <c r="HOV221" s="41"/>
      <c r="HOW221" s="41"/>
      <c r="HOX221" s="41"/>
      <c r="HOY221" s="41"/>
      <c r="HOZ221" s="41"/>
      <c r="HPA221" s="41"/>
      <c r="HPB221" s="41"/>
      <c r="HPC221" s="41"/>
      <c r="HPD221" s="41"/>
      <c r="HPE221" s="41"/>
      <c r="HPF221" s="41"/>
      <c r="HPG221" s="41"/>
      <c r="HPH221" s="41"/>
      <c r="HPI221" s="41"/>
      <c r="HPJ221" s="41"/>
      <c r="HPK221" s="41"/>
      <c r="HPL221" s="41"/>
      <c r="HPM221" s="41"/>
      <c r="HPN221" s="41"/>
      <c r="HPO221" s="41"/>
      <c r="HPP221" s="41"/>
      <c r="HPQ221" s="41"/>
      <c r="HPR221" s="41"/>
      <c r="HPS221" s="41"/>
      <c r="HPT221" s="41"/>
      <c r="HPU221" s="41"/>
      <c r="HPV221" s="41"/>
      <c r="HPW221" s="41"/>
      <c r="HPX221" s="41"/>
      <c r="HPY221" s="41"/>
      <c r="HPZ221" s="41"/>
      <c r="HQA221" s="41"/>
      <c r="HQB221" s="41"/>
      <c r="HQC221" s="41"/>
      <c r="HQD221" s="41"/>
      <c r="HQE221" s="41"/>
      <c r="HQF221" s="41"/>
      <c r="HQG221" s="41"/>
      <c r="HQH221" s="41"/>
      <c r="HQI221" s="41"/>
      <c r="HQJ221" s="41"/>
      <c r="HQK221" s="41"/>
      <c r="HQL221" s="41"/>
      <c r="HQM221" s="41"/>
      <c r="HQN221" s="41"/>
      <c r="HQO221" s="41"/>
      <c r="HQP221" s="41"/>
      <c r="HQQ221" s="41"/>
      <c r="HQR221" s="41"/>
      <c r="HQS221" s="41"/>
      <c r="HQT221" s="41"/>
      <c r="HQU221" s="41"/>
      <c r="HQV221" s="41"/>
      <c r="HQW221" s="41"/>
      <c r="HQX221" s="41"/>
      <c r="HQY221" s="41"/>
      <c r="HQZ221" s="41"/>
      <c r="HRA221" s="41"/>
      <c r="HRB221" s="41"/>
      <c r="HRC221" s="41"/>
      <c r="HRD221" s="41"/>
      <c r="HRE221" s="41"/>
      <c r="HRF221" s="41"/>
      <c r="HRG221" s="41"/>
      <c r="HRH221" s="41"/>
      <c r="HRI221" s="41"/>
      <c r="HRJ221" s="41"/>
      <c r="HRK221" s="41"/>
      <c r="HRL221" s="41"/>
      <c r="HRM221" s="41"/>
      <c r="HRN221" s="41"/>
      <c r="HRO221" s="41"/>
      <c r="HRP221" s="41"/>
      <c r="HRQ221" s="41"/>
      <c r="HRR221" s="41"/>
      <c r="HRS221" s="41"/>
      <c r="HRT221" s="41"/>
      <c r="HRU221" s="41"/>
      <c r="HRV221" s="41"/>
      <c r="HRW221" s="41"/>
      <c r="HRX221" s="41"/>
      <c r="HRY221" s="41"/>
      <c r="HRZ221" s="41"/>
      <c r="HSA221" s="41"/>
      <c r="HSB221" s="41"/>
      <c r="HSC221" s="41"/>
      <c r="HSD221" s="41"/>
      <c r="HSE221" s="41"/>
      <c r="HSF221" s="41"/>
      <c r="HSG221" s="41"/>
      <c r="HSH221" s="41"/>
      <c r="HSI221" s="41"/>
      <c r="HSJ221" s="41"/>
      <c r="HSK221" s="41"/>
      <c r="HSL221" s="41"/>
      <c r="HSM221" s="41"/>
      <c r="HSN221" s="41"/>
      <c r="HSO221" s="41"/>
      <c r="HSP221" s="41"/>
      <c r="HSQ221" s="41"/>
      <c r="HSR221" s="41"/>
      <c r="HSS221" s="41"/>
      <c r="HST221" s="41"/>
      <c r="HSU221" s="41"/>
      <c r="HSV221" s="41"/>
      <c r="HSW221" s="41"/>
      <c r="HSX221" s="41"/>
      <c r="HSY221" s="41"/>
      <c r="HSZ221" s="41"/>
      <c r="HTA221" s="41"/>
      <c r="HTB221" s="41"/>
      <c r="HTC221" s="41"/>
      <c r="HTD221" s="41"/>
      <c r="HTE221" s="41"/>
      <c r="HTF221" s="41"/>
      <c r="HTG221" s="41"/>
      <c r="HTH221" s="41"/>
      <c r="HTI221" s="41"/>
      <c r="HTJ221" s="41"/>
      <c r="HTK221" s="41"/>
      <c r="HTL221" s="41"/>
      <c r="HTM221" s="41"/>
      <c r="HTN221" s="41"/>
      <c r="HTO221" s="41"/>
      <c r="HTP221" s="41"/>
      <c r="HTQ221" s="41"/>
      <c r="HTR221" s="41"/>
      <c r="HTS221" s="41"/>
      <c r="HTT221" s="41"/>
      <c r="HTU221" s="41"/>
      <c r="HTV221" s="41"/>
      <c r="HTW221" s="41"/>
      <c r="HTX221" s="41"/>
      <c r="HTY221" s="41"/>
      <c r="HTZ221" s="41"/>
      <c r="HUA221" s="41"/>
      <c r="HUB221" s="41"/>
      <c r="HUC221" s="41"/>
      <c r="HUD221" s="41"/>
      <c r="HUE221" s="41"/>
      <c r="HUF221" s="41"/>
      <c r="HUG221" s="41"/>
      <c r="HUH221" s="41"/>
      <c r="HUI221" s="41"/>
      <c r="HUJ221" s="41"/>
      <c r="HUK221" s="41"/>
      <c r="HUL221" s="41"/>
      <c r="HUM221" s="41"/>
      <c r="HUN221" s="41"/>
      <c r="HUO221" s="41"/>
      <c r="HUP221" s="41"/>
      <c r="HUQ221" s="41"/>
      <c r="HUR221" s="41"/>
      <c r="HUS221" s="41"/>
      <c r="HUT221" s="41"/>
      <c r="HUU221" s="41"/>
      <c r="HUV221" s="41"/>
      <c r="HUW221" s="41"/>
      <c r="HUX221" s="41"/>
      <c r="HUY221" s="41"/>
      <c r="HUZ221" s="41"/>
      <c r="HVA221" s="41"/>
      <c r="HVB221" s="41"/>
      <c r="HVC221" s="41"/>
      <c r="HVD221" s="41"/>
      <c r="HVE221" s="41"/>
      <c r="HVF221" s="41"/>
      <c r="HVG221" s="41"/>
      <c r="HVH221" s="41"/>
      <c r="HVI221" s="41"/>
      <c r="HVJ221" s="41"/>
      <c r="HVK221" s="41"/>
      <c r="HVL221" s="41"/>
      <c r="HVM221" s="41"/>
      <c r="HVN221" s="41"/>
      <c r="HVO221" s="41"/>
      <c r="HVP221" s="41"/>
      <c r="HVQ221" s="41"/>
      <c r="HVR221" s="41"/>
      <c r="HVS221" s="41"/>
      <c r="HVT221" s="41"/>
      <c r="HVU221" s="41"/>
      <c r="HVV221" s="41"/>
      <c r="HVW221" s="41"/>
      <c r="HVX221" s="41"/>
      <c r="HVY221" s="41"/>
      <c r="HVZ221" s="41"/>
      <c r="HWA221" s="41"/>
      <c r="HWB221" s="41"/>
      <c r="HWC221" s="41"/>
      <c r="HWD221" s="41"/>
      <c r="HWE221" s="41"/>
      <c r="HWF221" s="41"/>
      <c r="HWG221" s="41"/>
      <c r="HWH221" s="41"/>
      <c r="HWI221" s="41"/>
      <c r="HWJ221" s="41"/>
      <c r="HWK221" s="41"/>
      <c r="HWL221" s="41"/>
      <c r="HWM221" s="41"/>
      <c r="HWN221" s="41"/>
      <c r="HWO221" s="41"/>
      <c r="HWP221" s="41"/>
      <c r="HWQ221" s="41"/>
      <c r="HWR221" s="41"/>
      <c r="HWS221" s="41"/>
      <c r="HWT221" s="41"/>
      <c r="HWU221" s="41"/>
      <c r="HWV221" s="41"/>
      <c r="HWW221" s="41"/>
      <c r="HWX221" s="41"/>
      <c r="HWY221" s="41"/>
      <c r="HWZ221" s="41"/>
      <c r="HXA221" s="41"/>
      <c r="HXB221" s="41"/>
      <c r="HXC221" s="41"/>
      <c r="HXD221" s="41"/>
      <c r="HXE221" s="41"/>
      <c r="HXF221" s="41"/>
      <c r="HXG221" s="41"/>
      <c r="HXH221" s="41"/>
      <c r="HXI221" s="41"/>
      <c r="HXJ221" s="41"/>
      <c r="HXK221" s="41"/>
      <c r="HXL221" s="41"/>
      <c r="HXM221" s="41"/>
      <c r="HXN221" s="41"/>
      <c r="HXO221" s="41"/>
      <c r="HXP221" s="41"/>
      <c r="HXQ221" s="41"/>
      <c r="HXR221" s="41"/>
      <c r="HXS221" s="41"/>
      <c r="HXT221" s="41"/>
      <c r="HXU221" s="41"/>
      <c r="HXV221" s="41"/>
      <c r="HXW221" s="41"/>
      <c r="HXX221" s="41"/>
      <c r="HXY221" s="41"/>
      <c r="HXZ221" s="41"/>
      <c r="HYA221" s="41"/>
      <c r="HYB221" s="41"/>
      <c r="HYC221" s="41"/>
      <c r="HYD221" s="41"/>
      <c r="HYE221" s="41"/>
      <c r="HYF221" s="41"/>
      <c r="HYG221" s="41"/>
      <c r="HYH221" s="41"/>
      <c r="HYI221" s="41"/>
      <c r="HYJ221" s="41"/>
      <c r="HYK221" s="41"/>
      <c r="HYL221" s="41"/>
      <c r="HYM221" s="41"/>
      <c r="HYN221" s="41"/>
      <c r="HYO221" s="41"/>
      <c r="HYP221" s="41"/>
      <c r="HYQ221" s="41"/>
      <c r="HYR221" s="41"/>
      <c r="HYS221" s="41"/>
      <c r="HYT221" s="41"/>
      <c r="HYU221" s="41"/>
      <c r="HYV221" s="41"/>
      <c r="HYW221" s="41"/>
      <c r="HYX221" s="41"/>
      <c r="HYY221" s="41"/>
      <c r="HYZ221" s="41"/>
      <c r="HZA221" s="41"/>
      <c r="HZB221" s="41"/>
      <c r="HZC221" s="41"/>
      <c r="HZD221" s="41"/>
      <c r="HZE221" s="41"/>
      <c r="HZF221" s="41"/>
      <c r="HZG221" s="41"/>
      <c r="HZH221" s="41"/>
      <c r="HZI221" s="41"/>
      <c r="HZJ221" s="41"/>
      <c r="HZK221" s="41"/>
      <c r="HZL221" s="41"/>
      <c r="HZM221" s="41"/>
      <c r="HZN221" s="41"/>
      <c r="HZO221" s="41"/>
      <c r="HZP221" s="41"/>
      <c r="HZQ221" s="41"/>
      <c r="HZR221" s="41"/>
      <c r="HZS221" s="41"/>
      <c r="HZT221" s="41"/>
      <c r="HZU221" s="41"/>
      <c r="HZV221" s="41"/>
      <c r="HZW221" s="41"/>
      <c r="HZX221" s="41"/>
      <c r="HZY221" s="41"/>
      <c r="HZZ221" s="41"/>
      <c r="IAA221" s="41"/>
      <c r="IAB221" s="41"/>
      <c r="IAC221" s="41"/>
      <c r="IAD221" s="41"/>
      <c r="IAE221" s="41"/>
      <c r="IAF221" s="41"/>
      <c r="IAG221" s="41"/>
      <c r="IAH221" s="41"/>
      <c r="IAI221" s="41"/>
      <c r="IAJ221" s="41"/>
      <c r="IAK221" s="41"/>
      <c r="IAL221" s="41"/>
      <c r="IAM221" s="41"/>
      <c r="IAN221" s="41"/>
      <c r="IAO221" s="41"/>
      <c r="IAP221" s="41"/>
      <c r="IAQ221" s="41"/>
      <c r="IAR221" s="41"/>
      <c r="IAS221" s="41"/>
      <c r="IAT221" s="41"/>
      <c r="IAU221" s="41"/>
      <c r="IAV221" s="41"/>
      <c r="IAW221" s="41"/>
      <c r="IAX221" s="41"/>
      <c r="IAY221" s="41"/>
      <c r="IAZ221" s="41"/>
      <c r="IBA221" s="41"/>
      <c r="IBB221" s="41"/>
      <c r="IBC221" s="41"/>
      <c r="IBD221" s="41"/>
      <c r="IBE221" s="41"/>
      <c r="IBF221" s="41"/>
      <c r="IBG221" s="41"/>
      <c r="IBH221" s="41"/>
      <c r="IBI221" s="41"/>
      <c r="IBJ221" s="41"/>
      <c r="IBK221" s="41"/>
      <c r="IBL221" s="41"/>
      <c r="IBM221" s="41"/>
      <c r="IBN221" s="41"/>
      <c r="IBO221" s="41"/>
      <c r="IBP221" s="41"/>
      <c r="IBQ221" s="41"/>
      <c r="IBR221" s="41"/>
      <c r="IBS221" s="41"/>
      <c r="IBT221" s="41"/>
      <c r="IBU221" s="41"/>
      <c r="IBV221" s="41"/>
      <c r="IBW221" s="41"/>
      <c r="IBX221" s="41"/>
      <c r="IBY221" s="41"/>
      <c r="IBZ221" s="41"/>
      <c r="ICA221" s="41"/>
      <c r="ICB221" s="41"/>
      <c r="ICC221" s="41"/>
      <c r="ICD221" s="41"/>
      <c r="ICE221" s="41"/>
      <c r="ICF221" s="41"/>
      <c r="ICG221" s="41"/>
      <c r="ICH221" s="41"/>
      <c r="ICI221" s="41"/>
      <c r="ICJ221" s="41"/>
      <c r="ICK221" s="41"/>
      <c r="ICL221" s="41"/>
      <c r="ICM221" s="41"/>
      <c r="ICN221" s="41"/>
      <c r="ICO221" s="41"/>
      <c r="ICP221" s="41"/>
      <c r="ICQ221" s="41"/>
      <c r="ICR221" s="41"/>
      <c r="ICS221" s="41"/>
      <c r="ICT221" s="41"/>
      <c r="ICU221" s="41"/>
      <c r="ICV221" s="41"/>
      <c r="ICW221" s="41"/>
      <c r="ICX221" s="41"/>
      <c r="ICY221" s="41"/>
      <c r="ICZ221" s="41"/>
      <c r="IDA221" s="41"/>
      <c r="IDB221" s="41"/>
      <c r="IDC221" s="41"/>
      <c r="IDD221" s="41"/>
      <c r="IDE221" s="41"/>
      <c r="IDF221" s="41"/>
      <c r="IDG221" s="41"/>
      <c r="IDH221" s="41"/>
      <c r="IDI221" s="41"/>
      <c r="IDJ221" s="41"/>
      <c r="IDK221" s="41"/>
      <c r="IDL221" s="41"/>
      <c r="IDM221" s="41"/>
      <c r="IDN221" s="41"/>
      <c r="IDO221" s="41"/>
      <c r="IDP221" s="41"/>
      <c r="IDQ221" s="41"/>
      <c r="IDR221" s="41"/>
      <c r="IDS221" s="41"/>
      <c r="IDT221" s="41"/>
      <c r="IDU221" s="41"/>
      <c r="IDV221" s="41"/>
      <c r="IDW221" s="41"/>
      <c r="IDX221" s="41"/>
      <c r="IDY221" s="41"/>
      <c r="IDZ221" s="41"/>
      <c r="IEA221" s="41"/>
      <c r="IEB221" s="41"/>
      <c r="IEC221" s="41"/>
      <c r="IED221" s="41"/>
      <c r="IEE221" s="41"/>
      <c r="IEF221" s="41"/>
      <c r="IEG221" s="41"/>
      <c r="IEH221" s="41"/>
      <c r="IEI221" s="41"/>
      <c r="IEJ221" s="41"/>
      <c r="IEK221" s="41"/>
      <c r="IEL221" s="41"/>
      <c r="IEM221" s="41"/>
      <c r="IEN221" s="41"/>
      <c r="IEO221" s="41"/>
      <c r="IEP221" s="41"/>
      <c r="IEQ221" s="41"/>
      <c r="IER221" s="41"/>
      <c r="IES221" s="41"/>
      <c r="IET221" s="41"/>
      <c r="IEU221" s="41"/>
      <c r="IEV221" s="41"/>
      <c r="IEW221" s="41"/>
      <c r="IEX221" s="41"/>
      <c r="IEY221" s="41"/>
      <c r="IEZ221" s="41"/>
      <c r="IFA221" s="41"/>
      <c r="IFB221" s="41"/>
      <c r="IFC221" s="41"/>
      <c r="IFD221" s="41"/>
      <c r="IFE221" s="41"/>
      <c r="IFF221" s="41"/>
      <c r="IFG221" s="41"/>
      <c r="IFH221" s="41"/>
      <c r="IFI221" s="41"/>
      <c r="IFJ221" s="41"/>
      <c r="IFK221" s="41"/>
      <c r="IFL221" s="41"/>
      <c r="IFM221" s="41"/>
      <c r="IFN221" s="41"/>
      <c r="IFO221" s="41"/>
      <c r="IFP221" s="41"/>
      <c r="IFQ221" s="41"/>
      <c r="IFR221" s="41"/>
      <c r="IFS221" s="41"/>
      <c r="IFT221" s="41"/>
      <c r="IFU221" s="41"/>
      <c r="IFV221" s="41"/>
      <c r="IFW221" s="41"/>
      <c r="IFX221" s="41"/>
      <c r="IFY221" s="41"/>
      <c r="IFZ221" s="41"/>
      <c r="IGA221" s="41"/>
      <c r="IGB221" s="41"/>
      <c r="IGC221" s="41"/>
      <c r="IGD221" s="41"/>
      <c r="IGE221" s="41"/>
      <c r="IGF221" s="41"/>
      <c r="IGG221" s="41"/>
      <c r="IGH221" s="41"/>
      <c r="IGI221" s="41"/>
      <c r="IGJ221" s="41"/>
      <c r="IGK221" s="41"/>
      <c r="IGL221" s="41"/>
      <c r="IGM221" s="41"/>
      <c r="IGN221" s="41"/>
      <c r="IGO221" s="41"/>
      <c r="IGP221" s="41"/>
      <c r="IGQ221" s="41"/>
      <c r="IGR221" s="41"/>
      <c r="IGS221" s="41"/>
      <c r="IGT221" s="41"/>
      <c r="IGU221" s="41"/>
      <c r="IGV221" s="41"/>
      <c r="IGW221" s="41"/>
      <c r="IGX221" s="41"/>
      <c r="IGY221" s="41"/>
      <c r="IGZ221" s="41"/>
      <c r="IHA221" s="41"/>
      <c r="IHB221" s="41"/>
      <c r="IHC221" s="41"/>
      <c r="IHD221" s="41"/>
      <c r="IHE221" s="41"/>
      <c r="IHF221" s="41"/>
      <c r="IHG221" s="41"/>
      <c r="IHH221" s="41"/>
      <c r="IHI221" s="41"/>
      <c r="IHJ221" s="41"/>
      <c r="IHK221" s="41"/>
      <c r="IHL221" s="41"/>
      <c r="IHM221" s="41"/>
      <c r="IHN221" s="41"/>
      <c r="IHO221" s="41"/>
      <c r="IHP221" s="41"/>
      <c r="IHQ221" s="41"/>
      <c r="IHR221" s="41"/>
      <c r="IHS221" s="41"/>
      <c r="IHT221" s="41"/>
      <c r="IHU221" s="41"/>
      <c r="IHV221" s="41"/>
      <c r="IHW221" s="41"/>
      <c r="IHX221" s="41"/>
      <c r="IHY221" s="41"/>
      <c r="IHZ221" s="41"/>
      <c r="IIA221" s="41"/>
      <c r="IIB221" s="41"/>
      <c r="IIC221" s="41"/>
      <c r="IID221" s="41"/>
      <c r="IIE221" s="41"/>
      <c r="IIF221" s="41"/>
      <c r="IIG221" s="41"/>
      <c r="IIH221" s="41"/>
      <c r="III221" s="41"/>
      <c r="IIJ221" s="41"/>
      <c r="IIK221" s="41"/>
      <c r="IIL221" s="41"/>
      <c r="IIM221" s="41"/>
      <c r="IIN221" s="41"/>
      <c r="IIO221" s="41"/>
      <c r="IIP221" s="41"/>
      <c r="IIQ221" s="41"/>
      <c r="IIR221" s="41"/>
      <c r="IIS221" s="41"/>
      <c r="IIT221" s="41"/>
      <c r="IIU221" s="41"/>
      <c r="IIV221" s="41"/>
      <c r="IIW221" s="41"/>
      <c r="IIX221" s="41"/>
      <c r="IIY221" s="41"/>
      <c r="IIZ221" s="41"/>
      <c r="IJA221" s="41"/>
      <c r="IJB221" s="41"/>
      <c r="IJC221" s="41"/>
      <c r="IJD221" s="41"/>
      <c r="IJE221" s="41"/>
      <c r="IJF221" s="41"/>
      <c r="IJG221" s="41"/>
      <c r="IJH221" s="41"/>
      <c r="IJI221" s="41"/>
      <c r="IJJ221" s="41"/>
      <c r="IJK221" s="41"/>
      <c r="IJL221" s="41"/>
      <c r="IJM221" s="41"/>
      <c r="IJN221" s="41"/>
      <c r="IJO221" s="41"/>
      <c r="IJP221" s="41"/>
      <c r="IJQ221" s="41"/>
      <c r="IJR221" s="41"/>
      <c r="IJS221" s="41"/>
      <c r="IJT221" s="41"/>
      <c r="IJU221" s="41"/>
      <c r="IJV221" s="41"/>
      <c r="IJW221" s="41"/>
      <c r="IJX221" s="41"/>
      <c r="IJY221" s="41"/>
      <c r="IJZ221" s="41"/>
      <c r="IKA221" s="41"/>
      <c r="IKB221" s="41"/>
      <c r="IKC221" s="41"/>
      <c r="IKD221" s="41"/>
      <c r="IKE221" s="41"/>
      <c r="IKF221" s="41"/>
      <c r="IKG221" s="41"/>
      <c r="IKH221" s="41"/>
      <c r="IKI221" s="41"/>
      <c r="IKJ221" s="41"/>
      <c r="IKK221" s="41"/>
      <c r="IKL221" s="41"/>
      <c r="IKM221" s="41"/>
      <c r="IKN221" s="41"/>
      <c r="IKO221" s="41"/>
      <c r="IKP221" s="41"/>
      <c r="IKQ221" s="41"/>
      <c r="IKR221" s="41"/>
      <c r="IKS221" s="41"/>
      <c r="IKT221" s="41"/>
      <c r="IKU221" s="41"/>
      <c r="IKV221" s="41"/>
      <c r="IKW221" s="41"/>
      <c r="IKX221" s="41"/>
      <c r="IKY221" s="41"/>
      <c r="IKZ221" s="41"/>
      <c r="ILA221" s="41"/>
      <c r="ILB221" s="41"/>
      <c r="ILC221" s="41"/>
      <c r="ILD221" s="41"/>
      <c r="ILE221" s="41"/>
      <c r="ILF221" s="41"/>
      <c r="ILG221" s="41"/>
      <c r="ILH221" s="41"/>
      <c r="ILI221" s="41"/>
      <c r="ILJ221" s="41"/>
      <c r="ILK221" s="41"/>
      <c r="ILL221" s="41"/>
      <c r="ILM221" s="41"/>
      <c r="ILN221" s="41"/>
      <c r="ILO221" s="41"/>
      <c r="ILP221" s="41"/>
      <c r="ILQ221" s="41"/>
      <c r="ILR221" s="41"/>
      <c r="ILS221" s="41"/>
      <c r="ILT221" s="41"/>
      <c r="ILU221" s="41"/>
      <c r="ILV221" s="41"/>
      <c r="ILW221" s="41"/>
      <c r="ILX221" s="41"/>
      <c r="ILY221" s="41"/>
      <c r="ILZ221" s="41"/>
      <c r="IMA221" s="41"/>
      <c r="IMB221" s="41"/>
      <c r="IMC221" s="41"/>
      <c r="IMD221" s="41"/>
      <c r="IME221" s="41"/>
      <c r="IMF221" s="41"/>
      <c r="IMG221" s="41"/>
      <c r="IMH221" s="41"/>
      <c r="IMI221" s="41"/>
      <c r="IMJ221" s="41"/>
      <c r="IMK221" s="41"/>
      <c r="IML221" s="41"/>
      <c r="IMM221" s="41"/>
      <c r="IMN221" s="41"/>
      <c r="IMO221" s="41"/>
      <c r="IMP221" s="41"/>
      <c r="IMQ221" s="41"/>
      <c r="IMR221" s="41"/>
      <c r="IMS221" s="41"/>
      <c r="IMT221" s="41"/>
      <c r="IMU221" s="41"/>
      <c r="IMV221" s="41"/>
      <c r="IMW221" s="41"/>
      <c r="IMX221" s="41"/>
      <c r="IMY221" s="41"/>
      <c r="IMZ221" s="41"/>
      <c r="INA221" s="41"/>
      <c r="INB221" s="41"/>
      <c r="INC221" s="41"/>
      <c r="IND221" s="41"/>
      <c r="INE221" s="41"/>
      <c r="INF221" s="41"/>
      <c r="ING221" s="41"/>
      <c r="INH221" s="41"/>
      <c r="INI221" s="41"/>
      <c r="INJ221" s="41"/>
      <c r="INK221" s="41"/>
      <c r="INL221" s="41"/>
      <c r="INM221" s="41"/>
      <c r="INN221" s="41"/>
      <c r="INO221" s="41"/>
      <c r="INP221" s="41"/>
      <c r="INQ221" s="41"/>
      <c r="INR221" s="41"/>
      <c r="INS221" s="41"/>
      <c r="INT221" s="41"/>
      <c r="INU221" s="41"/>
      <c r="INV221" s="41"/>
      <c r="INW221" s="41"/>
      <c r="INX221" s="41"/>
      <c r="INY221" s="41"/>
      <c r="INZ221" s="41"/>
      <c r="IOA221" s="41"/>
      <c r="IOB221" s="41"/>
      <c r="IOC221" s="41"/>
      <c r="IOD221" s="41"/>
      <c r="IOE221" s="41"/>
      <c r="IOF221" s="41"/>
      <c r="IOG221" s="41"/>
      <c r="IOH221" s="41"/>
      <c r="IOI221" s="41"/>
      <c r="IOJ221" s="41"/>
      <c r="IOK221" s="41"/>
      <c r="IOL221" s="41"/>
      <c r="IOM221" s="41"/>
      <c r="ION221" s="41"/>
      <c r="IOO221" s="41"/>
      <c r="IOP221" s="41"/>
      <c r="IOQ221" s="41"/>
      <c r="IOR221" s="41"/>
      <c r="IOS221" s="41"/>
      <c r="IOT221" s="41"/>
      <c r="IOU221" s="41"/>
      <c r="IOV221" s="41"/>
      <c r="IOW221" s="41"/>
      <c r="IOX221" s="41"/>
      <c r="IOY221" s="41"/>
      <c r="IOZ221" s="41"/>
      <c r="IPA221" s="41"/>
      <c r="IPB221" s="41"/>
      <c r="IPC221" s="41"/>
      <c r="IPD221" s="41"/>
      <c r="IPE221" s="41"/>
      <c r="IPF221" s="41"/>
      <c r="IPG221" s="41"/>
      <c r="IPH221" s="41"/>
      <c r="IPI221" s="41"/>
      <c r="IPJ221" s="41"/>
      <c r="IPK221" s="41"/>
      <c r="IPL221" s="41"/>
      <c r="IPM221" s="41"/>
      <c r="IPN221" s="41"/>
      <c r="IPO221" s="41"/>
      <c r="IPP221" s="41"/>
      <c r="IPQ221" s="41"/>
      <c r="IPR221" s="41"/>
      <c r="IPS221" s="41"/>
      <c r="IPT221" s="41"/>
      <c r="IPU221" s="41"/>
      <c r="IPV221" s="41"/>
      <c r="IPW221" s="41"/>
      <c r="IPX221" s="41"/>
      <c r="IPY221" s="41"/>
      <c r="IPZ221" s="41"/>
      <c r="IQA221" s="41"/>
      <c r="IQB221" s="41"/>
      <c r="IQC221" s="41"/>
      <c r="IQD221" s="41"/>
      <c r="IQE221" s="41"/>
      <c r="IQF221" s="41"/>
      <c r="IQG221" s="41"/>
      <c r="IQH221" s="41"/>
      <c r="IQI221" s="41"/>
      <c r="IQJ221" s="41"/>
      <c r="IQK221" s="41"/>
      <c r="IQL221" s="41"/>
      <c r="IQM221" s="41"/>
      <c r="IQN221" s="41"/>
      <c r="IQO221" s="41"/>
      <c r="IQP221" s="41"/>
      <c r="IQQ221" s="41"/>
      <c r="IQR221" s="41"/>
      <c r="IQS221" s="41"/>
      <c r="IQT221" s="41"/>
      <c r="IQU221" s="41"/>
      <c r="IQV221" s="41"/>
      <c r="IQW221" s="41"/>
      <c r="IQX221" s="41"/>
      <c r="IQY221" s="41"/>
      <c r="IQZ221" s="41"/>
      <c r="IRA221" s="41"/>
      <c r="IRB221" s="41"/>
      <c r="IRC221" s="41"/>
      <c r="IRD221" s="41"/>
      <c r="IRE221" s="41"/>
      <c r="IRF221" s="41"/>
      <c r="IRG221" s="41"/>
      <c r="IRH221" s="41"/>
      <c r="IRI221" s="41"/>
      <c r="IRJ221" s="41"/>
      <c r="IRK221" s="41"/>
      <c r="IRL221" s="41"/>
      <c r="IRM221" s="41"/>
      <c r="IRN221" s="41"/>
      <c r="IRO221" s="41"/>
      <c r="IRP221" s="41"/>
      <c r="IRQ221" s="41"/>
      <c r="IRR221" s="41"/>
      <c r="IRS221" s="41"/>
      <c r="IRT221" s="41"/>
      <c r="IRU221" s="41"/>
      <c r="IRV221" s="41"/>
      <c r="IRW221" s="41"/>
      <c r="IRX221" s="41"/>
      <c r="IRY221" s="41"/>
      <c r="IRZ221" s="41"/>
      <c r="ISA221" s="41"/>
      <c r="ISB221" s="41"/>
      <c r="ISC221" s="41"/>
      <c r="ISD221" s="41"/>
      <c r="ISE221" s="41"/>
      <c r="ISF221" s="41"/>
      <c r="ISG221" s="41"/>
      <c r="ISH221" s="41"/>
      <c r="ISI221" s="41"/>
      <c r="ISJ221" s="41"/>
      <c r="ISK221" s="41"/>
      <c r="ISL221" s="41"/>
      <c r="ISM221" s="41"/>
      <c r="ISN221" s="41"/>
      <c r="ISO221" s="41"/>
      <c r="ISP221" s="41"/>
      <c r="ISQ221" s="41"/>
      <c r="ISR221" s="41"/>
      <c r="ISS221" s="41"/>
      <c r="IST221" s="41"/>
      <c r="ISU221" s="41"/>
      <c r="ISV221" s="41"/>
      <c r="ISW221" s="41"/>
      <c r="ISX221" s="41"/>
      <c r="ISY221" s="41"/>
      <c r="ISZ221" s="41"/>
      <c r="ITA221" s="41"/>
      <c r="ITB221" s="41"/>
      <c r="ITC221" s="41"/>
      <c r="ITD221" s="41"/>
      <c r="ITE221" s="41"/>
      <c r="ITF221" s="41"/>
      <c r="ITG221" s="41"/>
      <c r="ITH221" s="41"/>
      <c r="ITI221" s="41"/>
      <c r="ITJ221" s="41"/>
      <c r="ITK221" s="41"/>
      <c r="ITL221" s="41"/>
      <c r="ITM221" s="41"/>
      <c r="ITN221" s="41"/>
      <c r="ITO221" s="41"/>
      <c r="ITP221" s="41"/>
      <c r="ITQ221" s="41"/>
      <c r="ITR221" s="41"/>
      <c r="ITS221" s="41"/>
      <c r="ITT221" s="41"/>
      <c r="ITU221" s="41"/>
      <c r="ITV221" s="41"/>
      <c r="ITW221" s="41"/>
      <c r="ITX221" s="41"/>
      <c r="ITY221" s="41"/>
      <c r="ITZ221" s="41"/>
      <c r="IUA221" s="41"/>
      <c r="IUB221" s="41"/>
      <c r="IUC221" s="41"/>
      <c r="IUD221" s="41"/>
      <c r="IUE221" s="41"/>
      <c r="IUF221" s="41"/>
      <c r="IUG221" s="41"/>
      <c r="IUH221" s="41"/>
      <c r="IUI221" s="41"/>
      <c r="IUJ221" s="41"/>
      <c r="IUK221" s="41"/>
      <c r="IUL221" s="41"/>
      <c r="IUM221" s="41"/>
      <c r="IUN221" s="41"/>
      <c r="IUO221" s="41"/>
      <c r="IUP221" s="41"/>
      <c r="IUQ221" s="41"/>
      <c r="IUR221" s="41"/>
      <c r="IUS221" s="41"/>
      <c r="IUT221" s="41"/>
      <c r="IUU221" s="41"/>
      <c r="IUV221" s="41"/>
      <c r="IUW221" s="41"/>
      <c r="IUX221" s="41"/>
      <c r="IUY221" s="41"/>
      <c r="IUZ221" s="41"/>
      <c r="IVA221" s="41"/>
      <c r="IVB221" s="41"/>
      <c r="IVC221" s="41"/>
      <c r="IVD221" s="41"/>
      <c r="IVE221" s="41"/>
      <c r="IVF221" s="41"/>
      <c r="IVG221" s="41"/>
      <c r="IVH221" s="41"/>
      <c r="IVI221" s="41"/>
      <c r="IVJ221" s="41"/>
      <c r="IVK221" s="41"/>
      <c r="IVL221" s="41"/>
      <c r="IVM221" s="41"/>
      <c r="IVN221" s="41"/>
      <c r="IVO221" s="41"/>
      <c r="IVP221" s="41"/>
      <c r="IVQ221" s="41"/>
      <c r="IVR221" s="41"/>
      <c r="IVS221" s="41"/>
      <c r="IVT221" s="41"/>
      <c r="IVU221" s="41"/>
      <c r="IVV221" s="41"/>
      <c r="IVW221" s="41"/>
      <c r="IVX221" s="41"/>
      <c r="IVY221" s="41"/>
      <c r="IVZ221" s="41"/>
      <c r="IWA221" s="41"/>
      <c r="IWB221" s="41"/>
      <c r="IWC221" s="41"/>
      <c r="IWD221" s="41"/>
      <c r="IWE221" s="41"/>
      <c r="IWF221" s="41"/>
      <c r="IWG221" s="41"/>
      <c r="IWH221" s="41"/>
      <c r="IWI221" s="41"/>
      <c r="IWJ221" s="41"/>
      <c r="IWK221" s="41"/>
      <c r="IWL221" s="41"/>
      <c r="IWM221" s="41"/>
      <c r="IWN221" s="41"/>
      <c r="IWO221" s="41"/>
      <c r="IWP221" s="41"/>
      <c r="IWQ221" s="41"/>
      <c r="IWR221" s="41"/>
      <c r="IWS221" s="41"/>
      <c r="IWT221" s="41"/>
      <c r="IWU221" s="41"/>
      <c r="IWV221" s="41"/>
      <c r="IWW221" s="41"/>
      <c r="IWX221" s="41"/>
      <c r="IWY221" s="41"/>
      <c r="IWZ221" s="41"/>
      <c r="IXA221" s="41"/>
      <c r="IXB221" s="41"/>
      <c r="IXC221" s="41"/>
      <c r="IXD221" s="41"/>
      <c r="IXE221" s="41"/>
      <c r="IXF221" s="41"/>
      <c r="IXG221" s="41"/>
      <c r="IXH221" s="41"/>
      <c r="IXI221" s="41"/>
      <c r="IXJ221" s="41"/>
      <c r="IXK221" s="41"/>
      <c r="IXL221" s="41"/>
      <c r="IXM221" s="41"/>
      <c r="IXN221" s="41"/>
      <c r="IXO221" s="41"/>
      <c r="IXP221" s="41"/>
      <c r="IXQ221" s="41"/>
      <c r="IXR221" s="41"/>
      <c r="IXS221" s="41"/>
      <c r="IXT221" s="41"/>
      <c r="IXU221" s="41"/>
      <c r="IXV221" s="41"/>
      <c r="IXW221" s="41"/>
      <c r="IXX221" s="41"/>
      <c r="IXY221" s="41"/>
      <c r="IXZ221" s="41"/>
      <c r="IYA221" s="41"/>
      <c r="IYB221" s="41"/>
      <c r="IYC221" s="41"/>
      <c r="IYD221" s="41"/>
      <c r="IYE221" s="41"/>
      <c r="IYF221" s="41"/>
      <c r="IYG221" s="41"/>
      <c r="IYH221" s="41"/>
      <c r="IYI221" s="41"/>
      <c r="IYJ221" s="41"/>
      <c r="IYK221" s="41"/>
      <c r="IYL221" s="41"/>
      <c r="IYM221" s="41"/>
      <c r="IYN221" s="41"/>
      <c r="IYO221" s="41"/>
      <c r="IYP221" s="41"/>
      <c r="IYQ221" s="41"/>
      <c r="IYR221" s="41"/>
      <c r="IYS221" s="41"/>
      <c r="IYT221" s="41"/>
      <c r="IYU221" s="41"/>
      <c r="IYV221" s="41"/>
      <c r="IYW221" s="41"/>
      <c r="IYX221" s="41"/>
      <c r="IYY221" s="41"/>
      <c r="IYZ221" s="41"/>
      <c r="IZA221" s="41"/>
      <c r="IZB221" s="41"/>
      <c r="IZC221" s="41"/>
      <c r="IZD221" s="41"/>
      <c r="IZE221" s="41"/>
      <c r="IZF221" s="41"/>
      <c r="IZG221" s="41"/>
      <c r="IZH221" s="41"/>
      <c r="IZI221" s="41"/>
      <c r="IZJ221" s="41"/>
      <c r="IZK221" s="41"/>
      <c r="IZL221" s="41"/>
      <c r="IZM221" s="41"/>
      <c r="IZN221" s="41"/>
      <c r="IZO221" s="41"/>
      <c r="IZP221" s="41"/>
      <c r="IZQ221" s="41"/>
      <c r="IZR221" s="41"/>
      <c r="IZS221" s="41"/>
      <c r="IZT221" s="41"/>
      <c r="IZU221" s="41"/>
      <c r="IZV221" s="41"/>
      <c r="IZW221" s="41"/>
      <c r="IZX221" s="41"/>
      <c r="IZY221" s="41"/>
      <c r="IZZ221" s="41"/>
      <c r="JAA221" s="41"/>
      <c r="JAB221" s="41"/>
      <c r="JAC221" s="41"/>
      <c r="JAD221" s="41"/>
      <c r="JAE221" s="41"/>
      <c r="JAF221" s="41"/>
      <c r="JAG221" s="41"/>
      <c r="JAH221" s="41"/>
      <c r="JAI221" s="41"/>
      <c r="JAJ221" s="41"/>
      <c r="JAK221" s="41"/>
      <c r="JAL221" s="41"/>
      <c r="JAM221" s="41"/>
      <c r="JAN221" s="41"/>
      <c r="JAO221" s="41"/>
      <c r="JAP221" s="41"/>
      <c r="JAQ221" s="41"/>
      <c r="JAR221" s="41"/>
      <c r="JAS221" s="41"/>
      <c r="JAT221" s="41"/>
      <c r="JAU221" s="41"/>
      <c r="JAV221" s="41"/>
      <c r="JAW221" s="41"/>
      <c r="JAX221" s="41"/>
      <c r="JAY221" s="41"/>
      <c r="JAZ221" s="41"/>
      <c r="JBA221" s="41"/>
      <c r="JBB221" s="41"/>
      <c r="JBC221" s="41"/>
      <c r="JBD221" s="41"/>
      <c r="JBE221" s="41"/>
      <c r="JBF221" s="41"/>
      <c r="JBG221" s="41"/>
      <c r="JBH221" s="41"/>
      <c r="JBI221" s="41"/>
      <c r="JBJ221" s="41"/>
      <c r="JBK221" s="41"/>
      <c r="JBL221" s="41"/>
      <c r="JBM221" s="41"/>
      <c r="JBN221" s="41"/>
      <c r="JBO221" s="41"/>
      <c r="JBP221" s="41"/>
      <c r="JBQ221" s="41"/>
      <c r="JBR221" s="41"/>
      <c r="JBS221" s="41"/>
      <c r="JBT221" s="41"/>
      <c r="JBU221" s="41"/>
      <c r="JBV221" s="41"/>
      <c r="JBW221" s="41"/>
      <c r="JBX221" s="41"/>
      <c r="JBY221" s="41"/>
      <c r="JBZ221" s="41"/>
      <c r="JCA221" s="41"/>
      <c r="JCB221" s="41"/>
      <c r="JCC221" s="41"/>
      <c r="JCD221" s="41"/>
      <c r="JCE221" s="41"/>
      <c r="JCF221" s="41"/>
      <c r="JCG221" s="41"/>
      <c r="JCH221" s="41"/>
      <c r="JCI221" s="41"/>
      <c r="JCJ221" s="41"/>
      <c r="JCK221" s="41"/>
      <c r="JCL221" s="41"/>
      <c r="JCM221" s="41"/>
      <c r="JCN221" s="41"/>
      <c r="JCO221" s="41"/>
      <c r="JCP221" s="41"/>
      <c r="JCQ221" s="41"/>
      <c r="JCR221" s="41"/>
      <c r="JCS221" s="41"/>
      <c r="JCT221" s="41"/>
      <c r="JCU221" s="41"/>
      <c r="JCV221" s="41"/>
      <c r="JCW221" s="41"/>
      <c r="JCX221" s="41"/>
      <c r="JCY221" s="41"/>
      <c r="JCZ221" s="41"/>
      <c r="JDA221" s="41"/>
      <c r="JDB221" s="41"/>
      <c r="JDC221" s="41"/>
      <c r="JDD221" s="41"/>
      <c r="JDE221" s="41"/>
      <c r="JDF221" s="41"/>
      <c r="JDG221" s="41"/>
      <c r="JDH221" s="41"/>
      <c r="JDI221" s="41"/>
      <c r="JDJ221" s="41"/>
      <c r="JDK221" s="41"/>
      <c r="JDL221" s="41"/>
      <c r="JDM221" s="41"/>
      <c r="JDN221" s="41"/>
      <c r="JDO221" s="41"/>
      <c r="JDP221" s="41"/>
      <c r="JDQ221" s="41"/>
      <c r="JDR221" s="41"/>
      <c r="JDS221" s="41"/>
      <c r="JDT221" s="41"/>
      <c r="JDU221" s="41"/>
      <c r="JDV221" s="41"/>
      <c r="JDW221" s="41"/>
      <c r="JDX221" s="41"/>
      <c r="JDY221" s="41"/>
      <c r="JDZ221" s="41"/>
      <c r="JEA221" s="41"/>
      <c r="JEB221" s="41"/>
      <c r="JEC221" s="41"/>
      <c r="JED221" s="41"/>
      <c r="JEE221" s="41"/>
      <c r="JEF221" s="41"/>
      <c r="JEG221" s="41"/>
      <c r="JEH221" s="41"/>
      <c r="JEI221" s="41"/>
      <c r="JEJ221" s="41"/>
      <c r="JEK221" s="41"/>
      <c r="JEL221" s="41"/>
      <c r="JEM221" s="41"/>
      <c r="JEN221" s="41"/>
      <c r="JEO221" s="41"/>
      <c r="JEP221" s="41"/>
      <c r="JEQ221" s="41"/>
      <c r="JER221" s="41"/>
      <c r="JES221" s="41"/>
      <c r="JET221" s="41"/>
      <c r="JEU221" s="41"/>
      <c r="JEV221" s="41"/>
      <c r="JEW221" s="41"/>
      <c r="JEX221" s="41"/>
      <c r="JEY221" s="41"/>
      <c r="JEZ221" s="41"/>
      <c r="JFA221" s="41"/>
      <c r="JFB221" s="41"/>
      <c r="JFC221" s="41"/>
      <c r="JFD221" s="41"/>
      <c r="JFE221" s="41"/>
      <c r="JFF221" s="41"/>
      <c r="JFG221" s="41"/>
      <c r="JFH221" s="41"/>
      <c r="JFI221" s="41"/>
      <c r="JFJ221" s="41"/>
      <c r="JFK221" s="41"/>
      <c r="JFL221" s="41"/>
      <c r="JFM221" s="41"/>
      <c r="JFN221" s="41"/>
      <c r="JFO221" s="41"/>
      <c r="JFP221" s="41"/>
      <c r="JFQ221" s="41"/>
      <c r="JFR221" s="41"/>
      <c r="JFS221" s="41"/>
      <c r="JFT221" s="41"/>
      <c r="JFU221" s="41"/>
      <c r="JFV221" s="41"/>
      <c r="JFW221" s="41"/>
      <c r="JFX221" s="41"/>
      <c r="JFY221" s="41"/>
      <c r="JFZ221" s="41"/>
      <c r="JGA221" s="41"/>
      <c r="JGB221" s="41"/>
      <c r="JGC221" s="41"/>
      <c r="JGD221" s="41"/>
      <c r="JGE221" s="41"/>
      <c r="JGF221" s="41"/>
      <c r="JGG221" s="41"/>
      <c r="JGH221" s="41"/>
      <c r="JGI221" s="41"/>
      <c r="JGJ221" s="41"/>
      <c r="JGK221" s="41"/>
      <c r="JGL221" s="41"/>
      <c r="JGM221" s="41"/>
      <c r="JGN221" s="41"/>
      <c r="JGO221" s="41"/>
      <c r="JGP221" s="41"/>
      <c r="JGQ221" s="41"/>
      <c r="JGR221" s="41"/>
      <c r="JGS221" s="41"/>
      <c r="JGT221" s="41"/>
      <c r="JGU221" s="41"/>
      <c r="JGV221" s="41"/>
      <c r="JGW221" s="41"/>
      <c r="JGX221" s="41"/>
      <c r="JGY221" s="41"/>
      <c r="JGZ221" s="41"/>
      <c r="JHA221" s="41"/>
      <c r="JHB221" s="41"/>
      <c r="JHC221" s="41"/>
      <c r="JHD221" s="41"/>
      <c r="JHE221" s="41"/>
      <c r="JHF221" s="41"/>
      <c r="JHG221" s="41"/>
      <c r="JHH221" s="41"/>
      <c r="JHI221" s="41"/>
      <c r="JHJ221" s="41"/>
      <c r="JHK221" s="41"/>
      <c r="JHL221" s="41"/>
      <c r="JHM221" s="41"/>
      <c r="JHN221" s="41"/>
      <c r="JHO221" s="41"/>
      <c r="JHP221" s="41"/>
      <c r="JHQ221" s="41"/>
      <c r="JHR221" s="41"/>
      <c r="JHS221" s="41"/>
      <c r="JHT221" s="41"/>
      <c r="JHU221" s="41"/>
      <c r="JHV221" s="41"/>
      <c r="JHW221" s="41"/>
      <c r="JHX221" s="41"/>
      <c r="JHY221" s="41"/>
      <c r="JHZ221" s="41"/>
      <c r="JIA221" s="41"/>
      <c r="JIB221" s="41"/>
      <c r="JIC221" s="41"/>
      <c r="JID221" s="41"/>
      <c r="JIE221" s="41"/>
      <c r="JIF221" s="41"/>
      <c r="JIG221" s="41"/>
      <c r="JIH221" s="41"/>
      <c r="JII221" s="41"/>
      <c r="JIJ221" s="41"/>
      <c r="JIK221" s="41"/>
      <c r="JIL221" s="41"/>
      <c r="JIM221" s="41"/>
      <c r="JIN221" s="41"/>
      <c r="JIO221" s="41"/>
      <c r="JIP221" s="41"/>
      <c r="JIQ221" s="41"/>
      <c r="JIR221" s="41"/>
      <c r="JIS221" s="41"/>
      <c r="JIT221" s="41"/>
      <c r="JIU221" s="41"/>
      <c r="JIV221" s="41"/>
      <c r="JIW221" s="41"/>
      <c r="JIX221" s="41"/>
      <c r="JIY221" s="41"/>
      <c r="JIZ221" s="41"/>
      <c r="JJA221" s="41"/>
      <c r="JJB221" s="41"/>
      <c r="JJC221" s="41"/>
      <c r="JJD221" s="41"/>
      <c r="JJE221" s="41"/>
      <c r="JJF221" s="41"/>
      <c r="JJG221" s="41"/>
      <c r="JJH221" s="41"/>
      <c r="JJI221" s="41"/>
      <c r="JJJ221" s="41"/>
      <c r="JJK221" s="41"/>
      <c r="JJL221" s="41"/>
      <c r="JJM221" s="41"/>
      <c r="JJN221" s="41"/>
      <c r="JJO221" s="41"/>
      <c r="JJP221" s="41"/>
      <c r="JJQ221" s="41"/>
      <c r="JJR221" s="41"/>
      <c r="JJS221" s="41"/>
      <c r="JJT221" s="41"/>
      <c r="JJU221" s="41"/>
      <c r="JJV221" s="41"/>
      <c r="JJW221" s="41"/>
      <c r="JJX221" s="41"/>
      <c r="JJY221" s="41"/>
      <c r="JJZ221" s="41"/>
      <c r="JKA221" s="41"/>
      <c r="JKB221" s="41"/>
      <c r="JKC221" s="41"/>
      <c r="JKD221" s="41"/>
      <c r="JKE221" s="41"/>
      <c r="JKF221" s="41"/>
      <c r="JKG221" s="41"/>
      <c r="JKH221" s="41"/>
      <c r="JKI221" s="41"/>
      <c r="JKJ221" s="41"/>
      <c r="JKK221" s="41"/>
      <c r="JKL221" s="41"/>
      <c r="JKM221" s="41"/>
      <c r="JKN221" s="41"/>
      <c r="JKO221" s="41"/>
      <c r="JKP221" s="41"/>
      <c r="JKQ221" s="41"/>
      <c r="JKR221" s="41"/>
      <c r="JKS221" s="41"/>
      <c r="JKT221" s="41"/>
      <c r="JKU221" s="41"/>
      <c r="JKV221" s="41"/>
      <c r="JKW221" s="41"/>
      <c r="JKX221" s="41"/>
      <c r="JKY221" s="41"/>
      <c r="JKZ221" s="41"/>
      <c r="JLA221" s="41"/>
      <c r="JLB221" s="41"/>
      <c r="JLC221" s="41"/>
      <c r="JLD221" s="41"/>
      <c r="JLE221" s="41"/>
      <c r="JLF221" s="41"/>
      <c r="JLG221" s="41"/>
      <c r="JLH221" s="41"/>
      <c r="JLI221" s="41"/>
      <c r="JLJ221" s="41"/>
      <c r="JLK221" s="41"/>
      <c r="JLL221" s="41"/>
      <c r="JLM221" s="41"/>
      <c r="JLN221" s="41"/>
      <c r="JLO221" s="41"/>
      <c r="JLP221" s="41"/>
      <c r="JLQ221" s="41"/>
      <c r="JLR221" s="41"/>
      <c r="JLS221" s="41"/>
      <c r="JLT221" s="41"/>
      <c r="JLU221" s="41"/>
      <c r="JLV221" s="41"/>
      <c r="JLW221" s="41"/>
      <c r="JLX221" s="41"/>
      <c r="JLY221" s="41"/>
      <c r="JLZ221" s="41"/>
      <c r="JMA221" s="41"/>
      <c r="JMB221" s="41"/>
      <c r="JMC221" s="41"/>
      <c r="JMD221" s="41"/>
      <c r="JME221" s="41"/>
      <c r="JMF221" s="41"/>
      <c r="JMG221" s="41"/>
      <c r="JMH221" s="41"/>
      <c r="JMI221" s="41"/>
      <c r="JMJ221" s="41"/>
      <c r="JMK221" s="41"/>
      <c r="JML221" s="41"/>
      <c r="JMM221" s="41"/>
      <c r="JMN221" s="41"/>
      <c r="JMO221" s="41"/>
      <c r="JMP221" s="41"/>
      <c r="JMQ221" s="41"/>
      <c r="JMR221" s="41"/>
      <c r="JMS221" s="41"/>
      <c r="JMT221" s="41"/>
      <c r="JMU221" s="41"/>
      <c r="JMV221" s="41"/>
      <c r="JMW221" s="41"/>
      <c r="JMX221" s="41"/>
      <c r="JMY221" s="41"/>
      <c r="JMZ221" s="41"/>
      <c r="JNA221" s="41"/>
      <c r="JNB221" s="41"/>
      <c r="JNC221" s="41"/>
      <c r="JND221" s="41"/>
      <c r="JNE221" s="41"/>
      <c r="JNF221" s="41"/>
      <c r="JNG221" s="41"/>
      <c r="JNH221" s="41"/>
      <c r="JNI221" s="41"/>
      <c r="JNJ221" s="41"/>
      <c r="JNK221" s="41"/>
      <c r="JNL221" s="41"/>
      <c r="JNM221" s="41"/>
      <c r="JNN221" s="41"/>
      <c r="JNO221" s="41"/>
      <c r="JNP221" s="41"/>
      <c r="JNQ221" s="41"/>
      <c r="JNR221" s="41"/>
      <c r="JNS221" s="41"/>
      <c r="JNT221" s="41"/>
      <c r="JNU221" s="41"/>
      <c r="JNV221" s="41"/>
      <c r="JNW221" s="41"/>
      <c r="JNX221" s="41"/>
      <c r="JNY221" s="41"/>
      <c r="JNZ221" s="41"/>
      <c r="JOA221" s="41"/>
      <c r="JOB221" s="41"/>
      <c r="JOC221" s="41"/>
      <c r="JOD221" s="41"/>
      <c r="JOE221" s="41"/>
      <c r="JOF221" s="41"/>
      <c r="JOG221" s="41"/>
      <c r="JOH221" s="41"/>
      <c r="JOI221" s="41"/>
      <c r="JOJ221" s="41"/>
      <c r="JOK221" s="41"/>
      <c r="JOL221" s="41"/>
      <c r="JOM221" s="41"/>
      <c r="JON221" s="41"/>
      <c r="JOO221" s="41"/>
      <c r="JOP221" s="41"/>
      <c r="JOQ221" s="41"/>
      <c r="JOR221" s="41"/>
      <c r="JOS221" s="41"/>
      <c r="JOT221" s="41"/>
      <c r="JOU221" s="41"/>
      <c r="JOV221" s="41"/>
      <c r="JOW221" s="41"/>
      <c r="JOX221" s="41"/>
      <c r="JOY221" s="41"/>
      <c r="JOZ221" s="41"/>
      <c r="JPA221" s="41"/>
      <c r="JPB221" s="41"/>
      <c r="JPC221" s="41"/>
      <c r="JPD221" s="41"/>
      <c r="JPE221" s="41"/>
      <c r="JPF221" s="41"/>
      <c r="JPG221" s="41"/>
      <c r="JPH221" s="41"/>
      <c r="JPI221" s="41"/>
      <c r="JPJ221" s="41"/>
      <c r="JPK221" s="41"/>
      <c r="JPL221" s="41"/>
      <c r="JPM221" s="41"/>
      <c r="JPN221" s="41"/>
      <c r="JPO221" s="41"/>
      <c r="JPP221" s="41"/>
      <c r="JPQ221" s="41"/>
      <c r="JPR221" s="41"/>
      <c r="JPS221" s="41"/>
      <c r="JPT221" s="41"/>
      <c r="JPU221" s="41"/>
      <c r="JPV221" s="41"/>
      <c r="JPW221" s="41"/>
      <c r="JPX221" s="41"/>
      <c r="JPY221" s="41"/>
      <c r="JPZ221" s="41"/>
      <c r="JQA221" s="41"/>
      <c r="JQB221" s="41"/>
      <c r="JQC221" s="41"/>
      <c r="JQD221" s="41"/>
      <c r="JQE221" s="41"/>
      <c r="JQF221" s="41"/>
      <c r="JQG221" s="41"/>
      <c r="JQH221" s="41"/>
      <c r="JQI221" s="41"/>
      <c r="JQJ221" s="41"/>
      <c r="JQK221" s="41"/>
      <c r="JQL221" s="41"/>
      <c r="JQM221" s="41"/>
      <c r="JQN221" s="41"/>
      <c r="JQO221" s="41"/>
      <c r="JQP221" s="41"/>
      <c r="JQQ221" s="41"/>
      <c r="JQR221" s="41"/>
      <c r="JQS221" s="41"/>
      <c r="JQT221" s="41"/>
      <c r="JQU221" s="41"/>
      <c r="JQV221" s="41"/>
      <c r="JQW221" s="41"/>
      <c r="JQX221" s="41"/>
      <c r="JQY221" s="41"/>
      <c r="JQZ221" s="41"/>
      <c r="JRA221" s="41"/>
      <c r="JRB221" s="41"/>
      <c r="JRC221" s="41"/>
      <c r="JRD221" s="41"/>
      <c r="JRE221" s="41"/>
      <c r="JRF221" s="41"/>
      <c r="JRG221" s="41"/>
      <c r="JRH221" s="41"/>
      <c r="JRI221" s="41"/>
      <c r="JRJ221" s="41"/>
      <c r="JRK221" s="41"/>
      <c r="JRL221" s="41"/>
      <c r="JRM221" s="41"/>
      <c r="JRN221" s="41"/>
      <c r="JRO221" s="41"/>
      <c r="JRP221" s="41"/>
      <c r="JRQ221" s="41"/>
      <c r="JRR221" s="41"/>
      <c r="JRS221" s="41"/>
      <c r="JRT221" s="41"/>
      <c r="JRU221" s="41"/>
      <c r="JRV221" s="41"/>
      <c r="JRW221" s="41"/>
      <c r="JRX221" s="41"/>
      <c r="JRY221" s="41"/>
      <c r="JRZ221" s="41"/>
      <c r="JSA221" s="41"/>
      <c r="JSB221" s="41"/>
      <c r="JSC221" s="41"/>
      <c r="JSD221" s="41"/>
      <c r="JSE221" s="41"/>
      <c r="JSF221" s="41"/>
      <c r="JSG221" s="41"/>
      <c r="JSH221" s="41"/>
      <c r="JSI221" s="41"/>
      <c r="JSJ221" s="41"/>
      <c r="JSK221" s="41"/>
      <c r="JSL221" s="41"/>
      <c r="JSM221" s="41"/>
      <c r="JSN221" s="41"/>
      <c r="JSO221" s="41"/>
      <c r="JSP221" s="41"/>
      <c r="JSQ221" s="41"/>
      <c r="JSR221" s="41"/>
      <c r="JSS221" s="41"/>
      <c r="JST221" s="41"/>
      <c r="JSU221" s="41"/>
      <c r="JSV221" s="41"/>
      <c r="JSW221" s="41"/>
      <c r="JSX221" s="41"/>
      <c r="JSY221" s="41"/>
      <c r="JSZ221" s="41"/>
      <c r="JTA221" s="41"/>
      <c r="JTB221" s="41"/>
      <c r="JTC221" s="41"/>
      <c r="JTD221" s="41"/>
      <c r="JTE221" s="41"/>
      <c r="JTF221" s="41"/>
      <c r="JTG221" s="41"/>
      <c r="JTH221" s="41"/>
      <c r="JTI221" s="41"/>
      <c r="JTJ221" s="41"/>
      <c r="JTK221" s="41"/>
      <c r="JTL221" s="41"/>
      <c r="JTM221" s="41"/>
      <c r="JTN221" s="41"/>
      <c r="JTO221" s="41"/>
      <c r="JTP221" s="41"/>
      <c r="JTQ221" s="41"/>
      <c r="JTR221" s="41"/>
      <c r="JTS221" s="41"/>
      <c r="JTT221" s="41"/>
      <c r="JTU221" s="41"/>
      <c r="JTV221" s="41"/>
      <c r="JTW221" s="41"/>
      <c r="JTX221" s="41"/>
      <c r="JTY221" s="41"/>
      <c r="JTZ221" s="41"/>
      <c r="JUA221" s="41"/>
      <c r="JUB221" s="41"/>
      <c r="JUC221" s="41"/>
      <c r="JUD221" s="41"/>
      <c r="JUE221" s="41"/>
      <c r="JUF221" s="41"/>
      <c r="JUG221" s="41"/>
      <c r="JUH221" s="41"/>
      <c r="JUI221" s="41"/>
      <c r="JUJ221" s="41"/>
      <c r="JUK221" s="41"/>
      <c r="JUL221" s="41"/>
      <c r="JUM221" s="41"/>
      <c r="JUN221" s="41"/>
      <c r="JUO221" s="41"/>
      <c r="JUP221" s="41"/>
      <c r="JUQ221" s="41"/>
      <c r="JUR221" s="41"/>
      <c r="JUS221" s="41"/>
      <c r="JUT221" s="41"/>
      <c r="JUU221" s="41"/>
      <c r="JUV221" s="41"/>
      <c r="JUW221" s="41"/>
      <c r="JUX221" s="41"/>
      <c r="JUY221" s="41"/>
      <c r="JUZ221" s="41"/>
      <c r="JVA221" s="41"/>
      <c r="JVB221" s="41"/>
      <c r="JVC221" s="41"/>
      <c r="JVD221" s="41"/>
      <c r="JVE221" s="41"/>
      <c r="JVF221" s="41"/>
      <c r="JVG221" s="41"/>
      <c r="JVH221" s="41"/>
      <c r="JVI221" s="41"/>
      <c r="JVJ221" s="41"/>
      <c r="JVK221" s="41"/>
      <c r="JVL221" s="41"/>
      <c r="JVM221" s="41"/>
      <c r="JVN221" s="41"/>
      <c r="JVO221" s="41"/>
      <c r="JVP221" s="41"/>
      <c r="JVQ221" s="41"/>
      <c r="JVR221" s="41"/>
      <c r="JVS221" s="41"/>
      <c r="JVT221" s="41"/>
      <c r="JVU221" s="41"/>
      <c r="JVV221" s="41"/>
      <c r="JVW221" s="41"/>
      <c r="JVX221" s="41"/>
      <c r="JVY221" s="41"/>
      <c r="JVZ221" s="41"/>
      <c r="JWA221" s="41"/>
      <c r="JWB221" s="41"/>
      <c r="JWC221" s="41"/>
      <c r="JWD221" s="41"/>
      <c r="JWE221" s="41"/>
      <c r="JWF221" s="41"/>
      <c r="JWG221" s="41"/>
      <c r="JWH221" s="41"/>
      <c r="JWI221" s="41"/>
      <c r="JWJ221" s="41"/>
      <c r="JWK221" s="41"/>
      <c r="JWL221" s="41"/>
      <c r="JWM221" s="41"/>
      <c r="JWN221" s="41"/>
      <c r="JWO221" s="41"/>
      <c r="JWP221" s="41"/>
      <c r="JWQ221" s="41"/>
      <c r="JWR221" s="41"/>
      <c r="JWS221" s="41"/>
      <c r="JWT221" s="41"/>
      <c r="JWU221" s="41"/>
      <c r="JWV221" s="41"/>
      <c r="JWW221" s="41"/>
      <c r="JWX221" s="41"/>
      <c r="JWY221" s="41"/>
      <c r="JWZ221" s="41"/>
      <c r="JXA221" s="41"/>
      <c r="JXB221" s="41"/>
      <c r="JXC221" s="41"/>
      <c r="JXD221" s="41"/>
      <c r="JXE221" s="41"/>
      <c r="JXF221" s="41"/>
      <c r="JXG221" s="41"/>
      <c r="JXH221" s="41"/>
      <c r="JXI221" s="41"/>
      <c r="JXJ221" s="41"/>
      <c r="JXK221" s="41"/>
      <c r="JXL221" s="41"/>
      <c r="JXM221" s="41"/>
      <c r="JXN221" s="41"/>
      <c r="JXO221" s="41"/>
      <c r="JXP221" s="41"/>
      <c r="JXQ221" s="41"/>
      <c r="JXR221" s="41"/>
      <c r="JXS221" s="41"/>
      <c r="JXT221" s="41"/>
      <c r="JXU221" s="41"/>
      <c r="JXV221" s="41"/>
      <c r="JXW221" s="41"/>
      <c r="JXX221" s="41"/>
      <c r="JXY221" s="41"/>
      <c r="JXZ221" s="41"/>
      <c r="JYA221" s="41"/>
      <c r="JYB221" s="41"/>
      <c r="JYC221" s="41"/>
      <c r="JYD221" s="41"/>
      <c r="JYE221" s="41"/>
      <c r="JYF221" s="41"/>
      <c r="JYG221" s="41"/>
      <c r="JYH221" s="41"/>
      <c r="JYI221" s="41"/>
      <c r="JYJ221" s="41"/>
      <c r="JYK221" s="41"/>
      <c r="JYL221" s="41"/>
      <c r="JYM221" s="41"/>
      <c r="JYN221" s="41"/>
      <c r="JYO221" s="41"/>
      <c r="JYP221" s="41"/>
      <c r="JYQ221" s="41"/>
      <c r="JYR221" s="41"/>
      <c r="JYS221" s="41"/>
      <c r="JYT221" s="41"/>
      <c r="JYU221" s="41"/>
      <c r="JYV221" s="41"/>
      <c r="JYW221" s="41"/>
      <c r="JYX221" s="41"/>
      <c r="JYY221" s="41"/>
      <c r="JYZ221" s="41"/>
      <c r="JZA221" s="41"/>
      <c r="JZB221" s="41"/>
      <c r="JZC221" s="41"/>
      <c r="JZD221" s="41"/>
      <c r="JZE221" s="41"/>
      <c r="JZF221" s="41"/>
      <c r="JZG221" s="41"/>
      <c r="JZH221" s="41"/>
      <c r="JZI221" s="41"/>
      <c r="JZJ221" s="41"/>
      <c r="JZK221" s="41"/>
      <c r="JZL221" s="41"/>
      <c r="JZM221" s="41"/>
      <c r="JZN221" s="41"/>
      <c r="JZO221" s="41"/>
      <c r="JZP221" s="41"/>
      <c r="JZQ221" s="41"/>
      <c r="JZR221" s="41"/>
      <c r="JZS221" s="41"/>
      <c r="JZT221" s="41"/>
      <c r="JZU221" s="41"/>
      <c r="JZV221" s="41"/>
      <c r="JZW221" s="41"/>
      <c r="JZX221" s="41"/>
      <c r="JZY221" s="41"/>
      <c r="JZZ221" s="41"/>
      <c r="KAA221" s="41"/>
      <c r="KAB221" s="41"/>
      <c r="KAC221" s="41"/>
      <c r="KAD221" s="41"/>
      <c r="KAE221" s="41"/>
      <c r="KAF221" s="41"/>
      <c r="KAG221" s="41"/>
      <c r="KAH221" s="41"/>
      <c r="KAI221" s="41"/>
      <c r="KAJ221" s="41"/>
      <c r="KAK221" s="41"/>
      <c r="KAL221" s="41"/>
      <c r="KAM221" s="41"/>
      <c r="KAN221" s="41"/>
      <c r="KAO221" s="41"/>
      <c r="KAP221" s="41"/>
      <c r="KAQ221" s="41"/>
      <c r="KAR221" s="41"/>
      <c r="KAS221" s="41"/>
      <c r="KAT221" s="41"/>
      <c r="KAU221" s="41"/>
      <c r="KAV221" s="41"/>
      <c r="KAW221" s="41"/>
      <c r="KAX221" s="41"/>
      <c r="KAY221" s="41"/>
      <c r="KAZ221" s="41"/>
      <c r="KBA221" s="41"/>
      <c r="KBB221" s="41"/>
      <c r="KBC221" s="41"/>
      <c r="KBD221" s="41"/>
      <c r="KBE221" s="41"/>
      <c r="KBF221" s="41"/>
      <c r="KBG221" s="41"/>
      <c r="KBH221" s="41"/>
      <c r="KBI221" s="41"/>
      <c r="KBJ221" s="41"/>
      <c r="KBK221" s="41"/>
      <c r="KBL221" s="41"/>
      <c r="KBM221" s="41"/>
      <c r="KBN221" s="41"/>
      <c r="KBO221" s="41"/>
      <c r="KBP221" s="41"/>
      <c r="KBQ221" s="41"/>
      <c r="KBR221" s="41"/>
      <c r="KBS221" s="41"/>
      <c r="KBT221" s="41"/>
      <c r="KBU221" s="41"/>
      <c r="KBV221" s="41"/>
      <c r="KBW221" s="41"/>
      <c r="KBX221" s="41"/>
      <c r="KBY221" s="41"/>
      <c r="KBZ221" s="41"/>
      <c r="KCA221" s="41"/>
      <c r="KCB221" s="41"/>
      <c r="KCC221" s="41"/>
      <c r="KCD221" s="41"/>
      <c r="KCE221" s="41"/>
      <c r="KCF221" s="41"/>
      <c r="KCG221" s="41"/>
      <c r="KCH221" s="41"/>
      <c r="KCI221" s="41"/>
      <c r="KCJ221" s="41"/>
      <c r="KCK221" s="41"/>
      <c r="KCL221" s="41"/>
      <c r="KCM221" s="41"/>
      <c r="KCN221" s="41"/>
      <c r="KCO221" s="41"/>
      <c r="KCP221" s="41"/>
      <c r="KCQ221" s="41"/>
      <c r="KCR221" s="41"/>
      <c r="KCS221" s="41"/>
      <c r="KCT221" s="41"/>
      <c r="KCU221" s="41"/>
      <c r="KCV221" s="41"/>
      <c r="KCW221" s="41"/>
      <c r="KCX221" s="41"/>
      <c r="KCY221" s="41"/>
      <c r="KCZ221" s="41"/>
      <c r="KDA221" s="41"/>
      <c r="KDB221" s="41"/>
      <c r="KDC221" s="41"/>
      <c r="KDD221" s="41"/>
      <c r="KDE221" s="41"/>
      <c r="KDF221" s="41"/>
      <c r="KDG221" s="41"/>
      <c r="KDH221" s="41"/>
      <c r="KDI221" s="41"/>
      <c r="KDJ221" s="41"/>
      <c r="KDK221" s="41"/>
      <c r="KDL221" s="41"/>
      <c r="KDM221" s="41"/>
      <c r="KDN221" s="41"/>
      <c r="KDO221" s="41"/>
      <c r="KDP221" s="41"/>
      <c r="KDQ221" s="41"/>
      <c r="KDR221" s="41"/>
      <c r="KDS221" s="41"/>
      <c r="KDT221" s="41"/>
      <c r="KDU221" s="41"/>
      <c r="KDV221" s="41"/>
      <c r="KDW221" s="41"/>
      <c r="KDX221" s="41"/>
      <c r="KDY221" s="41"/>
      <c r="KDZ221" s="41"/>
      <c r="KEA221" s="41"/>
      <c r="KEB221" s="41"/>
      <c r="KEC221" s="41"/>
      <c r="KED221" s="41"/>
      <c r="KEE221" s="41"/>
      <c r="KEF221" s="41"/>
      <c r="KEG221" s="41"/>
      <c r="KEH221" s="41"/>
      <c r="KEI221" s="41"/>
      <c r="KEJ221" s="41"/>
      <c r="KEK221" s="41"/>
      <c r="KEL221" s="41"/>
      <c r="KEM221" s="41"/>
      <c r="KEN221" s="41"/>
      <c r="KEO221" s="41"/>
      <c r="KEP221" s="41"/>
      <c r="KEQ221" s="41"/>
      <c r="KER221" s="41"/>
      <c r="KES221" s="41"/>
      <c r="KET221" s="41"/>
      <c r="KEU221" s="41"/>
      <c r="KEV221" s="41"/>
      <c r="KEW221" s="41"/>
      <c r="KEX221" s="41"/>
      <c r="KEY221" s="41"/>
      <c r="KEZ221" s="41"/>
      <c r="KFA221" s="41"/>
      <c r="KFB221" s="41"/>
      <c r="KFC221" s="41"/>
      <c r="KFD221" s="41"/>
      <c r="KFE221" s="41"/>
      <c r="KFF221" s="41"/>
      <c r="KFG221" s="41"/>
      <c r="KFH221" s="41"/>
      <c r="KFI221" s="41"/>
      <c r="KFJ221" s="41"/>
      <c r="KFK221" s="41"/>
      <c r="KFL221" s="41"/>
      <c r="KFM221" s="41"/>
      <c r="KFN221" s="41"/>
      <c r="KFO221" s="41"/>
      <c r="KFP221" s="41"/>
      <c r="KFQ221" s="41"/>
      <c r="KFR221" s="41"/>
      <c r="KFS221" s="41"/>
      <c r="KFT221" s="41"/>
      <c r="KFU221" s="41"/>
      <c r="KFV221" s="41"/>
      <c r="KFW221" s="41"/>
      <c r="KFX221" s="41"/>
      <c r="KFY221" s="41"/>
      <c r="KFZ221" s="41"/>
      <c r="KGA221" s="41"/>
      <c r="KGB221" s="41"/>
      <c r="KGC221" s="41"/>
      <c r="KGD221" s="41"/>
      <c r="KGE221" s="41"/>
      <c r="KGF221" s="41"/>
      <c r="KGG221" s="41"/>
      <c r="KGH221" s="41"/>
      <c r="KGI221" s="41"/>
      <c r="KGJ221" s="41"/>
      <c r="KGK221" s="41"/>
      <c r="KGL221" s="41"/>
      <c r="KGM221" s="41"/>
      <c r="KGN221" s="41"/>
      <c r="KGO221" s="41"/>
      <c r="KGP221" s="41"/>
      <c r="KGQ221" s="41"/>
      <c r="KGR221" s="41"/>
      <c r="KGS221" s="41"/>
      <c r="KGT221" s="41"/>
      <c r="KGU221" s="41"/>
      <c r="KGV221" s="41"/>
      <c r="KGW221" s="41"/>
      <c r="KGX221" s="41"/>
      <c r="KGY221" s="41"/>
      <c r="KGZ221" s="41"/>
      <c r="KHA221" s="41"/>
      <c r="KHB221" s="41"/>
      <c r="KHC221" s="41"/>
      <c r="KHD221" s="41"/>
      <c r="KHE221" s="41"/>
      <c r="KHF221" s="41"/>
      <c r="KHG221" s="41"/>
      <c r="KHH221" s="41"/>
      <c r="KHI221" s="41"/>
      <c r="KHJ221" s="41"/>
      <c r="KHK221" s="41"/>
      <c r="KHL221" s="41"/>
      <c r="KHM221" s="41"/>
      <c r="KHN221" s="41"/>
      <c r="KHO221" s="41"/>
      <c r="KHP221" s="41"/>
      <c r="KHQ221" s="41"/>
      <c r="KHR221" s="41"/>
      <c r="KHS221" s="41"/>
      <c r="KHT221" s="41"/>
      <c r="KHU221" s="41"/>
      <c r="KHV221" s="41"/>
      <c r="KHW221" s="41"/>
      <c r="KHX221" s="41"/>
      <c r="KHY221" s="41"/>
      <c r="KHZ221" s="41"/>
      <c r="KIA221" s="41"/>
      <c r="KIB221" s="41"/>
      <c r="KIC221" s="41"/>
      <c r="KID221" s="41"/>
      <c r="KIE221" s="41"/>
      <c r="KIF221" s="41"/>
      <c r="KIG221" s="41"/>
      <c r="KIH221" s="41"/>
      <c r="KII221" s="41"/>
      <c r="KIJ221" s="41"/>
      <c r="KIK221" s="41"/>
      <c r="KIL221" s="41"/>
      <c r="KIM221" s="41"/>
      <c r="KIN221" s="41"/>
      <c r="KIO221" s="41"/>
      <c r="KIP221" s="41"/>
      <c r="KIQ221" s="41"/>
      <c r="KIR221" s="41"/>
      <c r="KIS221" s="41"/>
      <c r="KIT221" s="41"/>
      <c r="KIU221" s="41"/>
      <c r="KIV221" s="41"/>
      <c r="KIW221" s="41"/>
      <c r="KIX221" s="41"/>
      <c r="KIY221" s="41"/>
      <c r="KIZ221" s="41"/>
      <c r="KJA221" s="41"/>
      <c r="KJB221" s="41"/>
      <c r="KJC221" s="41"/>
      <c r="KJD221" s="41"/>
      <c r="KJE221" s="41"/>
      <c r="KJF221" s="41"/>
      <c r="KJG221" s="41"/>
      <c r="KJH221" s="41"/>
      <c r="KJI221" s="41"/>
      <c r="KJJ221" s="41"/>
      <c r="KJK221" s="41"/>
      <c r="KJL221" s="41"/>
      <c r="KJM221" s="41"/>
      <c r="KJN221" s="41"/>
      <c r="KJO221" s="41"/>
      <c r="KJP221" s="41"/>
      <c r="KJQ221" s="41"/>
      <c r="KJR221" s="41"/>
      <c r="KJS221" s="41"/>
      <c r="KJT221" s="41"/>
      <c r="KJU221" s="41"/>
      <c r="KJV221" s="41"/>
      <c r="KJW221" s="41"/>
      <c r="KJX221" s="41"/>
      <c r="KJY221" s="41"/>
      <c r="KJZ221" s="41"/>
      <c r="KKA221" s="41"/>
      <c r="KKB221" s="41"/>
      <c r="KKC221" s="41"/>
      <c r="KKD221" s="41"/>
      <c r="KKE221" s="41"/>
      <c r="KKF221" s="41"/>
      <c r="KKG221" s="41"/>
      <c r="KKH221" s="41"/>
      <c r="KKI221" s="41"/>
      <c r="KKJ221" s="41"/>
      <c r="KKK221" s="41"/>
      <c r="KKL221" s="41"/>
      <c r="KKM221" s="41"/>
      <c r="KKN221" s="41"/>
      <c r="KKO221" s="41"/>
      <c r="KKP221" s="41"/>
      <c r="KKQ221" s="41"/>
      <c r="KKR221" s="41"/>
      <c r="KKS221" s="41"/>
      <c r="KKT221" s="41"/>
      <c r="KKU221" s="41"/>
      <c r="KKV221" s="41"/>
      <c r="KKW221" s="41"/>
      <c r="KKX221" s="41"/>
      <c r="KKY221" s="41"/>
      <c r="KKZ221" s="41"/>
      <c r="KLA221" s="41"/>
      <c r="KLB221" s="41"/>
      <c r="KLC221" s="41"/>
      <c r="KLD221" s="41"/>
      <c r="KLE221" s="41"/>
      <c r="KLF221" s="41"/>
      <c r="KLG221" s="41"/>
      <c r="KLH221" s="41"/>
      <c r="KLI221" s="41"/>
      <c r="KLJ221" s="41"/>
      <c r="KLK221" s="41"/>
      <c r="KLL221" s="41"/>
      <c r="KLM221" s="41"/>
      <c r="KLN221" s="41"/>
      <c r="KLO221" s="41"/>
      <c r="KLP221" s="41"/>
      <c r="KLQ221" s="41"/>
      <c r="KLR221" s="41"/>
      <c r="KLS221" s="41"/>
      <c r="KLT221" s="41"/>
      <c r="KLU221" s="41"/>
      <c r="KLV221" s="41"/>
      <c r="KLW221" s="41"/>
      <c r="KLX221" s="41"/>
      <c r="KLY221" s="41"/>
      <c r="KLZ221" s="41"/>
      <c r="KMA221" s="41"/>
      <c r="KMB221" s="41"/>
      <c r="KMC221" s="41"/>
      <c r="KMD221" s="41"/>
      <c r="KME221" s="41"/>
      <c r="KMF221" s="41"/>
      <c r="KMG221" s="41"/>
      <c r="KMH221" s="41"/>
      <c r="KMI221" s="41"/>
      <c r="KMJ221" s="41"/>
      <c r="KMK221" s="41"/>
      <c r="KML221" s="41"/>
      <c r="KMM221" s="41"/>
      <c r="KMN221" s="41"/>
      <c r="KMO221" s="41"/>
      <c r="KMP221" s="41"/>
      <c r="KMQ221" s="41"/>
      <c r="KMR221" s="41"/>
      <c r="KMS221" s="41"/>
      <c r="KMT221" s="41"/>
      <c r="KMU221" s="41"/>
      <c r="KMV221" s="41"/>
      <c r="KMW221" s="41"/>
      <c r="KMX221" s="41"/>
      <c r="KMY221" s="41"/>
      <c r="KMZ221" s="41"/>
      <c r="KNA221" s="41"/>
      <c r="KNB221" s="41"/>
      <c r="KNC221" s="41"/>
      <c r="KND221" s="41"/>
      <c r="KNE221" s="41"/>
      <c r="KNF221" s="41"/>
      <c r="KNG221" s="41"/>
      <c r="KNH221" s="41"/>
      <c r="KNI221" s="41"/>
      <c r="KNJ221" s="41"/>
      <c r="KNK221" s="41"/>
      <c r="KNL221" s="41"/>
      <c r="KNM221" s="41"/>
      <c r="KNN221" s="41"/>
      <c r="KNO221" s="41"/>
      <c r="KNP221" s="41"/>
      <c r="KNQ221" s="41"/>
      <c r="KNR221" s="41"/>
      <c r="KNS221" s="41"/>
      <c r="KNT221" s="41"/>
      <c r="KNU221" s="41"/>
      <c r="KNV221" s="41"/>
      <c r="KNW221" s="41"/>
      <c r="KNX221" s="41"/>
      <c r="KNY221" s="41"/>
      <c r="KNZ221" s="41"/>
      <c r="KOA221" s="41"/>
      <c r="KOB221" s="41"/>
      <c r="KOC221" s="41"/>
      <c r="KOD221" s="41"/>
      <c r="KOE221" s="41"/>
      <c r="KOF221" s="41"/>
      <c r="KOG221" s="41"/>
      <c r="KOH221" s="41"/>
      <c r="KOI221" s="41"/>
      <c r="KOJ221" s="41"/>
      <c r="KOK221" s="41"/>
      <c r="KOL221" s="41"/>
      <c r="KOM221" s="41"/>
      <c r="KON221" s="41"/>
      <c r="KOO221" s="41"/>
      <c r="KOP221" s="41"/>
      <c r="KOQ221" s="41"/>
      <c r="KOR221" s="41"/>
      <c r="KOS221" s="41"/>
      <c r="KOT221" s="41"/>
      <c r="KOU221" s="41"/>
      <c r="KOV221" s="41"/>
      <c r="KOW221" s="41"/>
      <c r="KOX221" s="41"/>
      <c r="KOY221" s="41"/>
      <c r="KOZ221" s="41"/>
      <c r="KPA221" s="41"/>
      <c r="KPB221" s="41"/>
      <c r="KPC221" s="41"/>
      <c r="KPD221" s="41"/>
      <c r="KPE221" s="41"/>
      <c r="KPF221" s="41"/>
      <c r="KPG221" s="41"/>
      <c r="KPH221" s="41"/>
      <c r="KPI221" s="41"/>
      <c r="KPJ221" s="41"/>
      <c r="KPK221" s="41"/>
      <c r="KPL221" s="41"/>
      <c r="KPM221" s="41"/>
      <c r="KPN221" s="41"/>
      <c r="KPO221" s="41"/>
      <c r="KPP221" s="41"/>
      <c r="KPQ221" s="41"/>
      <c r="KPR221" s="41"/>
      <c r="KPS221" s="41"/>
      <c r="KPT221" s="41"/>
      <c r="KPU221" s="41"/>
      <c r="KPV221" s="41"/>
      <c r="KPW221" s="41"/>
      <c r="KPX221" s="41"/>
      <c r="KPY221" s="41"/>
      <c r="KPZ221" s="41"/>
      <c r="KQA221" s="41"/>
      <c r="KQB221" s="41"/>
      <c r="KQC221" s="41"/>
      <c r="KQD221" s="41"/>
      <c r="KQE221" s="41"/>
      <c r="KQF221" s="41"/>
      <c r="KQG221" s="41"/>
      <c r="KQH221" s="41"/>
      <c r="KQI221" s="41"/>
      <c r="KQJ221" s="41"/>
      <c r="KQK221" s="41"/>
      <c r="KQL221" s="41"/>
      <c r="KQM221" s="41"/>
      <c r="KQN221" s="41"/>
      <c r="KQO221" s="41"/>
      <c r="KQP221" s="41"/>
      <c r="KQQ221" s="41"/>
      <c r="KQR221" s="41"/>
      <c r="KQS221" s="41"/>
      <c r="KQT221" s="41"/>
      <c r="KQU221" s="41"/>
      <c r="KQV221" s="41"/>
      <c r="KQW221" s="41"/>
      <c r="KQX221" s="41"/>
      <c r="KQY221" s="41"/>
      <c r="KQZ221" s="41"/>
      <c r="KRA221" s="41"/>
      <c r="KRB221" s="41"/>
      <c r="KRC221" s="41"/>
      <c r="KRD221" s="41"/>
      <c r="KRE221" s="41"/>
      <c r="KRF221" s="41"/>
      <c r="KRG221" s="41"/>
      <c r="KRH221" s="41"/>
      <c r="KRI221" s="41"/>
      <c r="KRJ221" s="41"/>
      <c r="KRK221" s="41"/>
      <c r="KRL221" s="41"/>
      <c r="KRM221" s="41"/>
      <c r="KRN221" s="41"/>
      <c r="KRO221" s="41"/>
      <c r="KRP221" s="41"/>
      <c r="KRQ221" s="41"/>
      <c r="KRR221" s="41"/>
      <c r="KRS221" s="41"/>
      <c r="KRT221" s="41"/>
      <c r="KRU221" s="41"/>
      <c r="KRV221" s="41"/>
      <c r="KRW221" s="41"/>
      <c r="KRX221" s="41"/>
      <c r="KRY221" s="41"/>
      <c r="KRZ221" s="41"/>
      <c r="KSA221" s="41"/>
      <c r="KSB221" s="41"/>
      <c r="KSC221" s="41"/>
      <c r="KSD221" s="41"/>
      <c r="KSE221" s="41"/>
      <c r="KSF221" s="41"/>
      <c r="KSG221" s="41"/>
      <c r="KSH221" s="41"/>
      <c r="KSI221" s="41"/>
      <c r="KSJ221" s="41"/>
      <c r="KSK221" s="41"/>
      <c r="KSL221" s="41"/>
      <c r="KSM221" s="41"/>
      <c r="KSN221" s="41"/>
      <c r="KSO221" s="41"/>
      <c r="KSP221" s="41"/>
      <c r="KSQ221" s="41"/>
      <c r="KSR221" s="41"/>
      <c r="KSS221" s="41"/>
      <c r="KST221" s="41"/>
      <c r="KSU221" s="41"/>
      <c r="KSV221" s="41"/>
      <c r="KSW221" s="41"/>
      <c r="KSX221" s="41"/>
      <c r="KSY221" s="41"/>
      <c r="KSZ221" s="41"/>
      <c r="KTA221" s="41"/>
      <c r="KTB221" s="41"/>
      <c r="KTC221" s="41"/>
      <c r="KTD221" s="41"/>
      <c r="KTE221" s="41"/>
      <c r="KTF221" s="41"/>
      <c r="KTG221" s="41"/>
      <c r="KTH221" s="41"/>
      <c r="KTI221" s="41"/>
      <c r="KTJ221" s="41"/>
      <c r="KTK221" s="41"/>
      <c r="KTL221" s="41"/>
      <c r="KTM221" s="41"/>
      <c r="KTN221" s="41"/>
      <c r="KTO221" s="41"/>
      <c r="KTP221" s="41"/>
      <c r="KTQ221" s="41"/>
      <c r="KTR221" s="41"/>
      <c r="KTS221" s="41"/>
      <c r="KTT221" s="41"/>
      <c r="KTU221" s="41"/>
      <c r="KTV221" s="41"/>
      <c r="KTW221" s="41"/>
      <c r="KTX221" s="41"/>
      <c r="KTY221" s="41"/>
      <c r="KTZ221" s="41"/>
      <c r="KUA221" s="41"/>
      <c r="KUB221" s="41"/>
      <c r="KUC221" s="41"/>
      <c r="KUD221" s="41"/>
      <c r="KUE221" s="41"/>
      <c r="KUF221" s="41"/>
      <c r="KUG221" s="41"/>
      <c r="KUH221" s="41"/>
      <c r="KUI221" s="41"/>
      <c r="KUJ221" s="41"/>
      <c r="KUK221" s="41"/>
      <c r="KUL221" s="41"/>
      <c r="KUM221" s="41"/>
      <c r="KUN221" s="41"/>
      <c r="KUO221" s="41"/>
      <c r="KUP221" s="41"/>
      <c r="KUQ221" s="41"/>
      <c r="KUR221" s="41"/>
      <c r="KUS221" s="41"/>
      <c r="KUT221" s="41"/>
      <c r="KUU221" s="41"/>
      <c r="KUV221" s="41"/>
      <c r="KUW221" s="41"/>
      <c r="KUX221" s="41"/>
      <c r="KUY221" s="41"/>
      <c r="KUZ221" s="41"/>
      <c r="KVA221" s="41"/>
      <c r="KVB221" s="41"/>
      <c r="KVC221" s="41"/>
      <c r="KVD221" s="41"/>
      <c r="KVE221" s="41"/>
      <c r="KVF221" s="41"/>
      <c r="KVG221" s="41"/>
      <c r="KVH221" s="41"/>
      <c r="KVI221" s="41"/>
      <c r="KVJ221" s="41"/>
      <c r="KVK221" s="41"/>
      <c r="KVL221" s="41"/>
      <c r="KVM221" s="41"/>
      <c r="KVN221" s="41"/>
      <c r="KVO221" s="41"/>
      <c r="KVP221" s="41"/>
      <c r="KVQ221" s="41"/>
      <c r="KVR221" s="41"/>
      <c r="KVS221" s="41"/>
      <c r="KVT221" s="41"/>
      <c r="KVU221" s="41"/>
      <c r="KVV221" s="41"/>
      <c r="KVW221" s="41"/>
      <c r="KVX221" s="41"/>
      <c r="KVY221" s="41"/>
      <c r="KVZ221" s="41"/>
      <c r="KWA221" s="41"/>
      <c r="KWB221" s="41"/>
      <c r="KWC221" s="41"/>
      <c r="KWD221" s="41"/>
      <c r="KWE221" s="41"/>
      <c r="KWF221" s="41"/>
      <c r="KWG221" s="41"/>
      <c r="KWH221" s="41"/>
      <c r="KWI221" s="41"/>
      <c r="KWJ221" s="41"/>
      <c r="KWK221" s="41"/>
      <c r="KWL221" s="41"/>
      <c r="KWM221" s="41"/>
      <c r="KWN221" s="41"/>
      <c r="KWO221" s="41"/>
      <c r="KWP221" s="41"/>
      <c r="KWQ221" s="41"/>
      <c r="KWR221" s="41"/>
      <c r="KWS221" s="41"/>
      <c r="KWT221" s="41"/>
      <c r="KWU221" s="41"/>
      <c r="KWV221" s="41"/>
      <c r="KWW221" s="41"/>
      <c r="KWX221" s="41"/>
      <c r="KWY221" s="41"/>
      <c r="KWZ221" s="41"/>
      <c r="KXA221" s="41"/>
      <c r="KXB221" s="41"/>
      <c r="KXC221" s="41"/>
      <c r="KXD221" s="41"/>
      <c r="KXE221" s="41"/>
      <c r="KXF221" s="41"/>
      <c r="KXG221" s="41"/>
      <c r="KXH221" s="41"/>
      <c r="KXI221" s="41"/>
      <c r="KXJ221" s="41"/>
      <c r="KXK221" s="41"/>
      <c r="KXL221" s="41"/>
      <c r="KXM221" s="41"/>
      <c r="KXN221" s="41"/>
      <c r="KXO221" s="41"/>
      <c r="KXP221" s="41"/>
      <c r="KXQ221" s="41"/>
      <c r="KXR221" s="41"/>
      <c r="KXS221" s="41"/>
      <c r="KXT221" s="41"/>
      <c r="KXU221" s="41"/>
      <c r="KXV221" s="41"/>
      <c r="KXW221" s="41"/>
      <c r="KXX221" s="41"/>
      <c r="KXY221" s="41"/>
      <c r="KXZ221" s="41"/>
      <c r="KYA221" s="41"/>
      <c r="KYB221" s="41"/>
      <c r="KYC221" s="41"/>
      <c r="KYD221" s="41"/>
      <c r="KYE221" s="41"/>
      <c r="KYF221" s="41"/>
      <c r="KYG221" s="41"/>
      <c r="KYH221" s="41"/>
      <c r="KYI221" s="41"/>
      <c r="KYJ221" s="41"/>
      <c r="KYK221" s="41"/>
      <c r="KYL221" s="41"/>
      <c r="KYM221" s="41"/>
      <c r="KYN221" s="41"/>
      <c r="KYO221" s="41"/>
      <c r="KYP221" s="41"/>
      <c r="KYQ221" s="41"/>
      <c r="KYR221" s="41"/>
      <c r="KYS221" s="41"/>
      <c r="KYT221" s="41"/>
      <c r="KYU221" s="41"/>
      <c r="KYV221" s="41"/>
      <c r="KYW221" s="41"/>
      <c r="KYX221" s="41"/>
      <c r="KYY221" s="41"/>
      <c r="KYZ221" s="41"/>
      <c r="KZA221" s="41"/>
      <c r="KZB221" s="41"/>
      <c r="KZC221" s="41"/>
      <c r="KZD221" s="41"/>
      <c r="KZE221" s="41"/>
      <c r="KZF221" s="41"/>
      <c r="KZG221" s="41"/>
      <c r="KZH221" s="41"/>
      <c r="KZI221" s="41"/>
      <c r="KZJ221" s="41"/>
      <c r="KZK221" s="41"/>
      <c r="KZL221" s="41"/>
      <c r="KZM221" s="41"/>
      <c r="KZN221" s="41"/>
      <c r="KZO221" s="41"/>
      <c r="KZP221" s="41"/>
      <c r="KZQ221" s="41"/>
      <c r="KZR221" s="41"/>
      <c r="KZS221" s="41"/>
      <c r="KZT221" s="41"/>
      <c r="KZU221" s="41"/>
      <c r="KZV221" s="41"/>
      <c r="KZW221" s="41"/>
      <c r="KZX221" s="41"/>
      <c r="KZY221" s="41"/>
      <c r="KZZ221" s="41"/>
      <c r="LAA221" s="41"/>
      <c r="LAB221" s="41"/>
      <c r="LAC221" s="41"/>
      <c r="LAD221" s="41"/>
      <c r="LAE221" s="41"/>
      <c r="LAF221" s="41"/>
      <c r="LAG221" s="41"/>
      <c r="LAH221" s="41"/>
      <c r="LAI221" s="41"/>
      <c r="LAJ221" s="41"/>
      <c r="LAK221" s="41"/>
      <c r="LAL221" s="41"/>
      <c r="LAM221" s="41"/>
      <c r="LAN221" s="41"/>
      <c r="LAO221" s="41"/>
      <c r="LAP221" s="41"/>
      <c r="LAQ221" s="41"/>
      <c r="LAR221" s="41"/>
      <c r="LAS221" s="41"/>
      <c r="LAT221" s="41"/>
      <c r="LAU221" s="41"/>
      <c r="LAV221" s="41"/>
      <c r="LAW221" s="41"/>
      <c r="LAX221" s="41"/>
      <c r="LAY221" s="41"/>
      <c r="LAZ221" s="41"/>
      <c r="LBA221" s="41"/>
      <c r="LBB221" s="41"/>
      <c r="LBC221" s="41"/>
      <c r="LBD221" s="41"/>
      <c r="LBE221" s="41"/>
      <c r="LBF221" s="41"/>
      <c r="LBG221" s="41"/>
      <c r="LBH221" s="41"/>
      <c r="LBI221" s="41"/>
      <c r="LBJ221" s="41"/>
      <c r="LBK221" s="41"/>
      <c r="LBL221" s="41"/>
      <c r="LBM221" s="41"/>
      <c r="LBN221" s="41"/>
      <c r="LBO221" s="41"/>
      <c r="LBP221" s="41"/>
      <c r="LBQ221" s="41"/>
      <c r="LBR221" s="41"/>
      <c r="LBS221" s="41"/>
      <c r="LBT221" s="41"/>
      <c r="LBU221" s="41"/>
      <c r="LBV221" s="41"/>
      <c r="LBW221" s="41"/>
      <c r="LBX221" s="41"/>
      <c r="LBY221" s="41"/>
      <c r="LBZ221" s="41"/>
      <c r="LCA221" s="41"/>
      <c r="LCB221" s="41"/>
      <c r="LCC221" s="41"/>
      <c r="LCD221" s="41"/>
      <c r="LCE221" s="41"/>
      <c r="LCF221" s="41"/>
      <c r="LCG221" s="41"/>
      <c r="LCH221" s="41"/>
      <c r="LCI221" s="41"/>
      <c r="LCJ221" s="41"/>
      <c r="LCK221" s="41"/>
      <c r="LCL221" s="41"/>
      <c r="LCM221" s="41"/>
      <c r="LCN221" s="41"/>
      <c r="LCO221" s="41"/>
      <c r="LCP221" s="41"/>
      <c r="LCQ221" s="41"/>
      <c r="LCR221" s="41"/>
      <c r="LCS221" s="41"/>
      <c r="LCT221" s="41"/>
      <c r="LCU221" s="41"/>
      <c r="LCV221" s="41"/>
      <c r="LCW221" s="41"/>
      <c r="LCX221" s="41"/>
      <c r="LCY221" s="41"/>
      <c r="LCZ221" s="41"/>
      <c r="LDA221" s="41"/>
      <c r="LDB221" s="41"/>
      <c r="LDC221" s="41"/>
      <c r="LDD221" s="41"/>
      <c r="LDE221" s="41"/>
      <c r="LDF221" s="41"/>
      <c r="LDG221" s="41"/>
      <c r="LDH221" s="41"/>
      <c r="LDI221" s="41"/>
      <c r="LDJ221" s="41"/>
      <c r="LDK221" s="41"/>
      <c r="LDL221" s="41"/>
      <c r="LDM221" s="41"/>
      <c r="LDN221" s="41"/>
      <c r="LDO221" s="41"/>
      <c r="LDP221" s="41"/>
      <c r="LDQ221" s="41"/>
      <c r="LDR221" s="41"/>
      <c r="LDS221" s="41"/>
      <c r="LDT221" s="41"/>
      <c r="LDU221" s="41"/>
      <c r="LDV221" s="41"/>
      <c r="LDW221" s="41"/>
      <c r="LDX221" s="41"/>
      <c r="LDY221" s="41"/>
      <c r="LDZ221" s="41"/>
      <c r="LEA221" s="41"/>
      <c r="LEB221" s="41"/>
      <c r="LEC221" s="41"/>
      <c r="LED221" s="41"/>
      <c r="LEE221" s="41"/>
      <c r="LEF221" s="41"/>
      <c r="LEG221" s="41"/>
      <c r="LEH221" s="41"/>
      <c r="LEI221" s="41"/>
      <c r="LEJ221" s="41"/>
      <c r="LEK221" s="41"/>
      <c r="LEL221" s="41"/>
      <c r="LEM221" s="41"/>
      <c r="LEN221" s="41"/>
      <c r="LEO221" s="41"/>
      <c r="LEP221" s="41"/>
      <c r="LEQ221" s="41"/>
      <c r="LER221" s="41"/>
      <c r="LES221" s="41"/>
      <c r="LET221" s="41"/>
      <c r="LEU221" s="41"/>
      <c r="LEV221" s="41"/>
      <c r="LEW221" s="41"/>
      <c r="LEX221" s="41"/>
      <c r="LEY221" s="41"/>
      <c r="LEZ221" s="41"/>
      <c r="LFA221" s="41"/>
      <c r="LFB221" s="41"/>
      <c r="LFC221" s="41"/>
      <c r="LFD221" s="41"/>
      <c r="LFE221" s="41"/>
      <c r="LFF221" s="41"/>
      <c r="LFG221" s="41"/>
      <c r="LFH221" s="41"/>
      <c r="LFI221" s="41"/>
      <c r="LFJ221" s="41"/>
      <c r="LFK221" s="41"/>
      <c r="LFL221" s="41"/>
      <c r="LFM221" s="41"/>
      <c r="LFN221" s="41"/>
      <c r="LFO221" s="41"/>
      <c r="LFP221" s="41"/>
      <c r="LFQ221" s="41"/>
      <c r="LFR221" s="41"/>
      <c r="LFS221" s="41"/>
      <c r="LFT221" s="41"/>
      <c r="LFU221" s="41"/>
      <c r="LFV221" s="41"/>
      <c r="LFW221" s="41"/>
      <c r="LFX221" s="41"/>
      <c r="LFY221" s="41"/>
      <c r="LFZ221" s="41"/>
      <c r="LGA221" s="41"/>
      <c r="LGB221" s="41"/>
      <c r="LGC221" s="41"/>
      <c r="LGD221" s="41"/>
      <c r="LGE221" s="41"/>
      <c r="LGF221" s="41"/>
      <c r="LGG221" s="41"/>
      <c r="LGH221" s="41"/>
      <c r="LGI221" s="41"/>
      <c r="LGJ221" s="41"/>
      <c r="LGK221" s="41"/>
      <c r="LGL221" s="41"/>
      <c r="LGM221" s="41"/>
      <c r="LGN221" s="41"/>
      <c r="LGO221" s="41"/>
      <c r="LGP221" s="41"/>
      <c r="LGQ221" s="41"/>
      <c r="LGR221" s="41"/>
      <c r="LGS221" s="41"/>
      <c r="LGT221" s="41"/>
      <c r="LGU221" s="41"/>
      <c r="LGV221" s="41"/>
      <c r="LGW221" s="41"/>
      <c r="LGX221" s="41"/>
      <c r="LGY221" s="41"/>
      <c r="LGZ221" s="41"/>
      <c r="LHA221" s="41"/>
      <c r="LHB221" s="41"/>
      <c r="LHC221" s="41"/>
      <c r="LHD221" s="41"/>
      <c r="LHE221" s="41"/>
      <c r="LHF221" s="41"/>
      <c r="LHG221" s="41"/>
      <c r="LHH221" s="41"/>
      <c r="LHI221" s="41"/>
      <c r="LHJ221" s="41"/>
      <c r="LHK221" s="41"/>
      <c r="LHL221" s="41"/>
      <c r="LHM221" s="41"/>
      <c r="LHN221" s="41"/>
      <c r="LHO221" s="41"/>
      <c r="LHP221" s="41"/>
      <c r="LHQ221" s="41"/>
      <c r="LHR221" s="41"/>
      <c r="LHS221" s="41"/>
      <c r="LHT221" s="41"/>
      <c r="LHU221" s="41"/>
      <c r="LHV221" s="41"/>
      <c r="LHW221" s="41"/>
      <c r="LHX221" s="41"/>
      <c r="LHY221" s="41"/>
      <c r="LHZ221" s="41"/>
      <c r="LIA221" s="41"/>
      <c r="LIB221" s="41"/>
      <c r="LIC221" s="41"/>
      <c r="LID221" s="41"/>
      <c r="LIE221" s="41"/>
      <c r="LIF221" s="41"/>
      <c r="LIG221" s="41"/>
      <c r="LIH221" s="41"/>
      <c r="LII221" s="41"/>
      <c r="LIJ221" s="41"/>
      <c r="LIK221" s="41"/>
      <c r="LIL221" s="41"/>
      <c r="LIM221" s="41"/>
      <c r="LIN221" s="41"/>
      <c r="LIO221" s="41"/>
      <c r="LIP221" s="41"/>
      <c r="LIQ221" s="41"/>
      <c r="LIR221" s="41"/>
      <c r="LIS221" s="41"/>
      <c r="LIT221" s="41"/>
      <c r="LIU221" s="41"/>
      <c r="LIV221" s="41"/>
      <c r="LIW221" s="41"/>
      <c r="LIX221" s="41"/>
      <c r="LIY221" s="41"/>
      <c r="LIZ221" s="41"/>
      <c r="LJA221" s="41"/>
      <c r="LJB221" s="41"/>
      <c r="LJC221" s="41"/>
      <c r="LJD221" s="41"/>
      <c r="LJE221" s="41"/>
      <c r="LJF221" s="41"/>
      <c r="LJG221" s="41"/>
      <c r="LJH221" s="41"/>
      <c r="LJI221" s="41"/>
      <c r="LJJ221" s="41"/>
      <c r="LJK221" s="41"/>
      <c r="LJL221" s="41"/>
      <c r="LJM221" s="41"/>
      <c r="LJN221" s="41"/>
      <c r="LJO221" s="41"/>
      <c r="LJP221" s="41"/>
      <c r="LJQ221" s="41"/>
      <c r="LJR221" s="41"/>
      <c r="LJS221" s="41"/>
      <c r="LJT221" s="41"/>
      <c r="LJU221" s="41"/>
      <c r="LJV221" s="41"/>
      <c r="LJW221" s="41"/>
      <c r="LJX221" s="41"/>
      <c r="LJY221" s="41"/>
      <c r="LJZ221" s="41"/>
      <c r="LKA221" s="41"/>
      <c r="LKB221" s="41"/>
      <c r="LKC221" s="41"/>
      <c r="LKD221" s="41"/>
      <c r="LKE221" s="41"/>
      <c r="LKF221" s="41"/>
      <c r="LKG221" s="41"/>
      <c r="LKH221" s="41"/>
      <c r="LKI221" s="41"/>
      <c r="LKJ221" s="41"/>
      <c r="LKK221" s="41"/>
      <c r="LKL221" s="41"/>
      <c r="LKM221" s="41"/>
      <c r="LKN221" s="41"/>
      <c r="LKO221" s="41"/>
      <c r="LKP221" s="41"/>
      <c r="LKQ221" s="41"/>
      <c r="LKR221" s="41"/>
      <c r="LKS221" s="41"/>
      <c r="LKT221" s="41"/>
      <c r="LKU221" s="41"/>
      <c r="LKV221" s="41"/>
      <c r="LKW221" s="41"/>
      <c r="LKX221" s="41"/>
      <c r="LKY221" s="41"/>
      <c r="LKZ221" s="41"/>
      <c r="LLA221" s="41"/>
      <c r="LLB221" s="41"/>
      <c r="LLC221" s="41"/>
      <c r="LLD221" s="41"/>
      <c r="LLE221" s="41"/>
      <c r="LLF221" s="41"/>
      <c r="LLG221" s="41"/>
      <c r="LLH221" s="41"/>
      <c r="LLI221" s="41"/>
      <c r="LLJ221" s="41"/>
      <c r="LLK221" s="41"/>
      <c r="LLL221" s="41"/>
      <c r="LLM221" s="41"/>
      <c r="LLN221" s="41"/>
      <c r="LLO221" s="41"/>
      <c r="LLP221" s="41"/>
      <c r="LLQ221" s="41"/>
      <c r="LLR221" s="41"/>
      <c r="LLS221" s="41"/>
      <c r="LLT221" s="41"/>
      <c r="LLU221" s="41"/>
      <c r="LLV221" s="41"/>
      <c r="LLW221" s="41"/>
      <c r="LLX221" s="41"/>
      <c r="LLY221" s="41"/>
      <c r="LLZ221" s="41"/>
      <c r="LMA221" s="41"/>
      <c r="LMB221" s="41"/>
      <c r="LMC221" s="41"/>
      <c r="LMD221" s="41"/>
      <c r="LME221" s="41"/>
      <c r="LMF221" s="41"/>
      <c r="LMG221" s="41"/>
      <c r="LMH221" s="41"/>
      <c r="LMI221" s="41"/>
      <c r="LMJ221" s="41"/>
      <c r="LMK221" s="41"/>
      <c r="LML221" s="41"/>
      <c r="LMM221" s="41"/>
      <c r="LMN221" s="41"/>
      <c r="LMO221" s="41"/>
      <c r="LMP221" s="41"/>
      <c r="LMQ221" s="41"/>
      <c r="LMR221" s="41"/>
      <c r="LMS221" s="41"/>
      <c r="LMT221" s="41"/>
      <c r="LMU221" s="41"/>
      <c r="LMV221" s="41"/>
      <c r="LMW221" s="41"/>
      <c r="LMX221" s="41"/>
      <c r="LMY221" s="41"/>
      <c r="LMZ221" s="41"/>
      <c r="LNA221" s="41"/>
      <c r="LNB221" s="41"/>
      <c r="LNC221" s="41"/>
      <c r="LND221" s="41"/>
      <c r="LNE221" s="41"/>
      <c r="LNF221" s="41"/>
      <c r="LNG221" s="41"/>
      <c r="LNH221" s="41"/>
      <c r="LNI221" s="41"/>
      <c r="LNJ221" s="41"/>
      <c r="LNK221" s="41"/>
      <c r="LNL221" s="41"/>
      <c r="LNM221" s="41"/>
      <c r="LNN221" s="41"/>
      <c r="LNO221" s="41"/>
      <c r="LNP221" s="41"/>
      <c r="LNQ221" s="41"/>
      <c r="LNR221" s="41"/>
      <c r="LNS221" s="41"/>
      <c r="LNT221" s="41"/>
      <c r="LNU221" s="41"/>
      <c r="LNV221" s="41"/>
      <c r="LNW221" s="41"/>
      <c r="LNX221" s="41"/>
      <c r="LNY221" s="41"/>
      <c r="LNZ221" s="41"/>
      <c r="LOA221" s="41"/>
      <c r="LOB221" s="41"/>
      <c r="LOC221" s="41"/>
      <c r="LOD221" s="41"/>
      <c r="LOE221" s="41"/>
      <c r="LOF221" s="41"/>
      <c r="LOG221" s="41"/>
      <c r="LOH221" s="41"/>
      <c r="LOI221" s="41"/>
      <c r="LOJ221" s="41"/>
      <c r="LOK221" s="41"/>
      <c r="LOL221" s="41"/>
      <c r="LOM221" s="41"/>
      <c r="LON221" s="41"/>
      <c r="LOO221" s="41"/>
      <c r="LOP221" s="41"/>
      <c r="LOQ221" s="41"/>
      <c r="LOR221" s="41"/>
      <c r="LOS221" s="41"/>
      <c r="LOT221" s="41"/>
      <c r="LOU221" s="41"/>
      <c r="LOV221" s="41"/>
      <c r="LOW221" s="41"/>
      <c r="LOX221" s="41"/>
      <c r="LOY221" s="41"/>
      <c r="LOZ221" s="41"/>
      <c r="LPA221" s="41"/>
      <c r="LPB221" s="41"/>
      <c r="LPC221" s="41"/>
      <c r="LPD221" s="41"/>
      <c r="LPE221" s="41"/>
      <c r="LPF221" s="41"/>
      <c r="LPG221" s="41"/>
      <c r="LPH221" s="41"/>
      <c r="LPI221" s="41"/>
      <c r="LPJ221" s="41"/>
      <c r="LPK221" s="41"/>
      <c r="LPL221" s="41"/>
      <c r="LPM221" s="41"/>
      <c r="LPN221" s="41"/>
      <c r="LPO221" s="41"/>
      <c r="LPP221" s="41"/>
      <c r="LPQ221" s="41"/>
      <c r="LPR221" s="41"/>
      <c r="LPS221" s="41"/>
      <c r="LPT221" s="41"/>
      <c r="LPU221" s="41"/>
      <c r="LPV221" s="41"/>
      <c r="LPW221" s="41"/>
      <c r="LPX221" s="41"/>
      <c r="LPY221" s="41"/>
      <c r="LPZ221" s="41"/>
      <c r="LQA221" s="41"/>
      <c r="LQB221" s="41"/>
      <c r="LQC221" s="41"/>
      <c r="LQD221" s="41"/>
      <c r="LQE221" s="41"/>
      <c r="LQF221" s="41"/>
      <c r="LQG221" s="41"/>
      <c r="LQH221" s="41"/>
      <c r="LQI221" s="41"/>
      <c r="LQJ221" s="41"/>
      <c r="LQK221" s="41"/>
      <c r="LQL221" s="41"/>
      <c r="LQM221" s="41"/>
      <c r="LQN221" s="41"/>
      <c r="LQO221" s="41"/>
      <c r="LQP221" s="41"/>
      <c r="LQQ221" s="41"/>
      <c r="LQR221" s="41"/>
      <c r="LQS221" s="41"/>
      <c r="LQT221" s="41"/>
      <c r="LQU221" s="41"/>
      <c r="LQV221" s="41"/>
      <c r="LQW221" s="41"/>
      <c r="LQX221" s="41"/>
      <c r="LQY221" s="41"/>
      <c r="LQZ221" s="41"/>
      <c r="LRA221" s="41"/>
      <c r="LRB221" s="41"/>
      <c r="LRC221" s="41"/>
      <c r="LRD221" s="41"/>
      <c r="LRE221" s="41"/>
      <c r="LRF221" s="41"/>
      <c r="LRG221" s="41"/>
      <c r="LRH221" s="41"/>
      <c r="LRI221" s="41"/>
      <c r="LRJ221" s="41"/>
      <c r="LRK221" s="41"/>
      <c r="LRL221" s="41"/>
      <c r="LRM221" s="41"/>
      <c r="LRN221" s="41"/>
      <c r="LRO221" s="41"/>
      <c r="LRP221" s="41"/>
      <c r="LRQ221" s="41"/>
      <c r="LRR221" s="41"/>
      <c r="LRS221" s="41"/>
      <c r="LRT221" s="41"/>
      <c r="LRU221" s="41"/>
      <c r="LRV221" s="41"/>
      <c r="LRW221" s="41"/>
      <c r="LRX221" s="41"/>
      <c r="LRY221" s="41"/>
      <c r="LRZ221" s="41"/>
      <c r="LSA221" s="41"/>
      <c r="LSB221" s="41"/>
      <c r="LSC221" s="41"/>
      <c r="LSD221" s="41"/>
      <c r="LSE221" s="41"/>
      <c r="LSF221" s="41"/>
      <c r="LSG221" s="41"/>
      <c r="LSH221" s="41"/>
      <c r="LSI221" s="41"/>
      <c r="LSJ221" s="41"/>
      <c r="LSK221" s="41"/>
      <c r="LSL221" s="41"/>
      <c r="LSM221" s="41"/>
      <c r="LSN221" s="41"/>
      <c r="LSO221" s="41"/>
      <c r="LSP221" s="41"/>
      <c r="LSQ221" s="41"/>
      <c r="LSR221" s="41"/>
      <c r="LSS221" s="41"/>
      <c r="LST221" s="41"/>
      <c r="LSU221" s="41"/>
      <c r="LSV221" s="41"/>
      <c r="LSW221" s="41"/>
      <c r="LSX221" s="41"/>
      <c r="LSY221" s="41"/>
      <c r="LSZ221" s="41"/>
      <c r="LTA221" s="41"/>
      <c r="LTB221" s="41"/>
      <c r="LTC221" s="41"/>
      <c r="LTD221" s="41"/>
      <c r="LTE221" s="41"/>
      <c r="LTF221" s="41"/>
      <c r="LTG221" s="41"/>
      <c r="LTH221" s="41"/>
      <c r="LTI221" s="41"/>
      <c r="LTJ221" s="41"/>
      <c r="LTK221" s="41"/>
      <c r="LTL221" s="41"/>
      <c r="LTM221" s="41"/>
      <c r="LTN221" s="41"/>
      <c r="LTO221" s="41"/>
      <c r="LTP221" s="41"/>
      <c r="LTQ221" s="41"/>
      <c r="LTR221" s="41"/>
      <c r="LTS221" s="41"/>
      <c r="LTT221" s="41"/>
      <c r="LTU221" s="41"/>
      <c r="LTV221" s="41"/>
      <c r="LTW221" s="41"/>
      <c r="LTX221" s="41"/>
      <c r="LTY221" s="41"/>
      <c r="LTZ221" s="41"/>
      <c r="LUA221" s="41"/>
      <c r="LUB221" s="41"/>
      <c r="LUC221" s="41"/>
      <c r="LUD221" s="41"/>
      <c r="LUE221" s="41"/>
      <c r="LUF221" s="41"/>
      <c r="LUG221" s="41"/>
      <c r="LUH221" s="41"/>
      <c r="LUI221" s="41"/>
      <c r="LUJ221" s="41"/>
      <c r="LUK221" s="41"/>
      <c r="LUL221" s="41"/>
      <c r="LUM221" s="41"/>
      <c r="LUN221" s="41"/>
      <c r="LUO221" s="41"/>
      <c r="LUP221" s="41"/>
      <c r="LUQ221" s="41"/>
      <c r="LUR221" s="41"/>
      <c r="LUS221" s="41"/>
      <c r="LUT221" s="41"/>
      <c r="LUU221" s="41"/>
      <c r="LUV221" s="41"/>
      <c r="LUW221" s="41"/>
      <c r="LUX221" s="41"/>
      <c r="LUY221" s="41"/>
      <c r="LUZ221" s="41"/>
      <c r="LVA221" s="41"/>
      <c r="LVB221" s="41"/>
      <c r="LVC221" s="41"/>
      <c r="LVD221" s="41"/>
      <c r="LVE221" s="41"/>
      <c r="LVF221" s="41"/>
      <c r="LVG221" s="41"/>
      <c r="LVH221" s="41"/>
      <c r="LVI221" s="41"/>
      <c r="LVJ221" s="41"/>
      <c r="LVK221" s="41"/>
      <c r="LVL221" s="41"/>
      <c r="LVM221" s="41"/>
      <c r="LVN221" s="41"/>
      <c r="LVO221" s="41"/>
      <c r="LVP221" s="41"/>
      <c r="LVQ221" s="41"/>
      <c r="LVR221" s="41"/>
      <c r="LVS221" s="41"/>
      <c r="LVT221" s="41"/>
      <c r="LVU221" s="41"/>
      <c r="LVV221" s="41"/>
      <c r="LVW221" s="41"/>
      <c r="LVX221" s="41"/>
      <c r="LVY221" s="41"/>
      <c r="LVZ221" s="41"/>
      <c r="LWA221" s="41"/>
      <c r="LWB221" s="41"/>
      <c r="LWC221" s="41"/>
      <c r="LWD221" s="41"/>
      <c r="LWE221" s="41"/>
      <c r="LWF221" s="41"/>
      <c r="LWG221" s="41"/>
      <c r="LWH221" s="41"/>
      <c r="LWI221" s="41"/>
      <c r="LWJ221" s="41"/>
      <c r="LWK221" s="41"/>
      <c r="LWL221" s="41"/>
      <c r="LWM221" s="41"/>
      <c r="LWN221" s="41"/>
      <c r="LWO221" s="41"/>
      <c r="LWP221" s="41"/>
      <c r="LWQ221" s="41"/>
      <c r="LWR221" s="41"/>
      <c r="LWS221" s="41"/>
      <c r="LWT221" s="41"/>
      <c r="LWU221" s="41"/>
      <c r="LWV221" s="41"/>
      <c r="LWW221" s="41"/>
      <c r="LWX221" s="41"/>
      <c r="LWY221" s="41"/>
      <c r="LWZ221" s="41"/>
      <c r="LXA221" s="41"/>
      <c r="LXB221" s="41"/>
      <c r="LXC221" s="41"/>
      <c r="LXD221" s="41"/>
      <c r="LXE221" s="41"/>
      <c r="LXF221" s="41"/>
      <c r="LXG221" s="41"/>
      <c r="LXH221" s="41"/>
      <c r="LXI221" s="41"/>
      <c r="LXJ221" s="41"/>
      <c r="LXK221" s="41"/>
      <c r="LXL221" s="41"/>
      <c r="LXM221" s="41"/>
      <c r="LXN221" s="41"/>
      <c r="LXO221" s="41"/>
      <c r="LXP221" s="41"/>
      <c r="LXQ221" s="41"/>
      <c r="LXR221" s="41"/>
      <c r="LXS221" s="41"/>
      <c r="LXT221" s="41"/>
      <c r="LXU221" s="41"/>
      <c r="LXV221" s="41"/>
      <c r="LXW221" s="41"/>
      <c r="LXX221" s="41"/>
      <c r="LXY221" s="41"/>
      <c r="LXZ221" s="41"/>
      <c r="LYA221" s="41"/>
      <c r="LYB221" s="41"/>
      <c r="LYC221" s="41"/>
      <c r="LYD221" s="41"/>
      <c r="LYE221" s="41"/>
      <c r="LYF221" s="41"/>
      <c r="LYG221" s="41"/>
      <c r="LYH221" s="41"/>
      <c r="LYI221" s="41"/>
      <c r="LYJ221" s="41"/>
      <c r="LYK221" s="41"/>
      <c r="LYL221" s="41"/>
      <c r="LYM221" s="41"/>
      <c r="LYN221" s="41"/>
      <c r="LYO221" s="41"/>
      <c r="LYP221" s="41"/>
      <c r="LYQ221" s="41"/>
      <c r="LYR221" s="41"/>
      <c r="LYS221" s="41"/>
      <c r="LYT221" s="41"/>
      <c r="LYU221" s="41"/>
      <c r="LYV221" s="41"/>
      <c r="LYW221" s="41"/>
      <c r="LYX221" s="41"/>
      <c r="LYY221" s="41"/>
      <c r="LYZ221" s="41"/>
      <c r="LZA221" s="41"/>
      <c r="LZB221" s="41"/>
      <c r="LZC221" s="41"/>
      <c r="LZD221" s="41"/>
      <c r="LZE221" s="41"/>
      <c r="LZF221" s="41"/>
      <c r="LZG221" s="41"/>
      <c r="LZH221" s="41"/>
      <c r="LZI221" s="41"/>
      <c r="LZJ221" s="41"/>
      <c r="LZK221" s="41"/>
      <c r="LZL221" s="41"/>
      <c r="LZM221" s="41"/>
      <c r="LZN221" s="41"/>
      <c r="LZO221" s="41"/>
      <c r="LZP221" s="41"/>
      <c r="LZQ221" s="41"/>
      <c r="LZR221" s="41"/>
      <c r="LZS221" s="41"/>
      <c r="LZT221" s="41"/>
      <c r="LZU221" s="41"/>
      <c r="LZV221" s="41"/>
      <c r="LZW221" s="41"/>
      <c r="LZX221" s="41"/>
      <c r="LZY221" s="41"/>
      <c r="LZZ221" s="41"/>
      <c r="MAA221" s="41"/>
      <c r="MAB221" s="41"/>
      <c r="MAC221" s="41"/>
      <c r="MAD221" s="41"/>
      <c r="MAE221" s="41"/>
      <c r="MAF221" s="41"/>
      <c r="MAG221" s="41"/>
      <c r="MAH221" s="41"/>
      <c r="MAI221" s="41"/>
      <c r="MAJ221" s="41"/>
      <c r="MAK221" s="41"/>
      <c r="MAL221" s="41"/>
      <c r="MAM221" s="41"/>
      <c r="MAN221" s="41"/>
      <c r="MAO221" s="41"/>
      <c r="MAP221" s="41"/>
      <c r="MAQ221" s="41"/>
      <c r="MAR221" s="41"/>
      <c r="MAS221" s="41"/>
      <c r="MAT221" s="41"/>
      <c r="MAU221" s="41"/>
      <c r="MAV221" s="41"/>
      <c r="MAW221" s="41"/>
      <c r="MAX221" s="41"/>
      <c r="MAY221" s="41"/>
      <c r="MAZ221" s="41"/>
      <c r="MBA221" s="41"/>
      <c r="MBB221" s="41"/>
      <c r="MBC221" s="41"/>
      <c r="MBD221" s="41"/>
      <c r="MBE221" s="41"/>
      <c r="MBF221" s="41"/>
      <c r="MBG221" s="41"/>
      <c r="MBH221" s="41"/>
      <c r="MBI221" s="41"/>
      <c r="MBJ221" s="41"/>
      <c r="MBK221" s="41"/>
      <c r="MBL221" s="41"/>
      <c r="MBM221" s="41"/>
      <c r="MBN221" s="41"/>
      <c r="MBO221" s="41"/>
      <c r="MBP221" s="41"/>
      <c r="MBQ221" s="41"/>
      <c r="MBR221" s="41"/>
      <c r="MBS221" s="41"/>
      <c r="MBT221" s="41"/>
      <c r="MBU221" s="41"/>
      <c r="MBV221" s="41"/>
      <c r="MBW221" s="41"/>
      <c r="MBX221" s="41"/>
      <c r="MBY221" s="41"/>
      <c r="MBZ221" s="41"/>
      <c r="MCA221" s="41"/>
      <c r="MCB221" s="41"/>
      <c r="MCC221" s="41"/>
      <c r="MCD221" s="41"/>
      <c r="MCE221" s="41"/>
      <c r="MCF221" s="41"/>
      <c r="MCG221" s="41"/>
      <c r="MCH221" s="41"/>
      <c r="MCI221" s="41"/>
      <c r="MCJ221" s="41"/>
      <c r="MCK221" s="41"/>
      <c r="MCL221" s="41"/>
      <c r="MCM221" s="41"/>
      <c r="MCN221" s="41"/>
      <c r="MCO221" s="41"/>
      <c r="MCP221" s="41"/>
      <c r="MCQ221" s="41"/>
      <c r="MCR221" s="41"/>
      <c r="MCS221" s="41"/>
      <c r="MCT221" s="41"/>
      <c r="MCU221" s="41"/>
      <c r="MCV221" s="41"/>
      <c r="MCW221" s="41"/>
      <c r="MCX221" s="41"/>
      <c r="MCY221" s="41"/>
      <c r="MCZ221" s="41"/>
      <c r="MDA221" s="41"/>
      <c r="MDB221" s="41"/>
      <c r="MDC221" s="41"/>
      <c r="MDD221" s="41"/>
      <c r="MDE221" s="41"/>
      <c r="MDF221" s="41"/>
      <c r="MDG221" s="41"/>
      <c r="MDH221" s="41"/>
      <c r="MDI221" s="41"/>
      <c r="MDJ221" s="41"/>
      <c r="MDK221" s="41"/>
      <c r="MDL221" s="41"/>
      <c r="MDM221" s="41"/>
      <c r="MDN221" s="41"/>
      <c r="MDO221" s="41"/>
      <c r="MDP221" s="41"/>
      <c r="MDQ221" s="41"/>
      <c r="MDR221" s="41"/>
      <c r="MDS221" s="41"/>
      <c r="MDT221" s="41"/>
      <c r="MDU221" s="41"/>
      <c r="MDV221" s="41"/>
      <c r="MDW221" s="41"/>
      <c r="MDX221" s="41"/>
      <c r="MDY221" s="41"/>
      <c r="MDZ221" s="41"/>
      <c r="MEA221" s="41"/>
      <c r="MEB221" s="41"/>
      <c r="MEC221" s="41"/>
      <c r="MED221" s="41"/>
      <c r="MEE221" s="41"/>
      <c r="MEF221" s="41"/>
      <c r="MEG221" s="41"/>
      <c r="MEH221" s="41"/>
      <c r="MEI221" s="41"/>
      <c r="MEJ221" s="41"/>
      <c r="MEK221" s="41"/>
      <c r="MEL221" s="41"/>
      <c r="MEM221" s="41"/>
      <c r="MEN221" s="41"/>
      <c r="MEO221" s="41"/>
      <c r="MEP221" s="41"/>
      <c r="MEQ221" s="41"/>
      <c r="MER221" s="41"/>
      <c r="MES221" s="41"/>
      <c r="MET221" s="41"/>
      <c r="MEU221" s="41"/>
      <c r="MEV221" s="41"/>
      <c r="MEW221" s="41"/>
      <c r="MEX221" s="41"/>
      <c r="MEY221" s="41"/>
      <c r="MEZ221" s="41"/>
      <c r="MFA221" s="41"/>
      <c r="MFB221" s="41"/>
      <c r="MFC221" s="41"/>
      <c r="MFD221" s="41"/>
      <c r="MFE221" s="41"/>
      <c r="MFF221" s="41"/>
      <c r="MFG221" s="41"/>
      <c r="MFH221" s="41"/>
      <c r="MFI221" s="41"/>
      <c r="MFJ221" s="41"/>
      <c r="MFK221" s="41"/>
      <c r="MFL221" s="41"/>
      <c r="MFM221" s="41"/>
      <c r="MFN221" s="41"/>
      <c r="MFO221" s="41"/>
      <c r="MFP221" s="41"/>
      <c r="MFQ221" s="41"/>
      <c r="MFR221" s="41"/>
      <c r="MFS221" s="41"/>
      <c r="MFT221" s="41"/>
      <c r="MFU221" s="41"/>
      <c r="MFV221" s="41"/>
      <c r="MFW221" s="41"/>
      <c r="MFX221" s="41"/>
      <c r="MFY221" s="41"/>
      <c r="MFZ221" s="41"/>
      <c r="MGA221" s="41"/>
      <c r="MGB221" s="41"/>
      <c r="MGC221" s="41"/>
      <c r="MGD221" s="41"/>
      <c r="MGE221" s="41"/>
      <c r="MGF221" s="41"/>
      <c r="MGG221" s="41"/>
      <c r="MGH221" s="41"/>
      <c r="MGI221" s="41"/>
      <c r="MGJ221" s="41"/>
      <c r="MGK221" s="41"/>
      <c r="MGL221" s="41"/>
      <c r="MGM221" s="41"/>
      <c r="MGN221" s="41"/>
      <c r="MGO221" s="41"/>
      <c r="MGP221" s="41"/>
      <c r="MGQ221" s="41"/>
      <c r="MGR221" s="41"/>
      <c r="MGS221" s="41"/>
      <c r="MGT221" s="41"/>
      <c r="MGU221" s="41"/>
      <c r="MGV221" s="41"/>
      <c r="MGW221" s="41"/>
      <c r="MGX221" s="41"/>
      <c r="MGY221" s="41"/>
      <c r="MGZ221" s="41"/>
      <c r="MHA221" s="41"/>
      <c r="MHB221" s="41"/>
      <c r="MHC221" s="41"/>
      <c r="MHD221" s="41"/>
      <c r="MHE221" s="41"/>
      <c r="MHF221" s="41"/>
      <c r="MHG221" s="41"/>
      <c r="MHH221" s="41"/>
      <c r="MHI221" s="41"/>
      <c r="MHJ221" s="41"/>
      <c r="MHK221" s="41"/>
      <c r="MHL221" s="41"/>
      <c r="MHM221" s="41"/>
      <c r="MHN221" s="41"/>
      <c r="MHO221" s="41"/>
      <c r="MHP221" s="41"/>
      <c r="MHQ221" s="41"/>
      <c r="MHR221" s="41"/>
      <c r="MHS221" s="41"/>
      <c r="MHT221" s="41"/>
      <c r="MHU221" s="41"/>
      <c r="MHV221" s="41"/>
      <c r="MHW221" s="41"/>
      <c r="MHX221" s="41"/>
      <c r="MHY221" s="41"/>
      <c r="MHZ221" s="41"/>
      <c r="MIA221" s="41"/>
      <c r="MIB221" s="41"/>
      <c r="MIC221" s="41"/>
      <c r="MID221" s="41"/>
      <c r="MIE221" s="41"/>
      <c r="MIF221" s="41"/>
      <c r="MIG221" s="41"/>
      <c r="MIH221" s="41"/>
      <c r="MII221" s="41"/>
      <c r="MIJ221" s="41"/>
      <c r="MIK221" s="41"/>
      <c r="MIL221" s="41"/>
      <c r="MIM221" s="41"/>
      <c r="MIN221" s="41"/>
      <c r="MIO221" s="41"/>
      <c r="MIP221" s="41"/>
      <c r="MIQ221" s="41"/>
      <c r="MIR221" s="41"/>
      <c r="MIS221" s="41"/>
      <c r="MIT221" s="41"/>
      <c r="MIU221" s="41"/>
      <c r="MIV221" s="41"/>
      <c r="MIW221" s="41"/>
      <c r="MIX221" s="41"/>
      <c r="MIY221" s="41"/>
      <c r="MIZ221" s="41"/>
      <c r="MJA221" s="41"/>
      <c r="MJB221" s="41"/>
      <c r="MJC221" s="41"/>
      <c r="MJD221" s="41"/>
      <c r="MJE221" s="41"/>
      <c r="MJF221" s="41"/>
      <c r="MJG221" s="41"/>
      <c r="MJH221" s="41"/>
      <c r="MJI221" s="41"/>
      <c r="MJJ221" s="41"/>
      <c r="MJK221" s="41"/>
      <c r="MJL221" s="41"/>
      <c r="MJM221" s="41"/>
      <c r="MJN221" s="41"/>
      <c r="MJO221" s="41"/>
      <c r="MJP221" s="41"/>
      <c r="MJQ221" s="41"/>
      <c r="MJR221" s="41"/>
      <c r="MJS221" s="41"/>
      <c r="MJT221" s="41"/>
      <c r="MJU221" s="41"/>
      <c r="MJV221" s="41"/>
      <c r="MJW221" s="41"/>
      <c r="MJX221" s="41"/>
      <c r="MJY221" s="41"/>
      <c r="MJZ221" s="41"/>
      <c r="MKA221" s="41"/>
      <c r="MKB221" s="41"/>
      <c r="MKC221" s="41"/>
      <c r="MKD221" s="41"/>
      <c r="MKE221" s="41"/>
      <c r="MKF221" s="41"/>
      <c r="MKG221" s="41"/>
      <c r="MKH221" s="41"/>
      <c r="MKI221" s="41"/>
      <c r="MKJ221" s="41"/>
      <c r="MKK221" s="41"/>
      <c r="MKL221" s="41"/>
      <c r="MKM221" s="41"/>
      <c r="MKN221" s="41"/>
      <c r="MKO221" s="41"/>
      <c r="MKP221" s="41"/>
      <c r="MKQ221" s="41"/>
      <c r="MKR221" s="41"/>
      <c r="MKS221" s="41"/>
      <c r="MKT221" s="41"/>
      <c r="MKU221" s="41"/>
      <c r="MKV221" s="41"/>
      <c r="MKW221" s="41"/>
      <c r="MKX221" s="41"/>
      <c r="MKY221" s="41"/>
      <c r="MKZ221" s="41"/>
      <c r="MLA221" s="41"/>
      <c r="MLB221" s="41"/>
      <c r="MLC221" s="41"/>
      <c r="MLD221" s="41"/>
      <c r="MLE221" s="41"/>
      <c r="MLF221" s="41"/>
      <c r="MLG221" s="41"/>
      <c r="MLH221" s="41"/>
      <c r="MLI221" s="41"/>
      <c r="MLJ221" s="41"/>
      <c r="MLK221" s="41"/>
      <c r="MLL221" s="41"/>
      <c r="MLM221" s="41"/>
      <c r="MLN221" s="41"/>
      <c r="MLO221" s="41"/>
      <c r="MLP221" s="41"/>
      <c r="MLQ221" s="41"/>
      <c r="MLR221" s="41"/>
      <c r="MLS221" s="41"/>
      <c r="MLT221" s="41"/>
      <c r="MLU221" s="41"/>
      <c r="MLV221" s="41"/>
      <c r="MLW221" s="41"/>
      <c r="MLX221" s="41"/>
      <c r="MLY221" s="41"/>
      <c r="MLZ221" s="41"/>
      <c r="MMA221" s="41"/>
      <c r="MMB221" s="41"/>
      <c r="MMC221" s="41"/>
      <c r="MMD221" s="41"/>
      <c r="MME221" s="41"/>
      <c r="MMF221" s="41"/>
      <c r="MMG221" s="41"/>
      <c r="MMH221" s="41"/>
      <c r="MMI221" s="41"/>
      <c r="MMJ221" s="41"/>
      <c r="MMK221" s="41"/>
      <c r="MML221" s="41"/>
      <c r="MMM221" s="41"/>
      <c r="MMN221" s="41"/>
      <c r="MMO221" s="41"/>
      <c r="MMP221" s="41"/>
      <c r="MMQ221" s="41"/>
      <c r="MMR221" s="41"/>
      <c r="MMS221" s="41"/>
      <c r="MMT221" s="41"/>
      <c r="MMU221" s="41"/>
      <c r="MMV221" s="41"/>
      <c r="MMW221" s="41"/>
      <c r="MMX221" s="41"/>
      <c r="MMY221" s="41"/>
      <c r="MMZ221" s="41"/>
      <c r="MNA221" s="41"/>
      <c r="MNB221" s="41"/>
      <c r="MNC221" s="41"/>
      <c r="MND221" s="41"/>
      <c r="MNE221" s="41"/>
      <c r="MNF221" s="41"/>
      <c r="MNG221" s="41"/>
      <c r="MNH221" s="41"/>
      <c r="MNI221" s="41"/>
      <c r="MNJ221" s="41"/>
      <c r="MNK221" s="41"/>
      <c r="MNL221" s="41"/>
      <c r="MNM221" s="41"/>
      <c r="MNN221" s="41"/>
      <c r="MNO221" s="41"/>
      <c r="MNP221" s="41"/>
      <c r="MNQ221" s="41"/>
      <c r="MNR221" s="41"/>
      <c r="MNS221" s="41"/>
      <c r="MNT221" s="41"/>
      <c r="MNU221" s="41"/>
      <c r="MNV221" s="41"/>
      <c r="MNW221" s="41"/>
      <c r="MNX221" s="41"/>
      <c r="MNY221" s="41"/>
      <c r="MNZ221" s="41"/>
      <c r="MOA221" s="41"/>
      <c r="MOB221" s="41"/>
      <c r="MOC221" s="41"/>
      <c r="MOD221" s="41"/>
      <c r="MOE221" s="41"/>
      <c r="MOF221" s="41"/>
      <c r="MOG221" s="41"/>
      <c r="MOH221" s="41"/>
      <c r="MOI221" s="41"/>
      <c r="MOJ221" s="41"/>
      <c r="MOK221" s="41"/>
      <c r="MOL221" s="41"/>
      <c r="MOM221" s="41"/>
      <c r="MON221" s="41"/>
      <c r="MOO221" s="41"/>
      <c r="MOP221" s="41"/>
      <c r="MOQ221" s="41"/>
      <c r="MOR221" s="41"/>
      <c r="MOS221" s="41"/>
      <c r="MOT221" s="41"/>
      <c r="MOU221" s="41"/>
      <c r="MOV221" s="41"/>
      <c r="MOW221" s="41"/>
      <c r="MOX221" s="41"/>
      <c r="MOY221" s="41"/>
      <c r="MOZ221" s="41"/>
      <c r="MPA221" s="41"/>
      <c r="MPB221" s="41"/>
      <c r="MPC221" s="41"/>
      <c r="MPD221" s="41"/>
      <c r="MPE221" s="41"/>
      <c r="MPF221" s="41"/>
      <c r="MPG221" s="41"/>
      <c r="MPH221" s="41"/>
      <c r="MPI221" s="41"/>
      <c r="MPJ221" s="41"/>
      <c r="MPK221" s="41"/>
      <c r="MPL221" s="41"/>
      <c r="MPM221" s="41"/>
      <c r="MPN221" s="41"/>
      <c r="MPO221" s="41"/>
      <c r="MPP221" s="41"/>
      <c r="MPQ221" s="41"/>
      <c r="MPR221" s="41"/>
      <c r="MPS221" s="41"/>
      <c r="MPT221" s="41"/>
      <c r="MPU221" s="41"/>
      <c r="MPV221" s="41"/>
      <c r="MPW221" s="41"/>
      <c r="MPX221" s="41"/>
      <c r="MPY221" s="41"/>
      <c r="MPZ221" s="41"/>
      <c r="MQA221" s="41"/>
      <c r="MQB221" s="41"/>
      <c r="MQC221" s="41"/>
      <c r="MQD221" s="41"/>
      <c r="MQE221" s="41"/>
      <c r="MQF221" s="41"/>
      <c r="MQG221" s="41"/>
      <c r="MQH221" s="41"/>
      <c r="MQI221" s="41"/>
      <c r="MQJ221" s="41"/>
      <c r="MQK221" s="41"/>
      <c r="MQL221" s="41"/>
      <c r="MQM221" s="41"/>
      <c r="MQN221" s="41"/>
      <c r="MQO221" s="41"/>
      <c r="MQP221" s="41"/>
      <c r="MQQ221" s="41"/>
      <c r="MQR221" s="41"/>
      <c r="MQS221" s="41"/>
      <c r="MQT221" s="41"/>
      <c r="MQU221" s="41"/>
      <c r="MQV221" s="41"/>
      <c r="MQW221" s="41"/>
      <c r="MQX221" s="41"/>
      <c r="MQY221" s="41"/>
      <c r="MQZ221" s="41"/>
      <c r="MRA221" s="41"/>
      <c r="MRB221" s="41"/>
      <c r="MRC221" s="41"/>
      <c r="MRD221" s="41"/>
      <c r="MRE221" s="41"/>
      <c r="MRF221" s="41"/>
      <c r="MRG221" s="41"/>
      <c r="MRH221" s="41"/>
      <c r="MRI221" s="41"/>
      <c r="MRJ221" s="41"/>
      <c r="MRK221" s="41"/>
      <c r="MRL221" s="41"/>
      <c r="MRM221" s="41"/>
      <c r="MRN221" s="41"/>
      <c r="MRO221" s="41"/>
      <c r="MRP221" s="41"/>
      <c r="MRQ221" s="41"/>
      <c r="MRR221" s="41"/>
      <c r="MRS221" s="41"/>
      <c r="MRT221" s="41"/>
      <c r="MRU221" s="41"/>
      <c r="MRV221" s="41"/>
      <c r="MRW221" s="41"/>
      <c r="MRX221" s="41"/>
      <c r="MRY221" s="41"/>
      <c r="MRZ221" s="41"/>
      <c r="MSA221" s="41"/>
      <c r="MSB221" s="41"/>
      <c r="MSC221" s="41"/>
      <c r="MSD221" s="41"/>
      <c r="MSE221" s="41"/>
      <c r="MSF221" s="41"/>
      <c r="MSG221" s="41"/>
      <c r="MSH221" s="41"/>
      <c r="MSI221" s="41"/>
      <c r="MSJ221" s="41"/>
      <c r="MSK221" s="41"/>
      <c r="MSL221" s="41"/>
      <c r="MSM221" s="41"/>
      <c r="MSN221" s="41"/>
      <c r="MSO221" s="41"/>
      <c r="MSP221" s="41"/>
      <c r="MSQ221" s="41"/>
      <c r="MSR221" s="41"/>
      <c r="MSS221" s="41"/>
      <c r="MST221" s="41"/>
      <c r="MSU221" s="41"/>
      <c r="MSV221" s="41"/>
      <c r="MSW221" s="41"/>
      <c r="MSX221" s="41"/>
      <c r="MSY221" s="41"/>
      <c r="MSZ221" s="41"/>
      <c r="MTA221" s="41"/>
      <c r="MTB221" s="41"/>
      <c r="MTC221" s="41"/>
      <c r="MTD221" s="41"/>
      <c r="MTE221" s="41"/>
      <c r="MTF221" s="41"/>
      <c r="MTG221" s="41"/>
      <c r="MTH221" s="41"/>
      <c r="MTI221" s="41"/>
      <c r="MTJ221" s="41"/>
      <c r="MTK221" s="41"/>
      <c r="MTL221" s="41"/>
      <c r="MTM221" s="41"/>
      <c r="MTN221" s="41"/>
      <c r="MTO221" s="41"/>
      <c r="MTP221" s="41"/>
      <c r="MTQ221" s="41"/>
      <c r="MTR221" s="41"/>
      <c r="MTS221" s="41"/>
      <c r="MTT221" s="41"/>
      <c r="MTU221" s="41"/>
      <c r="MTV221" s="41"/>
      <c r="MTW221" s="41"/>
      <c r="MTX221" s="41"/>
      <c r="MTY221" s="41"/>
      <c r="MTZ221" s="41"/>
      <c r="MUA221" s="41"/>
      <c r="MUB221" s="41"/>
      <c r="MUC221" s="41"/>
      <c r="MUD221" s="41"/>
      <c r="MUE221" s="41"/>
      <c r="MUF221" s="41"/>
      <c r="MUG221" s="41"/>
      <c r="MUH221" s="41"/>
      <c r="MUI221" s="41"/>
      <c r="MUJ221" s="41"/>
      <c r="MUK221" s="41"/>
      <c r="MUL221" s="41"/>
      <c r="MUM221" s="41"/>
      <c r="MUN221" s="41"/>
      <c r="MUO221" s="41"/>
      <c r="MUP221" s="41"/>
      <c r="MUQ221" s="41"/>
      <c r="MUR221" s="41"/>
      <c r="MUS221" s="41"/>
      <c r="MUT221" s="41"/>
      <c r="MUU221" s="41"/>
      <c r="MUV221" s="41"/>
      <c r="MUW221" s="41"/>
      <c r="MUX221" s="41"/>
      <c r="MUY221" s="41"/>
      <c r="MUZ221" s="41"/>
      <c r="MVA221" s="41"/>
      <c r="MVB221" s="41"/>
      <c r="MVC221" s="41"/>
      <c r="MVD221" s="41"/>
      <c r="MVE221" s="41"/>
      <c r="MVF221" s="41"/>
      <c r="MVG221" s="41"/>
      <c r="MVH221" s="41"/>
      <c r="MVI221" s="41"/>
      <c r="MVJ221" s="41"/>
      <c r="MVK221" s="41"/>
      <c r="MVL221" s="41"/>
      <c r="MVM221" s="41"/>
      <c r="MVN221" s="41"/>
      <c r="MVO221" s="41"/>
      <c r="MVP221" s="41"/>
      <c r="MVQ221" s="41"/>
      <c r="MVR221" s="41"/>
      <c r="MVS221" s="41"/>
      <c r="MVT221" s="41"/>
      <c r="MVU221" s="41"/>
      <c r="MVV221" s="41"/>
      <c r="MVW221" s="41"/>
      <c r="MVX221" s="41"/>
      <c r="MVY221" s="41"/>
      <c r="MVZ221" s="41"/>
      <c r="MWA221" s="41"/>
      <c r="MWB221" s="41"/>
      <c r="MWC221" s="41"/>
      <c r="MWD221" s="41"/>
      <c r="MWE221" s="41"/>
      <c r="MWF221" s="41"/>
      <c r="MWG221" s="41"/>
      <c r="MWH221" s="41"/>
      <c r="MWI221" s="41"/>
      <c r="MWJ221" s="41"/>
      <c r="MWK221" s="41"/>
      <c r="MWL221" s="41"/>
      <c r="MWM221" s="41"/>
      <c r="MWN221" s="41"/>
      <c r="MWO221" s="41"/>
      <c r="MWP221" s="41"/>
      <c r="MWQ221" s="41"/>
      <c r="MWR221" s="41"/>
      <c r="MWS221" s="41"/>
      <c r="MWT221" s="41"/>
      <c r="MWU221" s="41"/>
      <c r="MWV221" s="41"/>
      <c r="MWW221" s="41"/>
      <c r="MWX221" s="41"/>
      <c r="MWY221" s="41"/>
      <c r="MWZ221" s="41"/>
      <c r="MXA221" s="41"/>
      <c r="MXB221" s="41"/>
      <c r="MXC221" s="41"/>
      <c r="MXD221" s="41"/>
      <c r="MXE221" s="41"/>
      <c r="MXF221" s="41"/>
      <c r="MXG221" s="41"/>
      <c r="MXH221" s="41"/>
      <c r="MXI221" s="41"/>
      <c r="MXJ221" s="41"/>
      <c r="MXK221" s="41"/>
      <c r="MXL221" s="41"/>
      <c r="MXM221" s="41"/>
      <c r="MXN221" s="41"/>
      <c r="MXO221" s="41"/>
      <c r="MXP221" s="41"/>
      <c r="MXQ221" s="41"/>
      <c r="MXR221" s="41"/>
      <c r="MXS221" s="41"/>
      <c r="MXT221" s="41"/>
      <c r="MXU221" s="41"/>
      <c r="MXV221" s="41"/>
      <c r="MXW221" s="41"/>
      <c r="MXX221" s="41"/>
      <c r="MXY221" s="41"/>
      <c r="MXZ221" s="41"/>
      <c r="MYA221" s="41"/>
      <c r="MYB221" s="41"/>
      <c r="MYC221" s="41"/>
      <c r="MYD221" s="41"/>
      <c r="MYE221" s="41"/>
      <c r="MYF221" s="41"/>
      <c r="MYG221" s="41"/>
      <c r="MYH221" s="41"/>
      <c r="MYI221" s="41"/>
      <c r="MYJ221" s="41"/>
      <c r="MYK221" s="41"/>
      <c r="MYL221" s="41"/>
      <c r="MYM221" s="41"/>
      <c r="MYN221" s="41"/>
      <c r="MYO221" s="41"/>
      <c r="MYP221" s="41"/>
      <c r="MYQ221" s="41"/>
      <c r="MYR221" s="41"/>
      <c r="MYS221" s="41"/>
      <c r="MYT221" s="41"/>
      <c r="MYU221" s="41"/>
      <c r="MYV221" s="41"/>
      <c r="MYW221" s="41"/>
      <c r="MYX221" s="41"/>
      <c r="MYY221" s="41"/>
      <c r="MYZ221" s="41"/>
      <c r="MZA221" s="41"/>
      <c r="MZB221" s="41"/>
      <c r="MZC221" s="41"/>
      <c r="MZD221" s="41"/>
      <c r="MZE221" s="41"/>
      <c r="MZF221" s="41"/>
      <c r="MZG221" s="41"/>
      <c r="MZH221" s="41"/>
      <c r="MZI221" s="41"/>
      <c r="MZJ221" s="41"/>
      <c r="MZK221" s="41"/>
      <c r="MZL221" s="41"/>
      <c r="MZM221" s="41"/>
      <c r="MZN221" s="41"/>
      <c r="MZO221" s="41"/>
      <c r="MZP221" s="41"/>
      <c r="MZQ221" s="41"/>
      <c r="MZR221" s="41"/>
      <c r="MZS221" s="41"/>
      <c r="MZT221" s="41"/>
      <c r="MZU221" s="41"/>
      <c r="MZV221" s="41"/>
      <c r="MZW221" s="41"/>
      <c r="MZX221" s="41"/>
      <c r="MZY221" s="41"/>
      <c r="MZZ221" s="41"/>
      <c r="NAA221" s="41"/>
      <c r="NAB221" s="41"/>
      <c r="NAC221" s="41"/>
      <c r="NAD221" s="41"/>
      <c r="NAE221" s="41"/>
      <c r="NAF221" s="41"/>
      <c r="NAG221" s="41"/>
      <c r="NAH221" s="41"/>
      <c r="NAI221" s="41"/>
      <c r="NAJ221" s="41"/>
      <c r="NAK221" s="41"/>
      <c r="NAL221" s="41"/>
      <c r="NAM221" s="41"/>
      <c r="NAN221" s="41"/>
      <c r="NAO221" s="41"/>
      <c r="NAP221" s="41"/>
      <c r="NAQ221" s="41"/>
      <c r="NAR221" s="41"/>
      <c r="NAS221" s="41"/>
      <c r="NAT221" s="41"/>
      <c r="NAU221" s="41"/>
      <c r="NAV221" s="41"/>
      <c r="NAW221" s="41"/>
      <c r="NAX221" s="41"/>
      <c r="NAY221" s="41"/>
      <c r="NAZ221" s="41"/>
      <c r="NBA221" s="41"/>
      <c r="NBB221" s="41"/>
      <c r="NBC221" s="41"/>
      <c r="NBD221" s="41"/>
      <c r="NBE221" s="41"/>
      <c r="NBF221" s="41"/>
      <c r="NBG221" s="41"/>
      <c r="NBH221" s="41"/>
      <c r="NBI221" s="41"/>
      <c r="NBJ221" s="41"/>
      <c r="NBK221" s="41"/>
      <c r="NBL221" s="41"/>
      <c r="NBM221" s="41"/>
      <c r="NBN221" s="41"/>
      <c r="NBO221" s="41"/>
      <c r="NBP221" s="41"/>
      <c r="NBQ221" s="41"/>
      <c r="NBR221" s="41"/>
      <c r="NBS221" s="41"/>
      <c r="NBT221" s="41"/>
      <c r="NBU221" s="41"/>
      <c r="NBV221" s="41"/>
      <c r="NBW221" s="41"/>
      <c r="NBX221" s="41"/>
      <c r="NBY221" s="41"/>
      <c r="NBZ221" s="41"/>
      <c r="NCA221" s="41"/>
      <c r="NCB221" s="41"/>
      <c r="NCC221" s="41"/>
      <c r="NCD221" s="41"/>
      <c r="NCE221" s="41"/>
      <c r="NCF221" s="41"/>
      <c r="NCG221" s="41"/>
      <c r="NCH221" s="41"/>
      <c r="NCI221" s="41"/>
      <c r="NCJ221" s="41"/>
      <c r="NCK221" s="41"/>
      <c r="NCL221" s="41"/>
      <c r="NCM221" s="41"/>
      <c r="NCN221" s="41"/>
      <c r="NCO221" s="41"/>
      <c r="NCP221" s="41"/>
      <c r="NCQ221" s="41"/>
      <c r="NCR221" s="41"/>
      <c r="NCS221" s="41"/>
      <c r="NCT221" s="41"/>
      <c r="NCU221" s="41"/>
      <c r="NCV221" s="41"/>
      <c r="NCW221" s="41"/>
      <c r="NCX221" s="41"/>
      <c r="NCY221" s="41"/>
      <c r="NCZ221" s="41"/>
      <c r="NDA221" s="41"/>
      <c r="NDB221" s="41"/>
      <c r="NDC221" s="41"/>
      <c r="NDD221" s="41"/>
      <c r="NDE221" s="41"/>
      <c r="NDF221" s="41"/>
      <c r="NDG221" s="41"/>
      <c r="NDH221" s="41"/>
      <c r="NDI221" s="41"/>
      <c r="NDJ221" s="41"/>
      <c r="NDK221" s="41"/>
      <c r="NDL221" s="41"/>
      <c r="NDM221" s="41"/>
      <c r="NDN221" s="41"/>
      <c r="NDO221" s="41"/>
      <c r="NDP221" s="41"/>
      <c r="NDQ221" s="41"/>
      <c r="NDR221" s="41"/>
      <c r="NDS221" s="41"/>
      <c r="NDT221" s="41"/>
      <c r="NDU221" s="41"/>
      <c r="NDV221" s="41"/>
      <c r="NDW221" s="41"/>
      <c r="NDX221" s="41"/>
      <c r="NDY221" s="41"/>
      <c r="NDZ221" s="41"/>
      <c r="NEA221" s="41"/>
      <c r="NEB221" s="41"/>
      <c r="NEC221" s="41"/>
      <c r="NED221" s="41"/>
      <c r="NEE221" s="41"/>
      <c r="NEF221" s="41"/>
      <c r="NEG221" s="41"/>
      <c r="NEH221" s="41"/>
      <c r="NEI221" s="41"/>
      <c r="NEJ221" s="41"/>
      <c r="NEK221" s="41"/>
      <c r="NEL221" s="41"/>
      <c r="NEM221" s="41"/>
      <c r="NEN221" s="41"/>
      <c r="NEO221" s="41"/>
      <c r="NEP221" s="41"/>
      <c r="NEQ221" s="41"/>
      <c r="NER221" s="41"/>
      <c r="NES221" s="41"/>
      <c r="NET221" s="41"/>
      <c r="NEU221" s="41"/>
      <c r="NEV221" s="41"/>
      <c r="NEW221" s="41"/>
      <c r="NEX221" s="41"/>
      <c r="NEY221" s="41"/>
      <c r="NEZ221" s="41"/>
      <c r="NFA221" s="41"/>
      <c r="NFB221" s="41"/>
      <c r="NFC221" s="41"/>
      <c r="NFD221" s="41"/>
      <c r="NFE221" s="41"/>
      <c r="NFF221" s="41"/>
      <c r="NFG221" s="41"/>
      <c r="NFH221" s="41"/>
      <c r="NFI221" s="41"/>
      <c r="NFJ221" s="41"/>
      <c r="NFK221" s="41"/>
      <c r="NFL221" s="41"/>
      <c r="NFM221" s="41"/>
      <c r="NFN221" s="41"/>
      <c r="NFO221" s="41"/>
      <c r="NFP221" s="41"/>
      <c r="NFQ221" s="41"/>
      <c r="NFR221" s="41"/>
      <c r="NFS221" s="41"/>
      <c r="NFT221" s="41"/>
      <c r="NFU221" s="41"/>
      <c r="NFV221" s="41"/>
      <c r="NFW221" s="41"/>
      <c r="NFX221" s="41"/>
      <c r="NFY221" s="41"/>
      <c r="NFZ221" s="41"/>
      <c r="NGA221" s="41"/>
      <c r="NGB221" s="41"/>
      <c r="NGC221" s="41"/>
      <c r="NGD221" s="41"/>
      <c r="NGE221" s="41"/>
      <c r="NGF221" s="41"/>
      <c r="NGG221" s="41"/>
      <c r="NGH221" s="41"/>
      <c r="NGI221" s="41"/>
      <c r="NGJ221" s="41"/>
      <c r="NGK221" s="41"/>
      <c r="NGL221" s="41"/>
      <c r="NGM221" s="41"/>
      <c r="NGN221" s="41"/>
      <c r="NGO221" s="41"/>
      <c r="NGP221" s="41"/>
      <c r="NGQ221" s="41"/>
      <c r="NGR221" s="41"/>
      <c r="NGS221" s="41"/>
      <c r="NGT221" s="41"/>
      <c r="NGU221" s="41"/>
      <c r="NGV221" s="41"/>
      <c r="NGW221" s="41"/>
      <c r="NGX221" s="41"/>
      <c r="NGY221" s="41"/>
      <c r="NGZ221" s="41"/>
      <c r="NHA221" s="41"/>
      <c r="NHB221" s="41"/>
      <c r="NHC221" s="41"/>
      <c r="NHD221" s="41"/>
      <c r="NHE221" s="41"/>
      <c r="NHF221" s="41"/>
      <c r="NHG221" s="41"/>
      <c r="NHH221" s="41"/>
      <c r="NHI221" s="41"/>
      <c r="NHJ221" s="41"/>
      <c r="NHK221" s="41"/>
      <c r="NHL221" s="41"/>
      <c r="NHM221" s="41"/>
      <c r="NHN221" s="41"/>
      <c r="NHO221" s="41"/>
      <c r="NHP221" s="41"/>
      <c r="NHQ221" s="41"/>
      <c r="NHR221" s="41"/>
      <c r="NHS221" s="41"/>
      <c r="NHT221" s="41"/>
      <c r="NHU221" s="41"/>
      <c r="NHV221" s="41"/>
      <c r="NHW221" s="41"/>
      <c r="NHX221" s="41"/>
      <c r="NHY221" s="41"/>
      <c r="NHZ221" s="41"/>
      <c r="NIA221" s="41"/>
      <c r="NIB221" s="41"/>
      <c r="NIC221" s="41"/>
      <c r="NID221" s="41"/>
      <c r="NIE221" s="41"/>
      <c r="NIF221" s="41"/>
      <c r="NIG221" s="41"/>
      <c r="NIH221" s="41"/>
      <c r="NII221" s="41"/>
      <c r="NIJ221" s="41"/>
      <c r="NIK221" s="41"/>
      <c r="NIL221" s="41"/>
      <c r="NIM221" s="41"/>
      <c r="NIN221" s="41"/>
      <c r="NIO221" s="41"/>
      <c r="NIP221" s="41"/>
      <c r="NIQ221" s="41"/>
      <c r="NIR221" s="41"/>
      <c r="NIS221" s="41"/>
      <c r="NIT221" s="41"/>
      <c r="NIU221" s="41"/>
      <c r="NIV221" s="41"/>
      <c r="NIW221" s="41"/>
      <c r="NIX221" s="41"/>
      <c r="NIY221" s="41"/>
      <c r="NIZ221" s="41"/>
      <c r="NJA221" s="41"/>
      <c r="NJB221" s="41"/>
      <c r="NJC221" s="41"/>
      <c r="NJD221" s="41"/>
      <c r="NJE221" s="41"/>
      <c r="NJF221" s="41"/>
      <c r="NJG221" s="41"/>
      <c r="NJH221" s="41"/>
      <c r="NJI221" s="41"/>
      <c r="NJJ221" s="41"/>
      <c r="NJK221" s="41"/>
      <c r="NJL221" s="41"/>
      <c r="NJM221" s="41"/>
      <c r="NJN221" s="41"/>
      <c r="NJO221" s="41"/>
      <c r="NJP221" s="41"/>
      <c r="NJQ221" s="41"/>
      <c r="NJR221" s="41"/>
      <c r="NJS221" s="41"/>
      <c r="NJT221" s="41"/>
      <c r="NJU221" s="41"/>
      <c r="NJV221" s="41"/>
      <c r="NJW221" s="41"/>
      <c r="NJX221" s="41"/>
      <c r="NJY221" s="41"/>
      <c r="NJZ221" s="41"/>
      <c r="NKA221" s="41"/>
      <c r="NKB221" s="41"/>
      <c r="NKC221" s="41"/>
      <c r="NKD221" s="41"/>
      <c r="NKE221" s="41"/>
      <c r="NKF221" s="41"/>
      <c r="NKG221" s="41"/>
      <c r="NKH221" s="41"/>
      <c r="NKI221" s="41"/>
      <c r="NKJ221" s="41"/>
      <c r="NKK221" s="41"/>
      <c r="NKL221" s="41"/>
      <c r="NKM221" s="41"/>
      <c r="NKN221" s="41"/>
      <c r="NKO221" s="41"/>
      <c r="NKP221" s="41"/>
      <c r="NKQ221" s="41"/>
      <c r="NKR221" s="41"/>
      <c r="NKS221" s="41"/>
      <c r="NKT221" s="41"/>
      <c r="NKU221" s="41"/>
      <c r="NKV221" s="41"/>
      <c r="NKW221" s="41"/>
      <c r="NKX221" s="41"/>
      <c r="NKY221" s="41"/>
      <c r="NKZ221" s="41"/>
      <c r="NLA221" s="41"/>
      <c r="NLB221" s="41"/>
      <c r="NLC221" s="41"/>
      <c r="NLD221" s="41"/>
      <c r="NLE221" s="41"/>
      <c r="NLF221" s="41"/>
      <c r="NLG221" s="41"/>
      <c r="NLH221" s="41"/>
      <c r="NLI221" s="41"/>
      <c r="NLJ221" s="41"/>
      <c r="NLK221" s="41"/>
      <c r="NLL221" s="41"/>
      <c r="NLM221" s="41"/>
      <c r="NLN221" s="41"/>
      <c r="NLO221" s="41"/>
      <c r="NLP221" s="41"/>
      <c r="NLQ221" s="41"/>
      <c r="NLR221" s="41"/>
      <c r="NLS221" s="41"/>
      <c r="NLT221" s="41"/>
      <c r="NLU221" s="41"/>
      <c r="NLV221" s="41"/>
      <c r="NLW221" s="41"/>
      <c r="NLX221" s="41"/>
      <c r="NLY221" s="41"/>
      <c r="NLZ221" s="41"/>
      <c r="NMA221" s="41"/>
      <c r="NMB221" s="41"/>
      <c r="NMC221" s="41"/>
      <c r="NMD221" s="41"/>
      <c r="NME221" s="41"/>
      <c r="NMF221" s="41"/>
      <c r="NMG221" s="41"/>
      <c r="NMH221" s="41"/>
      <c r="NMI221" s="41"/>
      <c r="NMJ221" s="41"/>
      <c r="NMK221" s="41"/>
      <c r="NML221" s="41"/>
      <c r="NMM221" s="41"/>
      <c r="NMN221" s="41"/>
      <c r="NMO221" s="41"/>
      <c r="NMP221" s="41"/>
      <c r="NMQ221" s="41"/>
      <c r="NMR221" s="41"/>
      <c r="NMS221" s="41"/>
      <c r="NMT221" s="41"/>
      <c r="NMU221" s="41"/>
      <c r="NMV221" s="41"/>
      <c r="NMW221" s="41"/>
      <c r="NMX221" s="41"/>
      <c r="NMY221" s="41"/>
      <c r="NMZ221" s="41"/>
      <c r="NNA221" s="41"/>
      <c r="NNB221" s="41"/>
      <c r="NNC221" s="41"/>
      <c r="NND221" s="41"/>
      <c r="NNE221" s="41"/>
      <c r="NNF221" s="41"/>
      <c r="NNG221" s="41"/>
      <c r="NNH221" s="41"/>
      <c r="NNI221" s="41"/>
      <c r="NNJ221" s="41"/>
      <c r="NNK221" s="41"/>
      <c r="NNL221" s="41"/>
      <c r="NNM221" s="41"/>
      <c r="NNN221" s="41"/>
      <c r="NNO221" s="41"/>
      <c r="NNP221" s="41"/>
      <c r="NNQ221" s="41"/>
      <c r="NNR221" s="41"/>
      <c r="NNS221" s="41"/>
      <c r="NNT221" s="41"/>
      <c r="NNU221" s="41"/>
      <c r="NNV221" s="41"/>
      <c r="NNW221" s="41"/>
      <c r="NNX221" s="41"/>
      <c r="NNY221" s="41"/>
      <c r="NNZ221" s="41"/>
      <c r="NOA221" s="41"/>
      <c r="NOB221" s="41"/>
      <c r="NOC221" s="41"/>
      <c r="NOD221" s="41"/>
      <c r="NOE221" s="41"/>
      <c r="NOF221" s="41"/>
      <c r="NOG221" s="41"/>
      <c r="NOH221" s="41"/>
      <c r="NOI221" s="41"/>
      <c r="NOJ221" s="41"/>
      <c r="NOK221" s="41"/>
      <c r="NOL221" s="41"/>
      <c r="NOM221" s="41"/>
      <c r="NON221" s="41"/>
      <c r="NOO221" s="41"/>
      <c r="NOP221" s="41"/>
      <c r="NOQ221" s="41"/>
      <c r="NOR221" s="41"/>
      <c r="NOS221" s="41"/>
      <c r="NOT221" s="41"/>
      <c r="NOU221" s="41"/>
      <c r="NOV221" s="41"/>
      <c r="NOW221" s="41"/>
      <c r="NOX221" s="41"/>
      <c r="NOY221" s="41"/>
      <c r="NOZ221" s="41"/>
      <c r="NPA221" s="41"/>
      <c r="NPB221" s="41"/>
      <c r="NPC221" s="41"/>
      <c r="NPD221" s="41"/>
      <c r="NPE221" s="41"/>
      <c r="NPF221" s="41"/>
      <c r="NPG221" s="41"/>
      <c r="NPH221" s="41"/>
      <c r="NPI221" s="41"/>
      <c r="NPJ221" s="41"/>
      <c r="NPK221" s="41"/>
      <c r="NPL221" s="41"/>
      <c r="NPM221" s="41"/>
      <c r="NPN221" s="41"/>
      <c r="NPO221" s="41"/>
      <c r="NPP221" s="41"/>
      <c r="NPQ221" s="41"/>
      <c r="NPR221" s="41"/>
      <c r="NPS221" s="41"/>
      <c r="NPT221" s="41"/>
      <c r="NPU221" s="41"/>
      <c r="NPV221" s="41"/>
      <c r="NPW221" s="41"/>
      <c r="NPX221" s="41"/>
      <c r="NPY221" s="41"/>
      <c r="NPZ221" s="41"/>
      <c r="NQA221" s="41"/>
      <c r="NQB221" s="41"/>
      <c r="NQC221" s="41"/>
      <c r="NQD221" s="41"/>
      <c r="NQE221" s="41"/>
      <c r="NQF221" s="41"/>
      <c r="NQG221" s="41"/>
      <c r="NQH221" s="41"/>
      <c r="NQI221" s="41"/>
      <c r="NQJ221" s="41"/>
      <c r="NQK221" s="41"/>
      <c r="NQL221" s="41"/>
      <c r="NQM221" s="41"/>
      <c r="NQN221" s="41"/>
      <c r="NQO221" s="41"/>
      <c r="NQP221" s="41"/>
      <c r="NQQ221" s="41"/>
      <c r="NQR221" s="41"/>
      <c r="NQS221" s="41"/>
      <c r="NQT221" s="41"/>
      <c r="NQU221" s="41"/>
      <c r="NQV221" s="41"/>
      <c r="NQW221" s="41"/>
      <c r="NQX221" s="41"/>
      <c r="NQY221" s="41"/>
      <c r="NQZ221" s="41"/>
      <c r="NRA221" s="41"/>
      <c r="NRB221" s="41"/>
      <c r="NRC221" s="41"/>
      <c r="NRD221" s="41"/>
      <c r="NRE221" s="41"/>
      <c r="NRF221" s="41"/>
      <c r="NRG221" s="41"/>
      <c r="NRH221" s="41"/>
      <c r="NRI221" s="41"/>
      <c r="NRJ221" s="41"/>
      <c r="NRK221" s="41"/>
      <c r="NRL221" s="41"/>
      <c r="NRM221" s="41"/>
      <c r="NRN221" s="41"/>
      <c r="NRO221" s="41"/>
      <c r="NRP221" s="41"/>
      <c r="NRQ221" s="41"/>
      <c r="NRR221" s="41"/>
      <c r="NRS221" s="41"/>
      <c r="NRT221" s="41"/>
      <c r="NRU221" s="41"/>
      <c r="NRV221" s="41"/>
      <c r="NRW221" s="41"/>
      <c r="NRX221" s="41"/>
      <c r="NRY221" s="41"/>
      <c r="NRZ221" s="41"/>
      <c r="NSA221" s="41"/>
      <c r="NSB221" s="41"/>
      <c r="NSC221" s="41"/>
      <c r="NSD221" s="41"/>
      <c r="NSE221" s="41"/>
      <c r="NSF221" s="41"/>
      <c r="NSG221" s="41"/>
      <c r="NSH221" s="41"/>
      <c r="NSI221" s="41"/>
      <c r="NSJ221" s="41"/>
      <c r="NSK221" s="41"/>
      <c r="NSL221" s="41"/>
      <c r="NSM221" s="41"/>
      <c r="NSN221" s="41"/>
      <c r="NSO221" s="41"/>
      <c r="NSP221" s="41"/>
      <c r="NSQ221" s="41"/>
      <c r="NSR221" s="41"/>
      <c r="NSS221" s="41"/>
      <c r="NST221" s="41"/>
      <c r="NSU221" s="41"/>
      <c r="NSV221" s="41"/>
      <c r="NSW221" s="41"/>
      <c r="NSX221" s="41"/>
      <c r="NSY221" s="41"/>
      <c r="NSZ221" s="41"/>
      <c r="NTA221" s="41"/>
      <c r="NTB221" s="41"/>
      <c r="NTC221" s="41"/>
      <c r="NTD221" s="41"/>
      <c r="NTE221" s="41"/>
      <c r="NTF221" s="41"/>
      <c r="NTG221" s="41"/>
      <c r="NTH221" s="41"/>
      <c r="NTI221" s="41"/>
      <c r="NTJ221" s="41"/>
      <c r="NTK221" s="41"/>
      <c r="NTL221" s="41"/>
      <c r="NTM221" s="41"/>
      <c r="NTN221" s="41"/>
      <c r="NTO221" s="41"/>
      <c r="NTP221" s="41"/>
      <c r="NTQ221" s="41"/>
      <c r="NTR221" s="41"/>
      <c r="NTS221" s="41"/>
      <c r="NTT221" s="41"/>
      <c r="NTU221" s="41"/>
      <c r="NTV221" s="41"/>
      <c r="NTW221" s="41"/>
      <c r="NTX221" s="41"/>
      <c r="NTY221" s="41"/>
      <c r="NTZ221" s="41"/>
      <c r="NUA221" s="41"/>
      <c r="NUB221" s="41"/>
      <c r="NUC221" s="41"/>
      <c r="NUD221" s="41"/>
      <c r="NUE221" s="41"/>
      <c r="NUF221" s="41"/>
      <c r="NUG221" s="41"/>
      <c r="NUH221" s="41"/>
      <c r="NUI221" s="41"/>
      <c r="NUJ221" s="41"/>
      <c r="NUK221" s="41"/>
      <c r="NUL221" s="41"/>
      <c r="NUM221" s="41"/>
      <c r="NUN221" s="41"/>
      <c r="NUO221" s="41"/>
      <c r="NUP221" s="41"/>
      <c r="NUQ221" s="41"/>
      <c r="NUR221" s="41"/>
      <c r="NUS221" s="41"/>
      <c r="NUT221" s="41"/>
      <c r="NUU221" s="41"/>
      <c r="NUV221" s="41"/>
      <c r="NUW221" s="41"/>
      <c r="NUX221" s="41"/>
      <c r="NUY221" s="41"/>
      <c r="NUZ221" s="41"/>
      <c r="NVA221" s="41"/>
      <c r="NVB221" s="41"/>
      <c r="NVC221" s="41"/>
      <c r="NVD221" s="41"/>
      <c r="NVE221" s="41"/>
      <c r="NVF221" s="41"/>
      <c r="NVG221" s="41"/>
      <c r="NVH221" s="41"/>
      <c r="NVI221" s="41"/>
      <c r="NVJ221" s="41"/>
      <c r="NVK221" s="41"/>
      <c r="NVL221" s="41"/>
      <c r="NVM221" s="41"/>
      <c r="NVN221" s="41"/>
      <c r="NVO221" s="41"/>
      <c r="NVP221" s="41"/>
      <c r="NVQ221" s="41"/>
      <c r="NVR221" s="41"/>
      <c r="NVS221" s="41"/>
      <c r="NVT221" s="41"/>
      <c r="NVU221" s="41"/>
      <c r="NVV221" s="41"/>
      <c r="NVW221" s="41"/>
      <c r="NVX221" s="41"/>
      <c r="NVY221" s="41"/>
      <c r="NVZ221" s="41"/>
      <c r="NWA221" s="41"/>
      <c r="NWB221" s="41"/>
      <c r="NWC221" s="41"/>
      <c r="NWD221" s="41"/>
      <c r="NWE221" s="41"/>
      <c r="NWF221" s="41"/>
      <c r="NWG221" s="41"/>
      <c r="NWH221" s="41"/>
      <c r="NWI221" s="41"/>
      <c r="NWJ221" s="41"/>
      <c r="NWK221" s="41"/>
      <c r="NWL221" s="41"/>
      <c r="NWM221" s="41"/>
      <c r="NWN221" s="41"/>
      <c r="NWO221" s="41"/>
      <c r="NWP221" s="41"/>
      <c r="NWQ221" s="41"/>
      <c r="NWR221" s="41"/>
      <c r="NWS221" s="41"/>
      <c r="NWT221" s="41"/>
      <c r="NWU221" s="41"/>
      <c r="NWV221" s="41"/>
      <c r="NWW221" s="41"/>
      <c r="NWX221" s="41"/>
      <c r="NWY221" s="41"/>
      <c r="NWZ221" s="41"/>
      <c r="NXA221" s="41"/>
      <c r="NXB221" s="41"/>
      <c r="NXC221" s="41"/>
      <c r="NXD221" s="41"/>
      <c r="NXE221" s="41"/>
      <c r="NXF221" s="41"/>
      <c r="NXG221" s="41"/>
      <c r="NXH221" s="41"/>
      <c r="NXI221" s="41"/>
      <c r="NXJ221" s="41"/>
      <c r="NXK221" s="41"/>
      <c r="NXL221" s="41"/>
      <c r="NXM221" s="41"/>
      <c r="NXN221" s="41"/>
      <c r="NXO221" s="41"/>
      <c r="NXP221" s="41"/>
      <c r="NXQ221" s="41"/>
      <c r="NXR221" s="41"/>
      <c r="NXS221" s="41"/>
      <c r="NXT221" s="41"/>
      <c r="NXU221" s="41"/>
      <c r="NXV221" s="41"/>
      <c r="NXW221" s="41"/>
      <c r="NXX221" s="41"/>
      <c r="NXY221" s="41"/>
      <c r="NXZ221" s="41"/>
      <c r="NYA221" s="41"/>
      <c r="NYB221" s="41"/>
      <c r="NYC221" s="41"/>
      <c r="NYD221" s="41"/>
      <c r="NYE221" s="41"/>
      <c r="NYF221" s="41"/>
      <c r="NYG221" s="41"/>
      <c r="NYH221" s="41"/>
      <c r="NYI221" s="41"/>
      <c r="NYJ221" s="41"/>
      <c r="NYK221" s="41"/>
      <c r="NYL221" s="41"/>
      <c r="NYM221" s="41"/>
      <c r="NYN221" s="41"/>
      <c r="NYO221" s="41"/>
      <c r="NYP221" s="41"/>
      <c r="NYQ221" s="41"/>
      <c r="NYR221" s="41"/>
      <c r="NYS221" s="41"/>
      <c r="NYT221" s="41"/>
      <c r="NYU221" s="41"/>
      <c r="NYV221" s="41"/>
      <c r="NYW221" s="41"/>
      <c r="NYX221" s="41"/>
      <c r="NYY221" s="41"/>
      <c r="NYZ221" s="41"/>
      <c r="NZA221" s="41"/>
      <c r="NZB221" s="41"/>
      <c r="NZC221" s="41"/>
      <c r="NZD221" s="41"/>
      <c r="NZE221" s="41"/>
      <c r="NZF221" s="41"/>
      <c r="NZG221" s="41"/>
      <c r="NZH221" s="41"/>
      <c r="NZI221" s="41"/>
      <c r="NZJ221" s="41"/>
      <c r="NZK221" s="41"/>
      <c r="NZL221" s="41"/>
      <c r="NZM221" s="41"/>
      <c r="NZN221" s="41"/>
      <c r="NZO221" s="41"/>
      <c r="NZP221" s="41"/>
      <c r="NZQ221" s="41"/>
      <c r="NZR221" s="41"/>
      <c r="NZS221" s="41"/>
      <c r="NZT221" s="41"/>
      <c r="NZU221" s="41"/>
      <c r="NZV221" s="41"/>
      <c r="NZW221" s="41"/>
      <c r="NZX221" s="41"/>
      <c r="NZY221" s="41"/>
      <c r="NZZ221" s="41"/>
      <c r="OAA221" s="41"/>
      <c r="OAB221" s="41"/>
      <c r="OAC221" s="41"/>
      <c r="OAD221" s="41"/>
      <c r="OAE221" s="41"/>
      <c r="OAF221" s="41"/>
      <c r="OAG221" s="41"/>
      <c r="OAH221" s="41"/>
      <c r="OAI221" s="41"/>
      <c r="OAJ221" s="41"/>
      <c r="OAK221" s="41"/>
      <c r="OAL221" s="41"/>
      <c r="OAM221" s="41"/>
      <c r="OAN221" s="41"/>
      <c r="OAO221" s="41"/>
      <c r="OAP221" s="41"/>
      <c r="OAQ221" s="41"/>
      <c r="OAR221" s="41"/>
      <c r="OAS221" s="41"/>
      <c r="OAT221" s="41"/>
      <c r="OAU221" s="41"/>
      <c r="OAV221" s="41"/>
      <c r="OAW221" s="41"/>
      <c r="OAX221" s="41"/>
      <c r="OAY221" s="41"/>
      <c r="OAZ221" s="41"/>
      <c r="OBA221" s="41"/>
      <c r="OBB221" s="41"/>
      <c r="OBC221" s="41"/>
      <c r="OBD221" s="41"/>
      <c r="OBE221" s="41"/>
      <c r="OBF221" s="41"/>
      <c r="OBG221" s="41"/>
      <c r="OBH221" s="41"/>
      <c r="OBI221" s="41"/>
      <c r="OBJ221" s="41"/>
      <c r="OBK221" s="41"/>
      <c r="OBL221" s="41"/>
      <c r="OBM221" s="41"/>
      <c r="OBN221" s="41"/>
      <c r="OBO221" s="41"/>
      <c r="OBP221" s="41"/>
      <c r="OBQ221" s="41"/>
      <c r="OBR221" s="41"/>
      <c r="OBS221" s="41"/>
      <c r="OBT221" s="41"/>
      <c r="OBU221" s="41"/>
      <c r="OBV221" s="41"/>
      <c r="OBW221" s="41"/>
      <c r="OBX221" s="41"/>
      <c r="OBY221" s="41"/>
      <c r="OBZ221" s="41"/>
      <c r="OCA221" s="41"/>
      <c r="OCB221" s="41"/>
      <c r="OCC221" s="41"/>
      <c r="OCD221" s="41"/>
      <c r="OCE221" s="41"/>
      <c r="OCF221" s="41"/>
      <c r="OCG221" s="41"/>
      <c r="OCH221" s="41"/>
      <c r="OCI221" s="41"/>
      <c r="OCJ221" s="41"/>
      <c r="OCK221" s="41"/>
      <c r="OCL221" s="41"/>
      <c r="OCM221" s="41"/>
      <c r="OCN221" s="41"/>
      <c r="OCO221" s="41"/>
      <c r="OCP221" s="41"/>
      <c r="OCQ221" s="41"/>
      <c r="OCR221" s="41"/>
      <c r="OCS221" s="41"/>
      <c r="OCT221" s="41"/>
      <c r="OCU221" s="41"/>
      <c r="OCV221" s="41"/>
      <c r="OCW221" s="41"/>
      <c r="OCX221" s="41"/>
      <c r="OCY221" s="41"/>
      <c r="OCZ221" s="41"/>
      <c r="ODA221" s="41"/>
      <c r="ODB221" s="41"/>
      <c r="ODC221" s="41"/>
      <c r="ODD221" s="41"/>
      <c r="ODE221" s="41"/>
      <c r="ODF221" s="41"/>
      <c r="ODG221" s="41"/>
      <c r="ODH221" s="41"/>
      <c r="ODI221" s="41"/>
      <c r="ODJ221" s="41"/>
      <c r="ODK221" s="41"/>
      <c r="ODL221" s="41"/>
      <c r="ODM221" s="41"/>
      <c r="ODN221" s="41"/>
      <c r="ODO221" s="41"/>
      <c r="ODP221" s="41"/>
      <c r="ODQ221" s="41"/>
      <c r="ODR221" s="41"/>
      <c r="ODS221" s="41"/>
      <c r="ODT221" s="41"/>
      <c r="ODU221" s="41"/>
      <c r="ODV221" s="41"/>
      <c r="ODW221" s="41"/>
      <c r="ODX221" s="41"/>
      <c r="ODY221" s="41"/>
      <c r="ODZ221" s="41"/>
      <c r="OEA221" s="41"/>
      <c r="OEB221" s="41"/>
      <c r="OEC221" s="41"/>
      <c r="OED221" s="41"/>
      <c r="OEE221" s="41"/>
      <c r="OEF221" s="41"/>
      <c r="OEG221" s="41"/>
      <c r="OEH221" s="41"/>
      <c r="OEI221" s="41"/>
      <c r="OEJ221" s="41"/>
      <c r="OEK221" s="41"/>
      <c r="OEL221" s="41"/>
      <c r="OEM221" s="41"/>
      <c r="OEN221" s="41"/>
      <c r="OEO221" s="41"/>
      <c r="OEP221" s="41"/>
      <c r="OEQ221" s="41"/>
      <c r="OER221" s="41"/>
      <c r="OES221" s="41"/>
      <c r="OET221" s="41"/>
      <c r="OEU221" s="41"/>
      <c r="OEV221" s="41"/>
      <c r="OEW221" s="41"/>
      <c r="OEX221" s="41"/>
      <c r="OEY221" s="41"/>
      <c r="OEZ221" s="41"/>
      <c r="OFA221" s="41"/>
      <c r="OFB221" s="41"/>
      <c r="OFC221" s="41"/>
      <c r="OFD221" s="41"/>
      <c r="OFE221" s="41"/>
      <c r="OFF221" s="41"/>
      <c r="OFG221" s="41"/>
      <c r="OFH221" s="41"/>
      <c r="OFI221" s="41"/>
      <c r="OFJ221" s="41"/>
      <c r="OFK221" s="41"/>
      <c r="OFL221" s="41"/>
      <c r="OFM221" s="41"/>
      <c r="OFN221" s="41"/>
      <c r="OFO221" s="41"/>
      <c r="OFP221" s="41"/>
      <c r="OFQ221" s="41"/>
      <c r="OFR221" s="41"/>
      <c r="OFS221" s="41"/>
      <c r="OFT221" s="41"/>
      <c r="OFU221" s="41"/>
      <c r="OFV221" s="41"/>
      <c r="OFW221" s="41"/>
      <c r="OFX221" s="41"/>
      <c r="OFY221" s="41"/>
      <c r="OFZ221" s="41"/>
      <c r="OGA221" s="41"/>
      <c r="OGB221" s="41"/>
      <c r="OGC221" s="41"/>
      <c r="OGD221" s="41"/>
      <c r="OGE221" s="41"/>
      <c r="OGF221" s="41"/>
      <c r="OGG221" s="41"/>
      <c r="OGH221" s="41"/>
      <c r="OGI221" s="41"/>
      <c r="OGJ221" s="41"/>
      <c r="OGK221" s="41"/>
      <c r="OGL221" s="41"/>
      <c r="OGM221" s="41"/>
      <c r="OGN221" s="41"/>
      <c r="OGO221" s="41"/>
      <c r="OGP221" s="41"/>
      <c r="OGQ221" s="41"/>
      <c r="OGR221" s="41"/>
      <c r="OGS221" s="41"/>
      <c r="OGT221" s="41"/>
      <c r="OGU221" s="41"/>
      <c r="OGV221" s="41"/>
      <c r="OGW221" s="41"/>
      <c r="OGX221" s="41"/>
      <c r="OGY221" s="41"/>
      <c r="OGZ221" s="41"/>
      <c r="OHA221" s="41"/>
      <c r="OHB221" s="41"/>
      <c r="OHC221" s="41"/>
      <c r="OHD221" s="41"/>
      <c r="OHE221" s="41"/>
      <c r="OHF221" s="41"/>
      <c r="OHG221" s="41"/>
      <c r="OHH221" s="41"/>
      <c r="OHI221" s="41"/>
      <c r="OHJ221" s="41"/>
      <c r="OHK221" s="41"/>
      <c r="OHL221" s="41"/>
      <c r="OHM221" s="41"/>
      <c r="OHN221" s="41"/>
      <c r="OHO221" s="41"/>
      <c r="OHP221" s="41"/>
      <c r="OHQ221" s="41"/>
      <c r="OHR221" s="41"/>
      <c r="OHS221" s="41"/>
      <c r="OHT221" s="41"/>
      <c r="OHU221" s="41"/>
      <c r="OHV221" s="41"/>
      <c r="OHW221" s="41"/>
      <c r="OHX221" s="41"/>
      <c r="OHY221" s="41"/>
      <c r="OHZ221" s="41"/>
      <c r="OIA221" s="41"/>
      <c r="OIB221" s="41"/>
      <c r="OIC221" s="41"/>
      <c r="OID221" s="41"/>
      <c r="OIE221" s="41"/>
      <c r="OIF221" s="41"/>
      <c r="OIG221" s="41"/>
      <c r="OIH221" s="41"/>
      <c r="OII221" s="41"/>
      <c r="OIJ221" s="41"/>
      <c r="OIK221" s="41"/>
      <c r="OIL221" s="41"/>
      <c r="OIM221" s="41"/>
      <c r="OIN221" s="41"/>
      <c r="OIO221" s="41"/>
      <c r="OIP221" s="41"/>
      <c r="OIQ221" s="41"/>
      <c r="OIR221" s="41"/>
      <c r="OIS221" s="41"/>
      <c r="OIT221" s="41"/>
      <c r="OIU221" s="41"/>
      <c r="OIV221" s="41"/>
      <c r="OIW221" s="41"/>
      <c r="OIX221" s="41"/>
      <c r="OIY221" s="41"/>
      <c r="OIZ221" s="41"/>
      <c r="OJA221" s="41"/>
      <c r="OJB221" s="41"/>
      <c r="OJC221" s="41"/>
      <c r="OJD221" s="41"/>
      <c r="OJE221" s="41"/>
      <c r="OJF221" s="41"/>
      <c r="OJG221" s="41"/>
      <c r="OJH221" s="41"/>
      <c r="OJI221" s="41"/>
      <c r="OJJ221" s="41"/>
      <c r="OJK221" s="41"/>
      <c r="OJL221" s="41"/>
      <c r="OJM221" s="41"/>
      <c r="OJN221" s="41"/>
      <c r="OJO221" s="41"/>
      <c r="OJP221" s="41"/>
      <c r="OJQ221" s="41"/>
      <c r="OJR221" s="41"/>
      <c r="OJS221" s="41"/>
      <c r="OJT221" s="41"/>
      <c r="OJU221" s="41"/>
      <c r="OJV221" s="41"/>
      <c r="OJW221" s="41"/>
      <c r="OJX221" s="41"/>
      <c r="OJY221" s="41"/>
      <c r="OJZ221" s="41"/>
      <c r="OKA221" s="41"/>
      <c r="OKB221" s="41"/>
      <c r="OKC221" s="41"/>
      <c r="OKD221" s="41"/>
      <c r="OKE221" s="41"/>
      <c r="OKF221" s="41"/>
      <c r="OKG221" s="41"/>
      <c r="OKH221" s="41"/>
      <c r="OKI221" s="41"/>
      <c r="OKJ221" s="41"/>
      <c r="OKK221" s="41"/>
      <c r="OKL221" s="41"/>
      <c r="OKM221" s="41"/>
      <c r="OKN221" s="41"/>
      <c r="OKO221" s="41"/>
      <c r="OKP221" s="41"/>
      <c r="OKQ221" s="41"/>
      <c r="OKR221" s="41"/>
      <c r="OKS221" s="41"/>
      <c r="OKT221" s="41"/>
      <c r="OKU221" s="41"/>
      <c r="OKV221" s="41"/>
      <c r="OKW221" s="41"/>
      <c r="OKX221" s="41"/>
      <c r="OKY221" s="41"/>
      <c r="OKZ221" s="41"/>
      <c r="OLA221" s="41"/>
      <c r="OLB221" s="41"/>
      <c r="OLC221" s="41"/>
      <c r="OLD221" s="41"/>
      <c r="OLE221" s="41"/>
      <c r="OLF221" s="41"/>
      <c r="OLG221" s="41"/>
      <c r="OLH221" s="41"/>
      <c r="OLI221" s="41"/>
      <c r="OLJ221" s="41"/>
      <c r="OLK221" s="41"/>
      <c r="OLL221" s="41"/>
      <c r="OLM221" s="41"/>
      <c r="OLN221" s="41"/>
      <c r="OLO221" s="41"/>
      <c r="OLP221" s="41"/>
      <c r="OLQ221" s="41"/>
      <c r="OLR221" s="41"/>
      <c r="OLS221" s="41"/>
      <c r="OLT221" s="41"/>
      <c r="OLU221" s="41"/>
      <c r="OLV221" s="41"/>
      <c r="OLW221" s="41"/>
      <c r="OLX221" s="41"/>
      <c r="OLY221" s="41"/>
      <c r="OLZ221" s="41"/>
      <c r="OMA221" s="41"/>
      <c r="OMB221" s="41"/>
      <c r="OMC221" s="41"/>
      <c r="OMD221" s="41"/>
      <c r="OME221" s="41"/>
      <c r="OMF221" s="41"/>
      <c r="OMG221" s="41"/>
      <c r="OMH221" s="41"/>
      <c r="OMI221" s="41"/>
      <c r="OMJ221" s="41"/>
      <c r="OMK221" s="41"/>
      <c r="OML221" s="41"/>
      <c r="OMM221" s="41"/>
      <c r="OMN221" s="41"/>
      <c r="OMO221" s="41"/>
      <c r="OMP221" s="41"/>
      <c r="OMQ221" s="41"/>
      <c r="OMR221" s="41"/>
      <c r="OMS221" s="41"/>
      <c r="OMT221" s="41"/>
      <c r="OMU221" s="41"/>
      <c r="OMV221" s="41"/>
      <c r="OMW221" s="41"/>
      <c r="OMX221" s="41"/>
      <c r="OMY221" s="41"/>
      <c r="OMZ221" s="41"/>
      <c r="ONA221" s="41"/>
      <c r="ONB221" s="41"/>
      <c r="ONC221" s="41"/>
      <c r="OND221" s="41"/>
      <c r="ONE221" s="41"/>
      <c r="ONF221" s="41"/>
      <c r="ONG221" s="41"/>
      <c r="ONH221" s="41"/>
      <c r="ONI221" s="41"/>
      <c r="ONJ221" s="41"/>
      <c r="ONK221" s="41"/>
      <c r="ONL221" s="41"/>
      <c r="ONM221" s="41"/>
      <c r="ONN221" s="41"/>
      <c r="ONO221" s="41"/>
      <c r="ONP221" s="41"/>
      <c r="ONQ221" s="41"/>
      <c r="ONR221" s="41"/>
      <c r="ONS221" s="41"/>
      <c r="ONT221" s="41"/>
      <c r="ONU221" s="41"/>
      <c r="ONV221" s="41"/>
      <c r="ONW221" s="41"/>
      <c r="ONX221" s="41"/>
      <c r="ONY221" s="41"/>
      <c r="ONZ221" s="41"/>
      <c r="OOA221" s="41"/>
      <c r="OOB221" s="41"/>
      <c r="OOC221" s="41"/>
      <c r="OOD221" s="41"/>
      <c r="OOE221" s="41"/>
      <c r="OOF221" s="41"/>
      <c r="OOG221" s="41"/>
      <c r="OOH221" s="41"/>
      <c r="OOI221" s="41"/>
      <c r="OOJ221" s="41"/>
      <c r="OOK221" s="41"/>
      <c r="OOL221" s="41"/>
      <c r="OOM221" s="41"/>
      <c r="OON221" s="41"/>
      <c r="OOO221" s="41"/>
      <c r="OOP221" s="41"/>
      <c r="OOQ221" s="41"/>
      <c r="OOR221" s="41"/>
      <c r="OOS221" s="41"/>
      <c r="OOT221" s="41"/>
      <c r="OOU221" s="41"/>
      <c r="OOV221" s="41"/>
      <c r="OOW221" s="41"/>
      <c r="OOX221" s="41"/>
      <c r="OOY221" s="41"/>
      <c r="OOZ221" s="41"/>
      <c r="OPA221" s="41"/>
      <c r="OPB221" s="41"/>
      <c r="OPC221" s="41"/>
      <c r="OPD221" s="41"/>
      <c r="OPE221" s="41"/>
      <c r="OPF221" s="41"/>
      <c r="OPG221" s="41"/>
      <c r="OPH221" s="41"/>
      <c r="OPI221" s="41"/>
      <c r="OPJ221" s="41"/>
      <c r="OPK221" s="41"/>
      <c r="OPL221" s="41"/>
      <c r="OPM221" s="41"/>
      <c r="OPN221" s="41"/>
      <c r="OPO221" s="41"/>
      <c r="OPP221" s="41"/>
      <c r="OPQ221" s="41"/>
      <c r="OPR221" s="41"/>
      <c r="OPS221" s="41"/>
      <c r="OPT221" s="41"/>
      <c r="OPU221" s="41"/>
      <c r="OPV221" s="41"/>
      <c r="OPW221" s="41"/>
      <c r="OPX221" s="41"/>
      <c r="OPY221" s="41"/>
      <c r="OPZ221" s="41"/>
      <c r="OQA221" s="41"/>
      <c r="OQB221" s="41"/>
      <c r="OQC221" s="41"/>
      <c r="OQD221" s="41"/>
      <c r="OQE221" s="41"/>
      <c r="OQF221" s="41"/>
      <c r="OQG221" s="41"/>
      <c r="OQH221" s="41"/>
      <c r="OQI221" s="41"/>
      <c r="OQJ221" s="41"/>
      <c r="OQK221" s="41"/>
      <c r="OQL221" s="41"/>
      <c r="OQM221" s="41"/>
      <c r="OQN221" s="41"/>
      <c r="OQO221" s="41"/>
      <c r="OQP221" s="41"/>
      <c r="OQQ221" s="41"/>
      <c r="OQR221" s="41"/>
      <c r="OQS221" s="41"/>
      <c r="OQT221" s="41"/>
      <c r="OQU221" s="41"/>
      <c r="OQV221" s="41"/>
      <c r="OQW221" s="41"/>
      <c r="OQX221" s="41"/>
      <c r="OQY221" s="41"/>
      <c r="OQZ221" s="41"/>
      <c r="ORA221" s="41"/>
      <c r="ORB221" s="41"/>
      <c r="ORC221" s="41"/>
      <c r="ORD221" s="41"/>
      <c r="ORE221" s="41"/>
      <c r="ORF221" s="41"/>
      <c r="ORG221" s="41"/>
      <c r="ORH221" s="41"/>
      <c r="ORI221" s="41"/>
      <c r="ORJ221" s="41"/>
      <c r="ORK221" s="41"/>
      <c r="ORL221" s="41"/>
      <c r="ORM221" s="41"/>
      <c r="ORN221" s="41"/>
      <c r="ORO221" s="41"/>
      <c r="ORP221" s="41"/>
      <c r="ORQ221" s="41"/>
      <c r="ORR221" s="41"/>
      <c r="ORS221" s="41"/>
      <c r="ORT221" s="41"/>
      <c r="ORU221" s="41"/>
      <c r="ORV221" s="41"/>
      <c r="ORW221" s="41"/>
      <c r="ORX221" s="41"/>
      <c r="ORY221" s="41"/>
      <c r="ORZ221" s="41"/>
      <c r="OSA221" s="41"/>
      <c r="OSB221" s="41"/>
      <c r="OSC221" s="41"/>
      <c r="OSD221" s="41"/>
      <c r="OSE221" s="41"/>
      <c r="OSF221" s="41"/>
      <c r="OSG221" s="41"/>
      <c r="OSH221" s="41"/>
      <c r="OSI221" s="41"/>
      <c r="OSJ221" s="41"/>
      <c r="OSK221" s="41"/>
      <c r="OSL221" s="41"/>
      <c r="OSM221" s="41"/>
      <c r="OSN221" s="41"/>
      <c r="OSO221" s="41"/>
      <c r="OSP221" s="41"/>
      <c r="OSQ221" s="41"/>
      <c r="OSR221" s="41"/>
      <c r="OSS221" s="41"/>
      <c r="OST221" s="41"/>
      <c r="OSU221" s="41"/>
      <c r="OSV221" s="41"/>
      <c r="OSW221" s="41"/>
      <c r="OSX221" s="41"/>
      <c r="OSY221" s="41"/>
      <c r="OSZ221" s="41"/>
      <c r="OTA221" s="41"/>
      <c r="OTB221" s="41"/>
      <c r="OTC221" s="41"/>
      <c r="OTD221" s="41"/>
      <c r="OTE221" s="41"/>
      <c r="OTF221" s="41"/>
      <c r="OTG221" s="41"/>
      <c r="OTH221" s="41"/>
      <c r="OTI221" s="41"/>
      <c r="OTJ221" s="41"/>
      <c r="OTK221" s="41"/>
      <c r="OTL221" s="41"/>
      <c r="OTM221" s="41"/>
      <c r="OTN221" s="41"/>
      <c r="OTO221" s="41"/>
      <c r="OTP221" s="41"/>
      <c r="OTQ221" s="41"/>
      <c r="OTR221" s="41"/>
      <c r="OTS221" s="41"/>
      <c r="OTT221" s="41"/>
      <c r="OTU221" s="41"/>
      <c r="OTV221" s="41"/>
      <c r="OTW221" s="41"/>
      <c r="OTX221" s="41"/>
      <c r="OTY221" s="41"/>
      <c r="OTZ221" s="41"/>
      <c r="OUA221" s="41"/>
      <c r="OUB221" s="41"/>
      <c r="OUC221" s="41"/>
      <c r="OUD221" s="41"/>
      <c r="OUE221" s="41"/>
      <c r="OUF221" s="41"/>
      <c r="OUG221" s="41"/>
      <c r="OUH221" s="41"/>
      <c r="OUI221" s="41"/>
      <c r="OUJ221" s="41"/>
      <c r="OUK221" s="41"/>
      <c r="OUL221" s="41"/>
      <c r="OUM221" s="41"/>
      <c r="OUN221" s="41"/>
      <c r="OUO221" s="41"/>
      <c r="OUP221" s="41"/>
      <c r="OUQ221" s="41"/>
      <c r="OUR221" s="41"/>
      <c r="OUS221" s="41"/>
      <c r="OUT221" s="41"/>
      <c r="OUU221" s="41"/>
      <c r="OUV221" s="41"/>
      <c r="OUW221" s="41"/>
      <c r="OUX221" s="41"/>
      <c r="OUY221" s="41"/>
      <c r="OUZ221" s="41"/>
      <c r="OVA221" s="41"/>
      <c r="OVB221" s="41"/>
      <c r="OVC221" s="41"/>
      <c r="OVD221" s="41"/>
      <c r="OVE221" s="41"/>
      <c r="OVF221" s="41"/>
      <c r="OVG221" s="41"/>
      <c r="OVH221" s="41"/>
      <c r="OVI221" s="41"/>
      <c r="OVJ221" s="41"/>
      <c r="OVK221" s="41"/>
      <c r="OVL221" s="41"/>
      <c r="OVM221" s="41"/>
      <c r="OVN221" s="41"/>
      <c r="OVO221" s="41"/>
      <c r="OVP221" s="41"/>
      <c r="OVQ221" s="41"/>
      <c r="OVR221" s="41"/>
      <c r="OVS221" s="41"/>
      <c r="OVT221" s="41"/>
      <c r="OVU221" s="41"/>
      <c r="OVV221" s="41"/>
      <c r="OVW221" s="41"/>
      <c r="OVX221" s="41"/>
      <c r="OVY221" s="41"/>
      <c r="OVZ221" s="41"/>
      <c r="OWA221" s="41"/>
      <c r="OWB221" s="41"/>
      <c r="OWC221" s="41"/>
      <c r="OWD221" s="41"/>
      <c r="OWE221" s="41"/>
      <c r="OWF221" s="41"/>
      <c r="OWG221" s="41"/>
      <c r="OWH221" s="41"/>
      <c r="OWI221" s="41"/>
      <c r="OWJ221" s="41"/>
      <c r="OWK221" s="41"/>
      <c r="OWL221" s="41"/>
      <c r="OWM221" s="41"/>
      <c r="OWN221" s="41"/>
      <c r="OWO221" s="41"/>
      <c r="OWP221" s="41"/>
      <c r="OWQ221" s="41"/>
      <c r="OWR221" s="41"/>
      <c r="OWS221" s="41"/>
      <c r="OWT221" s="41"/>
      <c r="OWU221" s="41"/>
      <c r="OWV221" s="41"/>
      <c r="OWW221" s="41"/>
      <c r="OWX221" s="41"/>
      <c r="OWY221" s="41"/>
      <c r="OWZ221" s="41"/>
      <c r="OXA221" s="41"/>
      <c r="OXB221" s="41"/>
      <c r="OXC221" s="41"/>
      <c r="OXD221" s="41"/>
      <c r="OXE221" s="41"/>
      <c r="OXF221" s="41"/>
      <c r="OXG221" s="41"/>
      <c r="OXH221" s="41"/>
      <c r="OXI221" s="41"/>
      <c r="OXJ221" s="41"/>
      <c r="OXK221" s="41"/>
      <c r="OXL221" s="41"/>
      <c r="OXM221" s="41"/>
      <c r="OXN221" s="41"/>
      <c r="OXO221" s="41"/>
      <c r="OXP221" s="41"/>
      <c r="OXQ221" s="41"/>
      <c r="OXR221" s="41"/>
      <c r="OXS221" s="41"/>
      <c r="OXT221" s="41"/>
      <c r="OXU221" s="41"/>
      <c r="OXV221" s="41"/>
      <c r="OXW221" s="41"/>
      <c r="OXX221" s="41"/>
      <c r="OXY221" s="41"/>
      <c r="OXZ221" s="41"/>
      <c r="OYA221" s="41"/>
      <c r="OYB221" s="41"/>
      <c r="OYC221" s="41"/>
      <c r="OYD221" s="41"/>
      <c r="OYE221" s="41"/>
      <c r="OYF221" s="41"/>
      <c r="OYG221" s="41"/>
      <c r="OYH221" s="41"/>
      <c r="OYI221" s="41"/>
      <c r="OYJ221" s="41"/>
      <c r="OYK221" s="41"/>
      <c r="OYL221" s="41"/>
      <c r="OYM221" s="41"/>
      <c r="OYN221" s="41"/>
      <c r="OYO221" s="41"/>
      <c r="OYP221" s="41"/>
      <c r="OYQ221" s="41"/>
      <c r="OYR221" s="41"/>
      <c r="OYS221" s="41"/>
      <c r="OYT221" s="41"/>
      <c r="OYU221" s="41"/>
      <c r="OYV221" s="41"/>
      <c r="OYW221" s="41"/>
      <c r="OYX221" s="41"/>
      <c r="OYY221" s="41"/>
      <c r="OYZ221" s="41"/>
      <c r="OZA221" s="41"/>
      <c r="OZB221" s="41"/>
      <c r="OZC221" s="41"/>
      <c r="OZD221" s="41"/>
      <c r="OZE221" s="41"/>
      <c r="OZF221" s="41"/>
      <c r="OZG221" s="41"/>
      <c r="OZH221" s="41"/>
      <c r="OZI221" s="41"/>
      <c r="OZJ221" s="41"/>
      <c r="OZK221" s="41"/>
      <c r="OZL221" s="41"/>
      <c r="OZM221" s="41"/>
      <c r="OZN221" s="41"/>
      <c r="OZO221" s="41"/>
      <c r="OZP221" s="41"/>
      <c r="OZQ221" s="41"/>
      <c r="OZR221" s="41"/>
      <c r="OZS221" s="41"/>
      <c r="OZT221" s="41"/>
      <c r="OZU221" s="41"/>
      <c r="OZV221" s="41"/>
      <c r="OZW221" s="41"/>
      <c r="OZX221" s="41"/>
      <c r="OZY221" s="41"/>
      <c r="OZZ221" s="41"/>
      <c r="PAA221" s="41"/>
      <c r="PAB221" s="41"/>
      <c r="PAC221" s="41"/>
      <c r="PAD221" s="41"/>
      <c r="PAE221" s="41"/>
      <c r="PAF221" s="41"/>
      <c r="PAG221" s="41"/>
      <c r="PAH221" s="41"/>
      <c r="PAI221" s="41"/>
      <c r="PAJ221" s="41"/>
      <c r="PAK221" s="41"/>
      <c r="PAL221" s="41"/>
      <c r="PAM221" s="41"/>
      <c r="PAN221" s="41"/>
      <c r="PAO221" s="41"/>
      <c r="PAP221" s="41"/>
      <c r="PAQ221" s="41"/>
      <c r="PAR221" s="41"/>
      <c r="PAS221" s="41"/>
      <c r="PAT221" s="41"/>
      <c r="PAU221" s="41"/>
      <c r="PAV221" s="41"/>
      <c r="PAW221" s="41"/>
      <c r="PAX221" s="41"/>
      <c r="PAY221" s="41"/>
      <c r="PAZ221" s="41"/>
      <c r="PBA221" s="41"/>
      <c r="PBB221" s="41"/>
      <c r="PBC221" s="41"/>
      <c r="PBD221" s="41"/>
      <c r="PBE221" s="41"/>
      <c r="PBF221" s="41"/>
      <c r="PBG221" s="41"/>
      <c r="PBH221" s="41"/>
      <c r="PBI221" s="41"/>
      <c r="PBJ221" s="41"/>
      <c r="PBK221" s="41"/>
      <c r="PBL221" s="41"/>
      <c r="PBM221" s="41"/>
      <c r="PBN221" s="41"/>
      <c r="PBO221" s="41"/>
      <c r="PBP221" s="41"/>
      <c r="PBQ221" s="41"/>
      <c r="PBR221" s="41"/>
      <c r="PBS221" s="41"/>
      <c r="PBT221" s="41"/>
      <c r="PBU221" s="41"/>
      <c r="PBV221" s="41"/>
      <c r="PBW221" s="41"/>
      <c r="PBX221" s="41"/>
      <c r="PBY221" s="41"/>
      <c r="PBZ221" s="41"/>
      <c r="PCA221" s="41"/>
      <c r="PCB221" s="41"/>
      <c r="PCC221" s="41"/>
      <c r="PCD221" s="41"/>
      <c r="PCE221" s="41"/>
      <c r="PCF221" s="41"/>
      <c r="PCG221" s="41"/>
      <c r="PCH221" s="41"/>
      <c r="PCI221" s="41"/>
      <c r="PCJ221" s="41"/>
      <c r="PCK221" s="41"/>
      <c r="PCL221" s="41"/>
      <c r="PCM221" s="41"/>
      <c r="PCN221" s="41"/>
      <c r="PCO221" s="41"/>
      <c r="PCP221" s="41"/>
      <c r="PCQ221" s="41"/>
      <c r="PCR221" s="41"/>
      <c r="PCS221" s="41"/>
      <c r="PCT221" s="41"/>
      <c r="PCU221" s="41"/>
      <c r="PCV221" s="41"/>
      <c r="PCW221" s="41"/>
      <c r="PCX221" s="41"/>
      <c r="PCY221" s="41"/>
      <c r="PCZ221" s="41"/>
      <c r="PDA221" s="41"/>
      <c r="PDB221" s="41"/>
      <c r="PDC221" s="41"/>
      <c r="PDD221" s="41"/>
      <c r="PDE221" s="41"/>
      <c r="PDF221" s="41"/>
      <c r="PDG221" s="41"/>
      <c r="PDH221" s="41"/>
      <c r="PDI221" s="41"/>
      <c r="PDJ221" s="41"/>
      <c r="PDK221" s="41"/>
      <c r="PDL221" s="41"/>
      <c r="PDM221" s="41"/>
      <c r="PDN221" s="41"/>
      <c r="PDO221" s="41"/>
      <c r="PDP221" s="41"/>
      <c r="PDQ221" s="41"/>
      <c r="PDR221" s="41"/>
      <c r="PDS221" s="41"/>
      <c r="PDT221" s="41"/>
      <c r="PDU221" s="41"/>
      <c r="PDV221" s="41"/>
      <c r="PDW221" s="41"/>
      <c r="PDX221" s="41"/>
      <c r="PDY221" s="41"/>
      <c r="PDZ221" s="41"/>
      <c r="PEA221" s="41"/>
      <c r="PEB221" s="41"/>
      <c r="PEC221" s="41"/>
      <c r="PED221" s="41"/>
      <c r="PEE221" s="41"/>
      <c r="PEF221" s="41"/>
      <c r="PEG221" s="41"/>
      <c r="PEH221" s="41"/>
      <c r="PEI221" s="41"/>
      <c r="PEJ221" s="41"/>
      <c r="PEK221" s="41"/>
      <c r="PEL221" s="41"/>
      <c r="PEM221" s="41"/>
      <c r="PEN221" s="41"/>
      <c r="PEO221" s="41"/>
      <c r="PEP221" s="41"/>
      <c r="PEQ221" s="41"/>
      <c r="PER221" s="41"/>
      <c r="PES221" s="41"/>
      <c r="PET221" s="41"/>
      <c r="PEU221" s="41"/>
      <c r="PEV221" s="41"/>
      <c r="PEW221" s="41"/>
      <c r="PEX221" s="41"/>
      <c r="PEY221" s="41"/>
      <c r="PEZ221" s="41"/>
      <c r="PFA221" s="41"/>
      <c r="PFB221" s="41"/>
      <c r="PFC221" s="41"/>
      <c r="PFD221" s="41"/>
      <c r="PFE221" s="41"/>
      <c r="PFF221" s="41"/>
      <c r="PFG221" s="41"/>
      <c r="PFH221" s="41"/>
      <c r="PFI221" s="41"/>
      <c r="PFJ221" s="41"/>
      <c r="PFK221" s="41"/>
      <c r="PFL221" s="41"/>
      <c r="PFM221" s="41"/>
      <c r="PFN221" s="41"/>
      <c r="PFO221" s="41"/>
      <c r="PFP221" s="41"/>
      <c r="PFQ221" s="41"/>
      <c r="PFR221" s="41"/>
      <c r="PFS221" s="41"/>
      <c r="PFT221" s="41"/>
      <c r="PFU221" s="41"/>
      <c r="PFV221" s="41"/>
      <c r="PFW221" s="41"/>
      <c r="PFX221" s="41"/>
      <c r="PFY221" s="41"/>
      <c r="PFZ221" s="41"/>
      <c r="PGA221" s="41"/>
      <c r="PGB221" s="41"/>
      <c r="PGC221" s="41"/>
      <c r="PGD221" s="41"/>
      <c r="PGE221" s="41"/>
      <c r="PGF221" s="41"/>
      <c r="PGG221" s="41"/>
      <c r="PGH221" s="41"/>
      <c r="PGI221" s="41"/>
      <c r="PGJ221" s="41"/>
      <c r="PGK221" s="41"/>
      <c r="PGL221" s="41"/>
      <c r="PGM221" s="41"/>
      <c r="PGN221" s="41"/>
      <c r="PGO221" s="41"/>
      <c r="PGP221" s="41"/>
      <c r="PGQ221" s="41"/>
      <c r="PGR221" s="41"/>
      <c r="PGS221" s="41"/>
      <c r="PGT221" s="41"/>
      <c r="PGU221" s="41"/>
      <c r="PGV221" s="41"/>
      <c r="PGW221" s="41"/>
      <c r="PGX221" s="41"/>
      <c r="PGY221" s="41"/>
      <c r="PGZ221" s="41"/>
      <c r="PHA221" s="41"/>
      <c r="PHB221" s="41"/>
      <c r="PHC221" s="41"/>
      <c r="PHD221" s="41"/>
      <c r="PHE221" s="41"/>
      <c r="PHF221" s="41"/>
      <c r="PHG221" s="41"/>
      <c r="PHH221" s="41"/>
      <c r="PHI221" s="41"/>
      <c r="PHJ221" s="41"/>
      <c r="PHK221" s="41"/>
      <c r="PHL221" s="41"/>
      <c r="PHM221" s="41"/>
      <c r="PHN221" s="41"/>
      <c r="PHO221" s="41"/>
      <c r="PHP221" s="41"/>
      <c r="PHQ221" s="41"/>
      <c r="PHR221" s="41"/>
      <c r="PHS221" s="41"/>
      <c r="PHT221" s="41"/>
      <c r="PHU221" s="41"/>
      <c r="PHV221" s="41"/>
      <c r="PHW221" s="41"/>
      <c r="PHX221" s="41"/>
      <c r="PHY221" s="41"/>
      <c r="PHZ221" s="41"/>
      <c r="PIA221" s="41"/>
      <c r="PIB221" s="41"/>
      <c r="PIC221" s="41"/>
      <c r="PID221" s="41"/>
      <c r="PIE221" s="41"/>
      <c r="PIF221" s="41"/>
      <c r="PIG221" s="41"/>
      <c r="PIH221" s="41"/>
      <c r="PII221" s="41"/>
      <c r="PIJ221" s="41"/>
      <c r="PIK221" s="41"/>
      <c r="PIL221" s="41"/>
      <c r="PIM221" s="41"/>
      <c r="PIN221" s="41"/>
      <c r="PIO221" s="41"/>
      <c r="PIP221" s="41"/>
      <c r="PIQ221" s="41"/>
      <c r="PIR221" s="41"/>
      <c r="PIS221" s="41"/>
      <c r="PIT221" s="41"/>
      <c r="PIU221" s="41"/>
      <c r="PIV221" s="41"/>
      <c r="PIW221" s="41"/>
      <c r="PIX221" s="41"/>
      <c r="PIY221" s="41"/>
      <c r="PIZ221" s="41"/>
      <c r="PJA221" s="41"/>
      <c r="PJB221" s="41"/>
      <c r="PJC221" s="41"/>
      <c r="PJD221" s="41"/>
      <c r="PJE221" s="41"/>
      <c r="PJF221" s="41"/>
      <c r="PJG221" s="41"/>
      <c r="PJH221" s="41"/>
      <c r="PJI221" s="41"/>
      <c r="PJJ221" s="41"/>
      <c r="PJK221" s="41"/>
      <c r="PJL221" s="41"/>
      <c r="PJM221" s="41"/>
      <c r="PJN221" s="41"/>
      <c r="PJO221" s="41"/>
      <c r="PJP221" s="41"/>
      <c r="PJQ221" s="41"/>
      <c r="PJR221" s="41"/>
      <c r="PJS221" s="41"/>
      <c r="PJT221" s="41"/>
      <c r="PJU221" s="41"/>
      <c r="PJV221" s="41"/>
      <c r="PJW221" s="41"/>
      <c r="PJX221" s="41"/>
      <c r="PJY221" s="41"/>
      <c r="PJZ221" s="41"/>
      <c r="PKA221" s="41"/>
      <c r="PKB221" s="41"/>
      <c r="PKC221" s="41"/>
      <c r="PKD221" s="41"/>
      <c r="PKE221" s="41"/>
      <c r="PKF221" s="41"/>
      <c r="PKG221" s="41"/>
      <c r="PKH221" s="41"/>
      <c r="PKI221" s="41"/>
      <c r="PKJ221" s="41"/>
      <c r="PKK221" s="41"/>
      <c r="PKL221" s="41"/>
      <c r="PKM221" s="41"/>
      <c r="PKN221" s="41"/>
      <c r="PKO221" s="41"/>
      <c r="PKP221" s="41"/>
      <c r="PKQ221" s="41"/>
      <c r="PKR221" s="41"/>
      <c r="PKS221" s="41"/>
      <c r="PKT221" s="41"/>
      <c r="PKU221" s="41"/>
      <c r="PKV221" s="41"/>
      <c r="PKW221" s="41"/>
      <c r="PKX221" s="41"/>
      <c r="PKY221" s="41"/>
      <c r="PKZ221" s="41"/>
      <c r="PLA221" s="41"/>
      <c r="PLB221" s="41"/>
      <c r="PLC221" s="41"/>
      <c r="PLD221" s="41"/>
      <c r="PLE221" s="41"/>
      <c r="PLF221" s="41"/>
      <c r="PLG221" s="41"/>
      <c r="PLH221" s="41"/>
      <c r="PLI221" s="41"/>
      <c r="PLJ221" s="41"/>
      <c r="PLK221" s="41"/>
      <c r="PLL221" s="41"/>
      <c r="PLM221" s="41"/>
      <c r="PLN221" s="41"/>
      <c r="PLO221" s="41"/>
      <c r="PLP221" s="41"/>
      <c r="PLQ221" s="41"/>
      <c r="PLR221" s="41"/>
      <c r="PLS221" s="41"/>
      <c r="PLT221" s="41"/>
      <c r="PLU221" s="41"/>
      <c r="PLV221" s="41"/>
      <c r="PLW221" s="41"/>
      <c r="PLX221" s="41"/>
      <c r="PLY221" s="41"/>
      <c r="PLZ221" s="41"/>
      <c r="PMA221" s="41"/>
      <c r="PMB221" s="41"/>
      <c r="PMC221" s="41"/>
      <c r="PMD221" s="41"/>
      <c r="PME221" s="41"/>
      <c r="PMF221" s="41"/>
      <c r="PMG221" s="41"/>
      <c r="PMH221" s="41"/>
      <c r="PMI221" s="41"/>
      <c r="PMJ221" s="41"/>
      <c r="PMK221" s="41"/>
      <c r="PML221" s="41"/>
      <c r="PMM221" s="41"/>
      <c r="PMN221" s="41"/>
      <c r="PMO221" s="41"/>
      <c r="PMP221" s="41"/>
      <c r="PMQ221" s="41"/>
      <c r="PMR221" s="41"/>
      <c r="PMS221" s="41"/>
      <c r="PMT221" s="41"/>
      <c r="PMU221" s="41"/>
      <c r="PMV221" s="41"/>
      <c r="PMW221" s="41"/>
      <c r="PMX221" s="41"/>
      <c r="PMY221" s="41"/>
      <c r="PMZ221" s="41"/>
      <c r="PNA221" s="41"/>
      <c r="PNB221" s="41"/>
      <c r="PNC221" s="41"/>
      <c r="PND221" s="41"/>
      <c r="PNE221" s="41"/>
      <c r="PNF221" s="41"/>
      <c r="PNG221" s="41"/>
      <c r="PNH221" s="41"/>
      <c r="PNI221" s="41"/>
      <c r="PNJ221" s="41"/>
      <c r="PNK221" s="41"/>
      <c r="PNL221" s="41"/>
      <c r="PNM221" s="41"/>
      <c r="PNN221" s="41"/>
      <c r="PNO221" s="41"/>
      <c r="PNP221" s="41"/>
      <c r="PNQ221" s="41"/>
      <c r="PNR221" s="41"/>
      <c r="PNS221" s="41"/>
      <c r="PNT221" s="41"/>
      <c r="PNU221" s="41"/>
      <c r="PNV221" s="41"/>
      <c r="PNW221" s="41"/>
      <c r="PNX221" s="41"/>
      <c r="PNY221" s="41"/>
      <c r="PNZ221" s="41"/>
      <c r="POA221" s="41"/>
      <c r="POB221" s="41"/>
      <c r="POC221" s="41"/>
      <c r="POD221" s="41"/>
      <c r="POE221" s="41"/>
      <c r="POF221" s="41"/>
      <c r="POG221" s="41"/>
      <c r="POH221" s="41"/>
      <c r="POI221" s="41"/>
      <c r="POJ221" s="41"/>
      <c r="POK221" s="41"/>
      <c r="POL221" s="41"/>
      <c r="POM221" s="41"/>
      <c r="PON221" s="41"/>
      <c r="POO221" s="41"/>
      <c r="POP221" s="41"/>
      <c r="POQ221" s="41"/>
      <c r="POR221" s="41"/>
      <c r="POS221" s="41"/>
      <c r="POT221" s="41"/>
      <c r="POU221" s="41"/>
      <c r="POV221" s="41"/>
      <c r="POW221" s="41"/>
      <c r="POX221" s="41"/>
      <c r="POY221" s="41"/>
      <c r="POZ221" s="41"/>
      <c r="PPA221" s="41"/>
      <c r="PPB221" s="41"/>
      <c r="PPC221" s="41"/>
      <c r="PPD221" s="41"/>
      <c r="PPE221" s="41"/>
      <c r="PPF221" s="41"/>
      <c r="PPG221" s="41"/>
      <c r="PPH221" s="41"/>
      <c r="PPI221" s="41"/>
      <c r="PPJ221" s="41"/>
      <c r="PPK221" s="41"/>
      <c r="PPL221" s="41"/>
      <c r="PPM221" s="41"/>
      <c r="PPN221" s="41"/>
      <c r="PPO221" s="41"/>
      <c r="PPP221" s="41"/>
      <c r="PPQ221" s="41"/>
      <c r="PPR221" s="41"/>
      <c r="PPS221" s="41"/>
      <c r="PPT221" s="41"/>
      <c r="PPU221" s="41"/>
      <c r="PPV221" s="41"/>
      <c r="PPW221" s="41"/>
      <c r="PPX221" s="41"/>
      <c r="PPY221" s="41"/>
      <c r="PPZ221" s="41"/>
      <c r="PQA221" s="41"/>
      <c r="PQB221" s="41"/>
      <c r="PQC221" s="41"/>
      <c r="PQD221" s="41"/>
      <c r="PQE221" s="41"/>
      <c r="PQF221" s="41"/>
      <c r="PQG221" s="41"/>
      <c r="PQH221" s="41"/>
      <c r="PQI221" s="41"/>
      <c r="PQJ221" s="41"/>
      <c r="PQK221" s="41"/>
      <c r="PQL221" s="41"/>
      <c r="PQM221" s="41"/>
      <c r="PQN221" s="41"/>
      <c r="PQO221" s="41"/>
      <c r="PQP221" s="41"/>
      <c r="PQQ221" s="41"/>
      <c r="PQR221" s="41"/>
      <c r="PQS221" s="41"/>
      <c r="PQT221" s="41"/>
      <c r="PQU221" s="41"/>
      <c r="PQV221" s="41"/>
      <c r="PQW221" s="41"/>
      <c r="PQX221" s="41"/>
      <c r="PQY221" s="41"/>
      <c r="PQZ221" s="41"/>
      <c r="PRA221" s="41"/>
      <c r="PRB221" s="41"/>
      <c r="PRC221" s="41"/>
      <c r="PRD221" s="41"/>
      <c r="PRE221" s="41"/>
      <c r="PRF221" s="41"/>
      <c r="PRG221" s="41"/>
      <c r="PRH221" s="41"/>
      <c r="PRI221" s="41"/>
      <c r="PRJ221" s="41"/>
      <c r="PRK221" s="41"/>
      <c r="PRL221" s="41"/>
      <c r="PRM221" s="41"/>
      <c r="PRN221" s="41"/>
      <c r="PRO221" s="41"/>
      <c r="PRP221" s="41"/>
      <c r="PRQ221" s="41"/>
      <c r="PRR221" s="41"/>
      <c r="PRS221" s="41"/>
      <c r="PRT221" s="41"/>
      <c r="PRU221" s="41"/>
      <c r="PRV221" s="41"/>
      <c r="PRW221" s="41"/>
      <c r="PRX221" s="41"/>
      <c r="PRY221" s="41"/>
      <c r="PRZ221" s="41"/>
      <c r="PSA221" s="41"/>
      <c r="PSB221" s="41"/>
      <c r="PSC221" s="41"/>
      <c r="PSD221" s="41"/>
      <c r="PSE221" s="41"/>
      <c r="PSF221" s="41"/>
      <c r="PSG221" s="41"/>
      <c r="PSH221" s="41"/>
      <c r="PSI221" s="41"/>
      <c r="PSJ221" s="41"/>
      <c r="PSK221" s="41"/>
      <c r="PSL221" s="41"/>
      <c r="PSM221" s="41"/>
      <c r="PSN221" s="41"/>
      <c r="PSO221" s="41"/>
      <c r="PSP221" s="41"/>
      <c r="PSQ221" s="41"/>
      <c r="PSR221" s="41"/>
      <c r="PSS221" s="41"/>
      <c r="PST221" s="41"/>
      <c r="PSU221" s="41"/>
      <c r="PSV221" s="41"/>
      <c r="PSW221" s="41"/>
      <c r="PSX221" s="41"/>
      <c r="PSY221" s="41"/>
      <c r="PSZ221" s="41"/>
      <c r="PTA221" s="41"/>
      <c r="PTB221" s="41"/>
      <c r="PTC221" s="41"/>
      <c r="PTD221" s="41"/>
      <c r="PTE221" s="41"/>
      <c r="PTF221" s="41"/>
      <c r="PTG221" s="41"/>
      <c r="PTH221" s="41"/>
      <c r="PTI221" s="41"/>
      <c r="PTJ221" s="41"/>
      <c r="PTK221" s="41"/>
      <c r="PTL221" s="41"/>
      <c r="PTM221" s="41"/>
      <c r="PTN221" s="41"/>
      <c r="PTO221" s="41"/>
      <c r="PTP221" s="41"/>
      <c r="PTQ221" s="41"/>
      <c r="PTR221" s="41"/>
      <c r="PTS221" s="41"/>
      <c r="PTT221" s="41"/>
      <c r="PTU221" s="41"/>
      <c r="PTV221" s="41"/>
      <c r="PTW221" s="41"/>
      <c r="PTX221" s="41"/>
      <c r="PTY221" s="41"/>
      <c r="PTZ221" s="41"/>
      <c r="PUA221" s="41"/>
      <c r="PUB221" s="41"/>
      <c r="PUC221" s="41"/>
      <c r="PUD221" s="41"/>
      <c r="PUE221" s="41"/>
      <c r="PUF221" s="41"/>
      <c r="PUG221" s="41"/>
      <c r="PUH221" s="41"/>
      <c r="PUI221" s="41"/>
      <c r="PUJ221" s="41"/>
      <c r="PUK221" s="41"/>
      <c r="PUL221" s="41"/>
      <c r="PUM221" s="41"/>
      <c r="PUN221" s="41"/>
      <c r="PUO221" s="41"/>
      <c r="PUP221" s="41"/>
      <c r="PUQ221" s="41"/>
      <c r="PUR221" s="41"/>
      <c r="PUS221" s="41"/>
      <c r="PUT221" s="41"/>
      <c r="PUU221" s="41"/>
      <c r="PUV221" s="41"/>
      <c r="PUW221" s="41"/>
      <c r="PUX221" s="41"/>
      <c r="PUY221" s="41"/>
      <c r="PUZ221" s="41"/>
      <c r="PVA221" s="41"/>
      <c r="PVB221" s="41"/>
      <c r="PVC221" s="41"/>
      <c r="PVD221" s="41"/>
      <c r="PVE221" s="41"/>
      <c r="PVF221" s="41"/>
      <c r="PVG221" s="41"/>
      <c r="PVH221" s="41"/>
      <c r="PVI221" s="41"/>
      <c r="PVJ221" s="41"/>
      <c r="PVK221" s="41"/>
      <c r="PVL221" s="41"/>
      <c r="PVM221" s="41"/>
      <c r="PVN221" s="41"/>
      <c r="PVO221" s="41"/>
      <c r="PVP221" s="41"/>
      <c r="PVQ221" s="41"/>
      <c r="PVR221" s="41"/>
      <c r="PVS221" s="41"/>
      <c r="PVT221" s="41"/>
      <c r="PVU221" s="41"/>
      <c r="PVV221" s="41"/>
      <c r="PVW221" s="41"/>
      <c r="PVX221" s="41"/>
      <c r="PVY221" s="41"/>
      <c r="PVZ221" s="41"/>
      <c r="PWA221" s="41"/>
      <c r="PWB221" s="41"/>
      <c r="PWC221" s="41"/>
      <c r="PWD221" s="41"/>
      <c r="PWE221" s="41"/>
      <c r="PWF221" s="41"/>
      <c r="PWG221" s="41"/>
      <c r="PWH221" s="41"/>
      <c r="PWI221" s="41"/>
      <c r="PWJ221" s="41"/>
      <c r="PWK221" s="41"/>
      <c r="PWL221" s="41"/>
      <c r="PWM221" s="41"/>
      <c r="PWN221" s="41"/>
      <c r="PWO221" s="41"/>
      <c r="PWP221" s="41"/>
      <c r="PWQ221" s="41"/>
      <c r="PWR221" s="41"/>
      <c r="PWS221" s="41"/>
      <c r="PWT221" s="41"/>
      <c r="PWU221" s="41"/>
      <c r="PWV221" s="41"/>
      <c r="PWW221" s="41"/>
      <c r="PWX221" s="41"/>
      <c r="PWY221" s="41"/>
      <c r="PWZ221" s="41"/>
      <c r="PXA221" s="41"/>
      <c r="PXB221" s="41"/>
      <c r="PXC221" s="41"/>
      <c r="PXD221" s="41"/>
      <c r="PXE221" s="41"/>
      <c r="PXF221" s="41"/>
      <c r="PXG221" s="41"/>
      <c r="PXH221" s="41"/>
      <c r="PXI221" s="41"/>
      <c r="PXJ221" s="41"/>
      <c r="PXK221" s="41"/>
      <c r="PXL221" s="41"/>
      <c r="PXM221" s="41"/>
      <c r="PXN221" s="41"/>
      <c r="PXO221" s="41"/>
      <c r="PXP221" s="41"/>
      <c r="PXQ221" s="41"/>
      <c r="PXR221" s="41"/>
      <c r="PXS221" s="41"/>
      <c r="PXT221" s="41"/>
      <c r="PXU221" s="41"/>
      <c r="PXV221" s="41"/>
      <c r="PXW221" s="41"/>
      <c r="PXX221" s="41"/>
      <c r="PXY221" s="41"/>
      <c r="PXZ221" s="41"/>
      <c r="PYA221" s="41"/>
      <c r="PYB221" s="41"/>
      <c r="PYC221" s="41"/>
      <c r="PYD221" s="41"/>
      <c r="PYE221" s="41"/>
      <c r="PYF221" s="41"/>
      <c r="PYG221" s="41"/>
      <c r="PYH221" s="41"/>
      <c r="PYI221" s="41"/>
      <c r="PYJ221" s="41"/>
      <c r="PYK221" s="41"/>
      <c r="PYL221" s="41"/>
      <c r="PYM221" s="41"/>
      <c r="PYN221" s="41"/>
      <c r="PYO221" s="41"/>
      <c r="PYP221" s="41"/>
      <c r="PYQ221" s="41"/>
      <c r="PYR221" s="41"/>
      <c r="PYS221" s="41"/>
      <c r="PYT221" s="41"/>
      <c r="PYU221" s="41"/>
      <c r="PYV221" s="41"/>
      <c r="PYW221" s="41"/>
      <c r="PYX221" s="41"/>
      <c r="PYY221" s="41"/>
      <c r="PYZ221" s="41"/>
      <c r="PZA221" s="41"/>
      <c r="PZB221" s="41"/>
      <c r="PZC221" s="41"/>
      <c r="PZD221" s="41"/>
      <c r="PZE221" s="41"/>
      <c r="PZF221" s="41"/>
      <c r="PZG221" s="41"/>
      <c r="PZH221" s="41"/>
      <c r="PZI221" s="41"/>
      <c r="PZJ221" s="41"/>
      <c r="PZK221" s="41"/>
      <c r="PZL221" s="41"/>
      <c r="PZM221" s="41"/>
      <c r="PZN221" s="41"/>
      <c r="PZO221" s="41"/>
      <c r="PZP221" s="41"/>
      <c r="PZQ221" s="41"/>
      <c r="PZR221" s="41"/>
      <c r="PZS221" s="41"/>
      <c r="PZT221" s="41"/>
      <c r="PZU221" s="41"/>
      <c r="PZV221" s="41"/>
      <c r="PZW221" s="41"/>
      <c r="PZX221" s="41"/>
      <c r="PZY221" s="41"/>
      <c r="PZZ221" s="41"/>
      <c r="QAA221" s="41"/>
      <c r="QAB221" s="41"/>
      <c r="QAC221" s="41"/>
      <c r="QAD221" s="41"/>
      <c r="QAE221" s="41"/>
      <c r="QAF221" s="41"/>
      <c r="QAG221" s="41"/>
      <c r="QAH221" s="41"/>
      <c r="QAI221" s="41"/>
      <c r="QAJ221" s="41"/>
      <c r="QAK221" s="41"/>
      <c r="QAL221" s="41"/>
      <c r="QAM221" s="41"/>
      <c r="QAN221" s="41"/>
      <c r="QAO221" s="41"/>
      <c r="QAP221" s="41"/>
      <c r="QAQ221" s="41"/>
      <c r="QAR221" s="41"/>
      <c r="QAS221" s="41"/>
      <c r="QAT221" s="41"/>
      <c r="QAU221" s="41"/>
      <c r="QAV221" s="41"/>
      <c r="QAW221" s="41"/>
      <c r="QAX221" s="41"/>
      <c r="QAY221" s="41"/>
      <c r="QAZ221" s="41"/>
      <c r="QBA221" s="41"/>
      <c r="QBB221" s="41"/>
      <c r="QBC221" s="41"/>
      <c r="QBD221" s="41"/>
      <c r="QBE221" s="41"/>
      <c r="QBF221" s="41"/>
      <c r="QBG221" s="41"/>
      <c r="QBH221" s="41"/>
      <c r="QBI221" s="41"/>
      <c r="QBJ221" s="41"/>
      <c r="QBK221" s="41"/>
      <c r="QBL221" s="41"/>
      <c r="QBM221" s="41"/>
      <c r="QBN221" s="41"/>
      <c r="QBO221" s="41"/>
      <c r="QBP221" s="41"/>
      <c r="QBQ221" s="41"/>
      <c r="QBR221" s="41"/>
      <c r="QBS221" s="41"/>
      <c r="QBT221" s="41"/>
      <c r="QBU221" s="41"/>
      <c r="QBV221" s="41"/>
      <c r="QBW221" s="41"/>
      <c r="QBX221" s="41"/>
      <c r="QBY221" s="41"/>
      <c r="QBZ221" s="41"/>
      <c r="QCA221" s="41"/>
      <c r="QCB221" s="41"/>
      <c r="QCC221" s="41"/>
      <c r="QCD221" s="41"/>
      <c r="QCE221" s="41"/>
      <c r="QCF221" s="41"/>
      <c r="QCG221" s="41"/>
      <c r="QCH221" s="41"/>
      <c r="QCI221" s="41"/>
      <c r="QCJ221" s="41"/>
      <c r="QCK221" s="41"/>
      <c r="QCL221" s="41"/>
      <c r="QCM221" s="41"/>
      <c r="QCN221" s="41"/>
      <c r="QCO221" s="41"/>
      <c r="QCP221" s="41"/>
      <c r="QCQ221" s="41"/>
      <c r="QCR221" s="41"/>
      <c r="QCS221" s="41"/>
      <c r="QCT221" s="41"/>
      <c r="QCU221" s="41"/>
      <c r="QCV221" s="41"/>
      <c r="QCW221" s="41"/>
      <c r="QCX221" s="41"/>
      <c r="QCY221" s="41"/>
      <c r="QCZ221" s="41"/>
      <c r="QDA221" s="41"/>
      <c r="QDB221" s="41"/>
      <c r="QDC221" s="41"/>
      <c r="QDD221" s="41"/>
      <c r="QDE221" s="41"/>
      <c r="QDF221" s="41"/>
      <c r="QDG221" s="41"/>
      <c r="QDH221" s="41"/>
      <c r="QDI221" s="41"/>
      <c r="QDJ221" s="41"/>
      <c r="QDK221" s="41"/>
      <c r="QDL221" s="41"/>
      <c r="QDM221" s="41"/>
      <c r="QDN221" s="41"/>
      <c r="QDO221" s="41"/>
      <c r="QDP221" s="41"/>
      <c r="QDQ221" s="41"/>
      <c r="QDR221" s="41"/>
      <c r="QDS221" s="41"/>
      <c r="QDT221" s="41"/>
      <c r="QDU221" s="41"/>
      <c r="QDV221" s="41"/>
      <c r="QDW221" s="41"/>
      <c r="QDX221" s="41"/>
      <c r="QDY221" s="41"/>
      <c r="QDZ221" s="41"/>
      <c r="QEA221" s="41"/>
      <c r="QEB221" s="41"/>
      <c r="QEC221" s="41"/>
      <c r="QED221" s="41"/>
      <c r="QEE221" s="41"/>
      <c r="QEF221" s="41"/>
      <c r="QEG221" s="41"/>
      <c r="QEH221" s="41"/>
      <c r="QEI221" s="41"/>
      <c r="QEJ221" s="41"/>
      <c r="QEK221" s="41"/>
      <c r="QEL221" s="41"/>
      <c r="QEM221" s="41"/>
      <c r="QEN221" s="41"/>
      <c r="QEO221" s="41"/>
      <c r="QEP221" s="41"/>
      <c r="QEQ221" s="41"/>
      <c r="QER221" s="41"/>
      <c r="QES221" s="41"/>
      <c r="QET221" s="41"/>
      <c r="QEU221" s="41"/>
      <c r="QEV221" s="41"/>
      <c r="QEW221" s="41"/>
      <c r="QEX221" s="41"/>
      <c r="QEY221" s="41"/>
      <c r="QEZ221" s="41"/>
      <c r="QFA221" s="41"/>
      <c r="QFB221" s="41"/>
      <c r="QFC221" s="41"/>
      <c r="QFD221" s="41"/>
      <c r="QFE221" s="41"/>
      <c r="QFF221" s="41"/>
      <c r="QFG221" s="41"/>
      <c r="QFH221" s="41"/>
      <c r="QFI221" s="41"/>
      <c r="QFJ221" s="41"/>
      <c r="QFK221" s="41"/>
      <c r="QFL221" s="41"/>
      <c r="QFM221" s="41"/>
      <c r="QFN221" s="41"/>
      <c r="QFO221" s="41"/>
      <c r="QFP221" s="41"/>
      <c r="QFQ221" s="41"/>
      <c r="QFR221" s="41"/>
      <c r="QFS221" s="41"/>
      <c r="QFT221" s="41"/>
      <c r="QFU221" s="41"/>
      <c r="QFV221" s="41"/>
      <c r="QFW221" s="41"/>
      <c r="QFX221" s="41"/>
      <c r="QFY221" s="41"/>
      <c r="QFZ221" s="41"/>
      <c r="QGA221" s="41"/>
      <c r="QGB221" s="41"/>
      <c r="QGC221" s="41"/>
      <c r="QGD221" s="41"/>
      <c r="QGE221" s="41"/>
      <c r="QGF221" s="41"/>
      <c r="QGG221" s="41"/>
      <c r="QGH221" s="41"/>
      <c r="QGI221" s="41"/>
      <c r="QGJ221" s="41"/>
      <c r="QGK221" s="41"/>
      <c r="QGL221" s="41"/>
      <c r="QGM221" s="41"/>
      <c r="QGN221" s="41"/>
      <c r="QGO221" s="41"/>
      <c r="QGP221" s="41"/>
      <c r="QGQ221" s="41"/>
      <c r="QGR221" s="41"/>
      <c r="QGS221" s="41"/>
      <c r="QGT221" s="41"/>
      <c r="QGU221" s="41"/>
      <c r="QGV221" s="41"/>
      <c r="QGW221" s="41"/>
      <c r="QGX221" s="41"/>
      <c r="QGY221" s="41"/>
      <c r="QGZ221" s="41"/>
      <c r="QHA221" s="41"/>
      <c r="QHB221" s="41"/>
      <c r="QHC221" s="41"/>
      <c r="QHD221" s="41"/>
      <c r="QHE221" s="41"/>
      <c r="QHF221" s="41"/>
      <c r="QHG221" s="41"/>
      <c r="QHH221" s="41"/>
      <c r="QHI221" s="41"/>
      <c r="QHJ221" s="41"/>
      <c r="QHK221" s="41"/>
      <c r="QHL221" s="41"/>
      <c r="QHM221" s="41"/>
      <c r="QHN221" s="41"/>
      <c r="QHO221" s="41"/>
      <c r="QHP221" s="41"/>
      <c r="QHQ221" s="41"/>
      <c r="QHR221" s="41"/>
      <c r="QHS221" s="41"/>
      <c r="QHT221" s="41"/>
      <c r="QHU221" s="41"/>
      <c r="QHV221" s="41"/>
      <c r="QHW221" s="41"/>
      <c r="QHX221" s="41"/>
      <c r="QHY221" s="41"/>
      <c r="QHZ221" s="41"/>
      <c r="QIA221" s="41"/>
      <c r="QIB221" s="41"/>
      <c r="QIC221" s="41"/>
      <c r="QID221" s="41"/>
      <c r="QIE221" s="41"/>
      <c r="QIF221" s="41"/>
      <c r="QIG221" s="41"/>
      <c r="QIH221" s="41"/>
      <c r="QII221" s="41"/>
      <c r="QIJ221" s="41"/>
      <c r="QIK221" s="41"/>
      <c r="QIL221" s="41"/>
      <c r="QIM221" s="41"/>
      <c r="QIN221" s="41"/>
      <c r="QIO221" s="41"/>
      <c r="QIP221" s="41"/>
      <c r="QIQ221" s="41"/>
      <c r="QIR221" s="41"/>
      <c r="QIS221" s="41"/>
      <c r="QIT221" s="41"/>
      <c r="QIU221" s="41"/>
      <c r="QIV221" s="41"/>
      <c r="QIW221" s="41"/>
      <c r="QIX221" s="41"/>
      <c r="QIY221" s="41"/>
      <c r="QIZ221" s="41"/>
      <c r="QJA221" s="41"/>
      <c r="QJB221" s="41"/>
      <c r="QJC221" s="41"/>
      <c r="QJD221" s="41"/>
      <c r="QJE221" s="41"/>
      <c r="QJF221" s="41"/>
      <c r="QJG221" s="41"/>
      <c r="QJH221" s="41"/>
      <c r="QJI221" s="41"/>
      <c r="QJJ221" s="41"/>
      <c r="QJK221" s="41"/>
      <c r="QJL221" s="41"/>
      <c r="QJM221" s="41"/>
      <c r="QJN221" s="41"/>
      <c r="QJO221" s="41"/>
      <c r="QJP221" s="41"/>
      <c r="QJQ221" s="41"/>
      <c r="QJR221" s="41"/>
      <c r="QJS221" s="41"/>
      <c r="QJT221" s="41"/>
      <c r="QJU221" s="41"/>
      <c r="QJV221" s="41"/>
      <c r="QJW221" s="41"/>
      <c r="QJX221" s="41"/>
      <c r="QJY221" s="41"/>
      <c r="QJZ221" s="41"/>
      <c r="QKA221" s="41"/>
      <c r="QKB221" s="41"/>
      <c r="QKC221" s="41"/>
      <c r="QKD221" s="41"/>
      <c r="QKE221" s="41"/>
      <c r="QKF221" s="41"/>
      <c r="QKG221" s="41"/>
      <c r="QKH221" s="41"/>
      <c r="QKI221" s="41"/>
      <c r="QKJ221" s="41"/>
      <c r="QKK221" s="41"/>
      <c r="QKL221" s="41"/>
      <c r="QKM221" s="41"/>
      <c r="QKN221" s="41"/>
      <c r="QKO221" s="41"/>
      <c r="QKP221" s="41"/>
      <c r="QKQ221" s="41"/>
      <c r="QKR221" s="41"/>
      <c r="QKS221" s="41"/>
      <c r="QKT221" s="41"/>
      <c r="QKU221" s="41"/>
      <c r="QKV221" s="41"/>
      <c r="QKW221" s="41"/>
      <c r="QKX221" s="41"/>
      <c r="QKY221" s="41"/>
      <c r="QKZ221" s="41"/>
      <c r="QLA221" s="41"/>
      <c r="QLB221" s="41"/>
      <c r="QLC221" s="41"/>
      <c r="QLD221" s="41"/>
      <c r="QLE221" s="41"/>
      <c r="QLF221" s="41"/>
      <c r="QLG221" s="41"/>
      <c r="QLH221" s="41"/>
      <c r="QLI221" s="41"/>
      <c r="QLJ221" s="41"/>
      <c r="QLK221" s="41"/>
      <c r="QLL221" s="41"/>
      <c r="QLM221" s="41"/>
      <c r="QLN221" s="41"/>
      <c r="QLO221" s="41"/>
      <c r="QLP221" s="41"/>
      <c r="QLQ221" s="41"/>
      <c r="QLR221" s="41"/>
      <c r="QLS221" s="41"/>
      <c r="QLT221" s="41"/>
      <c r="QLU221" s="41"/>
      <c r="QLV221" s="41"/>
      <c r="QLW221" s="41"/>
      <c r="QLX221" s="41"/>
      <c r="QLY221" s="41"/>
      <c r="QLZ221" s="41"/>
      <c r="QMA221" s="41"/>
      <c r="QMB221" s="41"/>
      <c r="QMC221" s="41"/>
      <c r="QMD221" s="41"/>
      <c r="QME221" s="41"/>
      <c r="QMF221" s="41"/>
      <c r="QMG221" s="41"/>
      <c r="QMH221" s="41"/>
      <c r="QMI221" s="41"/>
      <c r="QMJ221" s="41"/>
      <c r="QMK221" s="41"/>
      <c r="QML221" s="41"/>
      <c r="QMM221" s="41"/>
      <c r="QMN221" s="41"/>
      <c r="QMO221" s="41"/>
      <c r="QMP221" s="41"/>
      <c r="QMQ221" s="41"/>
      <c r="QMR221" s="41"/>
      <c r="QMS221" s="41"/>
      <c r="QMT221" s="41"/>
      <c r="QMU221" s="41"/>
      <c r="QMV221" s="41"/>
      <c r="QMW221" s="41"/>
      <c r="QMX221" s="41"/>
      <c r="QMY221" s="41"/>
      <c r="QMZ221" s="41"/>
      <c r="QNA221" s="41"/>
      <c r="QNB221" s="41"/>
      <c r="QNC221" s="41"/>
      <c r="QND221" s="41"/>
      <c r="QNE221" s="41"/>
      <c r="QNF221" s="41"/>
      <c r="QNG221" s="41"/>
      <c r="QNH221" s="41"/>
      <c r="QNI221" s="41"/>
      <c r="QNJ221" s="41"/>
      <c r="QNK221" s="41"/>
      <c r="QNL221" s="41"/>
      <c r="QNM221" s="41"/>
      <c r="QNN221" s="41"/>
      <c r="QNO221" s="41"/>
      <c r="QNP221" s="41"/>
      <c r="QNQ221" s="41"/>
      <c r="QNR221" s="41"/>
      <c r="QNS221" s="41"/>
      <c r="QNT221" s="41"/>
      <c r="QNU221" s="41"/>
      <c r="QNV221" s="41"/>
      <c r="QNW221" s="41"/>
      <c r="QNX221" s="41"/>
      <c r="QNY221" s="41"/>
      <c r="QNZ221" s="41"/>
      <c r="QOA221" s="41"/>
      <c r="QOB221" s="41"/>
      <c r="QOC221" s="41"/>
      <c r="QOD221" s="41"/>
      <c r="QOE221" s="41"/>
      <c r="QOF221" s="41"/>
      <c r="QOG221" s="41"/>
      <c r="QOH221" s="41"/>
      <c r="QOI221" s="41"/>
      <c r="QOJ221" s="41"/>
      <c r="QOK221" s="41"/>
      <c r="QOL221" s="41"/>
      <c r="QOM221" s="41"/>
      <c r="QON221" s="41"/>
      <c r="QOO221" s="41"/>
      <c r="QOP221" s="41"/>
      <c r="QOQ221" s="41"/>
      <c r="QOR221" s="41"/>
      <c r="QOS221" s="41"/>
      <c r="QOT221" s="41"/>
      <c r="QOU221" s="41"/>
      <c r="QOV221" s="41"/>
      <c r="QOW221" s="41"/>
      <c r="QOX221" s="41"/>
      <c r="QOY221" s="41"/>
      <c r="QOZ221" s="41"/>
      <c r="QPA221" s="41"/>
      <c r="QPB221" s="41"/>
      <c r="QPC221" s="41"/>
      <c r="QPD221" s="41"/>
      <c r="QPE221" s="41"/>
      <c r="QPF221" s="41"/>
      <c r="QPG221" s="41"/>
      <c r="QPH221" s="41"/>
      <c r="QPI221" s="41"/>
      <c r="QPJ221" s="41"/>
      <c r="QPK221" s="41"/>
      <c r="QPL221" s="41"/>
      <c r="QPM221" s="41"/>
      <c r="QPN221" s="41"/>
      <c r="QPO221" s="41"/>
      <c r="QPP221" s="41"/>
      <c r="QPQ221" s="41"/>
      <c r="QPR221" s="41"/>
      <c r="QPS221" s="41"/>
      <c r="QPT221" s="41"/>
      <c r="QPU221" s="41"/>
      <c r="QPV221" s="41"/>
      <c r="QPW221" s="41"/>
      <c r="QPX221" s="41"/>
      <c r="QPY221" s="41"/>
      <c r="QPZ221" s="41"/>
      <c r="QQA221" s="41"/>
      <c r="QQB221" s="41"/>
      <c r="QQC221" s="41"/>
      <c r="QQD221" s="41"/>
      <c r="QQE221" s="41"/>
      <c r="QQF221" s="41"/>
      <c r="QQG221" s="41"/>
      <c r="QQH221" s="41"/>
      <c r="QQI221" s="41"/>
      <c r="QQJ221" s="41"/>
      <c r="QQK221" s="41"/>
      <c r="QQL221" s="41"/>
      <c r="QQM221" s="41"/>
      <c r="QQN221" s="41"/>
      <c r="QQO221" s="41"/>
      <c r="QQP221" s="41"/>
      <c r="QQQ221" s="41"/>
      <c r="QQR221" s="41"/>
      <c r="QQS221" s="41"/>
      <c r="QQT221" s="41"/>
      <c r="QQU221" s="41"/>
      <c r="QQV221" s="41"/>
      <c r="QQW221" s="41"/>
      <c r="QQX221" s="41"/>
      <c r="QQY221" s="41"/>
      <c r="QQZ221" s="41"/>
      <c r="QRA221" s="41"/>
      <c r="QRB221" s="41"/>
      <c r="QRC221" s="41"/>
      <c r="QRD221" s="41"/>
      <c r="QRE221" s="41"/>
      <c r="QRF221" s="41"/>
      <c r="QRG221" s="41"/>
      <c r="QRH221" s="41"/>
      <c r="QRI221" s="41"/>
      <c r="QRJ221" s="41"/>
      <c r="QRK221" s="41"/>
      <c r="QRL221" s="41"/>
      <c r="QRM221" s="41"/>
      <c r="QRN221" s="41"/>
      <c r="QRO221" s="41"/>
      <c r="QRP221" s="41"/>
      <c r="QRQ221" s="41"/>
      <c r="QRR221" s="41"/>
      <c r="QRS221" s="41"/>
      <c r="QRT221" s="41"/>
      <c r="QRU221" s="41"/>
      <c r="QRV221" s="41"/>
      <c r="QRW221" s="41"/>
      <c r="QRX221" s="41"/>
      <c r="QRY221" s="41"/>
      <c r="QRZ221" s="41"/>
      <c r="QSA221" s="41"/>
      <c r="QSB221" s="41"/>
      <c r="QSC221" s="41"/>
      <c r="QSD221" s="41"/>
      <c r="QSE221" s="41"/>
      <c r="QSF221" s="41"/>
      <c r="QSG221" s="41"/>
      <c r="QSH221" s="41"/>
      <c r="QSI221" s="41"/>
      <c r="QSJ221" s="41"/>
      <c r="QSK221" s="41"/>
      <c r="QSL221" s="41"/>
      <c r="QSM221" s="41"/>
      <c r="QSN221" s="41"/>
      <c r="QSO221" s="41"/>
      <c r="QSP221" s="41"/>
      <c r="QSQ221" s="41"/>
      <c r="QSR221" s="41"/>
      <c r="QSS221" s="41"/>
      <c r="QST221" s="41"/>
      <c r="QSU221" s="41"/>
      <c r="QSV221" s="41"/>
      <c r="QSW221" s="41"/>
      <c r="QSX221" s="41"/>
      <c r="QSY221" s="41"/>
      <c r="QSZ221" s="41"/>
      <c r="QTA221" s="41"/>
      <c r="QTB221" s="41"/>
      <c r="QTC221" s="41"/>
      <c r="QTD221" s="41"/>
      <c r="QTE221" s="41"/>
      <c r="QTF221" s="41"/>
      <c r="QTG221" s="41"/>
      <c r="QTH221" s="41"/>
      <c r="QTI221" s="41"/>
      <c r="QTJ221" s="41"/>
      <c r="QTK221" s="41"/>
      <c r="QTL221" s="41"/>
      <c r="QTM221" s="41"/>
      <c r="QTN221" s="41"/>
      <c r="QTO221" s="41"/>
      <c r="QTP221" s="41"/>
      <c r="QTQ221" s="41"/>
      <c r="QTR221" s="41"/>
      <c r="QTS221" s="41"/>
      <c r="QTT221" s="41"/>
      <c r="QTU221" s="41"/>
      <c r="QTV221" s="41"/>
      <c r="QTW221" s="41"/>
      <c r="QTX221" s="41"/>
      <c r="QTY221" s="41"/>
      <c r="QTZ221" s="41"/>
      <c r="QUA221" s="41"/>
      <c r="QUB221" s="41"/>
      <c r="QUC221" s="41"/>
      <c r="QUD221" s="41"/>
      <c r="QUE221" s="41"/>
      <c r="QUF221" s="41"/>
      <c r="QUG221" s="41"/>
      <c r="QUH221" s="41"/>
      <c r="QUI221" s="41"/>
      <c r="QUJ221" s="41"/>
      <c r="QUK221" s="41"/>
      <c r="QUL221" s="41"/>
      <c r="QUM221" s="41"/>
      <c r="QUN221" s="41"/>
      <c r="QUO221" s="41"/>
      <c r="QUP221" s="41"/>
      <c r="QUQ221" s="41"/>
      <c r="QUR221" s="41"/>
      <c r="QUS221" s="41"/>
      <c r="QUT221" s="41"/>
      <c r="QUU221" s="41"/>
      <c r="QUV221" s="41"/>
      <c r="QUW221" s="41"/>
      <c r="QUX221" s="41"/>
      <c r="QUY221" s="41"/>
      <c r="QUZ221" s="41"/>
      <c r="QVA221" s="41"/>
      <c r="QVB221" s="41"/>
      <c r="QVC221" s="41"/>
      <c r="QVD221" s="41"/>
      <c r="QVE221" s="41"/>
      <c r="QVF221" s="41"/>
      <c r="QVG221" s="41"/>
      <c r="QVH221" s="41"/>
      <c r="QVI221" s="41"/>
      <c r="QVJ221" s="41"/>
      <c r="QVK221" s="41"/>
      <c r="QVL221" s="41"/>
      <c r="QVM221" s="41"/>
      <c r="QVN221" s="41"/>
      <c r="QVO221" s="41"/>
      <c r="QVP221" s="41"/>
      <c r="QVQ221" s="41"/>
      <c r="QVR221" s="41"/>
      <c r="QVS221" s="41"/>
      <c r="QVT221" s="41"/>
      <c r="QVU221" s="41"/>
      <c r="QVV221" s="41"/>
      <c r="QVW221" s="41"/>
      <c r="QVX221" s="41"/>
      <c r="QVY221" s="41"/>
      <c r="QVZ221" s="41"/>
      <c r="QWA221" s="41"/>
      <c r="QWB221" s="41"/>
      <c r="QWC221" s="41"/>
      <c r="QWD221" s="41"/>
      <c r="QWE221" s="41"/>
      <c r="QWF221" s="41"/>
      <c r="QWG221" s="41"/>
      <c r="QWH221" s="41"/>
      <c r="QWI221" s="41"/>
      <c r="QWJ221" s="41"/>
      <c r="QWK221" s="41"/>
      <c r="QWL221" s="41"/>
      <c r="QWM221" s="41"/>
      <c r="QWN221" s="41"/>
      <c r="QWO221" s="41"/>
      <c r="QWP221" s="41"/>
      <c r="QWQ221" s="41"/>
      <c r="QWR221" s="41"/>
      <c r="QWS221" s="41"/>
      <c r="QWT221" s="41"/>
      <c r="QWU221" s="41"/>
      <c r="QWV221" s="41"/>
      <c r="QWW221" s="41"/>
      <c r="QWX221" s="41"/>
      <c r="QWY221" s="41"/>
      <c r="QWZ221" s="41"/>
      <c r="QXA221" s="41"/>
      <c r="QXB221" s="41"/>
      <c r="QXC221" s="41"/>
      <c r="QXD221" s="41"/>
      <c r="QXE221" s="41"/>
      <c r="QXF221" s="41"/>
      <c r="QXG221" s="41"/>
      <c r="QXH221" s="41"/>
      <c r="QXI221" s="41"/>
      <c r="QXJ221" s="41"/>
      <c r="QXK221" s="41"/>
      <c r="QXL221" s="41"/>
      <c r="QXM221" s="41"/>
      <c r="QXN221" s="41"/>
      <c r="QXO221" s="41"/>
      <c r="QXP221" s="41"/>
      <c r="QXQ221" s="41"/>
      <c r="QXR221" s="41"/>
      <c r="QXS221" s="41"/>
      <c r="QXT221" s="41"/>
      <c r="QXU221" s="41"/>
      <c r="QXV221" s="41"/>
      <c r="QXW221" s="41"/>
      <c r="QXX221" s="41"/>
      <c r="QXY221" s="41"/>
      <c r="QXZ221" s="41"/>
      <c r="QYA221" s="41"/>
      <c r="QYB221" s="41"/>
      <c r="QYC221" s="41"/>
      <c r="QYD221" s="41"/>
      <c r="QYE221" s="41"/>
      <c r="QYF221" s="41"/>
      <c r="QYG221" s="41"/>
      <c r="QYH221" s="41"/>
      <c r="QYI221" s="41"/>
      <c r="QYJ221" s="41"/>
      <c r="QYK221" s="41"/>
      <c r="QYL221" s="41"/>
      <c r="QYM221" s="41"/>
      <c r="QYN221" s="41"/>
      <c r="QYO221" s="41"/>
      <c r="QYP221" s="41"/>
      <c r="QYQ221" s="41"/>
      <c r="QYR221" s="41"/>
      <c r="QYS221" s="41"/>
      <c r="QYT221" s="41"/>
      <c r="QYU221" s="41"/>
      <c r="QYV221" s="41"/>
      <c r="QYW221" s="41"/>
      <c r="QYX221" s="41"/>
      <c r="QYY221" s="41"/>
      <c r="QYZ221" s="41"/>
      <c r="QZA221" s="41"/>
      <c r="QZB221" s="41"/>
      <c r="QZC221" s="41"/>
      <c r="QZD221" s="41"/>
      <c r="QZE221" s="41"/>
      <c r="QZF221" s="41"/>
      <c r="QZG221" s="41"/>
      <c r="QZH221" s="41"/>
      <c r="QZI221" s="41"/>
      <c r="QZJ221" s="41"/>
      <c r="QZK221" s="41"/>
      <c r="QZL221" s="41"/>
      <c r="QZM221" s="41"/>
      <c r="QZN221" s="41"/>
      <c r="QZO221" s="41"/>
      <c r="QZP221" s="41"/>
      <c r="QZQ221" s="41"/>
      <c r="QZR221" s="41"/>
      <c r="QZS221" s="41"/>
      <c r="QZT221" s="41"/>
      <c r="QZU221" s="41"/>
      <c r="QZV221" s="41"/>
      <c r="QZW221" s="41"/>
      <c r="QZX221" s="41"/>
      <c r="QZY221" s="41"/>
      <c r="QZZ221" s="41"/>
      <c r="RAA221" s="41"/>
      <c r="RAB221" s="41"/>
      <c r="RAC221" s="41"/>
      <c r="RAD221" s="41"/>
      <c r="RAE221" s="41"/>
      <c r="RAF221" s="41"/>
      <c r="RAG221" s="41"/>
      <c r="RAH221" s="41"/>
      <c r="RAI221" s="41"/>
      <c r="RAJ221" s="41"/>
      <c r="RAK221" s="41"/>
      <c r="RAL221" s="41"/>
      <c r="RAM221" s="41"/>
      <c r="RAN221" s="41"/>
      <c r="RAO221" s="41"/>
      <c r="RAP221" s="41"/>
      <c r="RAQ221" s="41"/>
      <c r="RAR221" s="41"/>
      <c r="RAS221" s="41"/>
      <c r="RAT221" s="41"/>
      <c r="RAU221" s="41"/>
      <c r="RAV221" s="41"/>
      <c r="RAW221" s="41"/>
      <c r="RAX221" s="41"/>
      <c r="RAY221" s="41"/>
      <c r="RAZ221" s="41"/>
      <c r="RBA221" s="41"/>
      <c r="RBB221" s="41"/>
      <c r="RBC221" s="41"/>
      <c r="RBD221" s="41"/>
      <c r="RBE221" s="41"/>
      <c r="RBF221" s="41"/>
      <c r="RBG221" s="41"/>
      <c r="RBH221" s="41"/>
      <c r="RBI221" s="41"/>
      <c r="RBJ221" s="41"/>
      <c r="RBK221" s="41"/>
      <c r="RBL221" s="41"/>
      <c r="RBM221" s="41"/>
      <c r="RBN221" s="41"/>
      <c r="RBO221" s="41"/>
      <c r="RBP221" s="41"/>
      <c r="RBQ221" s="41"/>
      <c r="RBR221" s="41"/>
      <c r="RBS221" s="41"/>
      <c r="RBT221" s="41"/>
      <c r="RBU221" s="41"/>
      <c r="RBV221" s="41"/>
      <c r="RBW221" s="41"/>
      <c r="RBX221" s="41"/>
      <c r="RBY221" s="41"/>
      <c r="RBZ221" s="41"/>
      <c r="RCA221" s="41"/>
      <c r="RCB221" s="41"/>
      <c r="RCC221" s="41"/>
      <c r="RCD221" s="41"/>
      <c r="RCE221" s="41"/>
      <c r="RCF221" s="41"/>
      <c r="RCG221" s="41"/>
      <c r="RCH221" s="41"/>
      <c r="RCI221" s="41"/>
      <c r="RCJ221" s="41"/>
      <c r="RCK221" s="41"/>
      <c r="RCL221" s="41"/>
      <c r="RCM221" s="41"/>
      <c r="RCN221" s="41"/>
      <c r="RCO221" s="41"/>
      <c r="RCP221" s="41"/>
      <c r="RCQ221" s="41"/>
      <c r="RCR221" s="41"/>
      <c r="RCS221" s="41"/>
      <c r="RCT221" s="41"/>
      <c r="RCU221" s="41"/>
      <c r="RCV221" s="41"/>
      <c r="RCW221" s="41"/>
      <c r="RCX221" s="41"/>
      <c r="RCY221" s="41"/>
      <c r="RCZ221" s="41"/>
      <c r="RDA221" s="41"/>
      <c r="RDB221" s="41"/>
      <c r="RDC221" s="41"/>
      <c r="RDD221" s="41"/>
      <c r="RDE221" s="41"/>
      <c r="RDF221" s="41"/>
      <c r="RDG221" s="41"/>
      <c r="RDH221" s="41"/>
      <c r="RDI221" s="41"/>
      <c r="RDJ221" s="41"/>
      <c r="RDK221" s="41"/>
      <c r="RDL221" s="41"/>
      <c r="RDM221" s="41"/>
      <c r="RDN221" s="41"/>
      <c r="RDO221" s="41"/>
      <c r="RDP221" s="41"/>
      <c r="RDQ221" s="41"/>
      <c r="RDR221" s="41"/>
      <c r="RDS221" s="41"/>
      <c r="RDT221" s="41"/>
      <c r="RDU221" s="41"/>
      <c r="RDV221" s="41"/>
      <c r="RDW221" s="41"/>
      <c r="RDX221" s="41"/>
      <c r="RDY221" s="41"/>
      <c r="RDZ221" s="41"/>
      <c r="REA221" s="41"/>
      <c r="REB221" s="41"/>
      <c r="REC221" s="41"/>
      <c r="RED221" s="41"/>
      <c r="REE221" s="41"/>
      <c r="REF221" s="41"/>
      <c r="REG221" s="41"/>
      <c r="REH221" s="41"/>
      <c r="REI221" s="41"/>
      <c r="REJ221" s="41"/>
      <c r="REK221" s="41"/>
      <c r="REL221" s="41"/>
      <c r="REM221" s="41"/>
      <c r="REN221" s="41"/>
      <c r="REO221" s="41"/>
      <c r="REP221" s="41"/>
      <c r="REQ221" s="41"/>
      <c r="RER221" s="41"/>
      <c r="RES221" s="41"/>
      <c r="RET221" s="41"/>
      <c r="REU221" s="41"/>
      <c r="REV221" s="41"/>
      <c r="REW221" s="41"/>
      <c r="REX221" s="41"/>
      <c r="REY221" s="41"/>
      <c r="REZ221" s="41"/>
      <c r="RFA221" s="41"/>
      <c r="RFB221" s="41"/>
      <c r="RFC221" s="41"/>
      <c r="RFD221" s="41"/>
      <c r="RFE221" s="41"/>
      <c r="RFF221" s="41"/>
      <c r="RFG221" s="41"/>
      <c r="RFH221" s="41"/>
      <c r="RFI221" s="41"/>
      <c r="RFJ221" s="41"/>
      <c r="RFK221" s="41"/>
      <c r="RFL221" s="41"/>
      <c r="RFM221" s="41"/>
      <c r="RFN221" s="41"/>
      <c r="RFO221" s="41"/>
      <c r="RFP221" s="41"/>
      <c r="RFQ221" s="41"/>
      <c r="RFR221" s="41"/>
      <c r="RFS221" s="41"/>
      <c r="RFT221" s="41"/>
      <c r="RFU221" s="41"/>
      <c r="RFV221" s="41"/>
      <c r="RFW221" s="41"/>
      <c r="RFX221" s="41"/>
      <c r="RFY221" s="41"/>
      <c r="RFZ221" s="41"/>
      <c r="RGA221" s="41"/>
      <c r="RGB221" s="41"/>
      <c r="RGC221" s="41"/>
      <c r="RGD221" s="41"/>
      <c r="RGE221" s="41"/>
      <c r="RGF221" s="41"/>
      <c r="RGG221" s="41"/>
      <c r="RGH221" s="41"/>
      <c r="RGI221" s="41"/>
      <c r="RGJ221" s="41"/>
      <c r="RGK221" s="41"/>
      <c r="RGL221" s="41"/>
      <c r="RGM221" s="41"/>
      <c r="RGN221" s="41"/>
      <c r="RGO221" s="41"/>
      <c r="RGP221" s="41"/>
      <c r="RGQ221" s="41"/>
      <c r="RGR221" s="41"/>
      <c r="RGS221" s="41"/>
      <c r="RGT221" s="41"/>
      <c r="RGU221" s="41"/>
      <c r="RGV221" s="41"/>
      <c r="RGW221" s="41"/>
      <c r="RGX221" s="41"/>
      <c r="RGY221" s="41"/>
      <c r="RGZ221" s="41"/>
      <c r="RHA221" s="41"/>
      <c r="RHB221" s="41"/>
      <c r="RHC221" s="41"/>
      <c r="RHD221" s="41"/>
      <c r="RHE221" s="41"/>
      <c r="RHF221" s="41"/>
      <c r="RHG221" s="41"/>
      <c r="RHH221" s="41"/>
      <c r="RHI221" s="41"/>
      <c r="RHJ221" s="41"/>
      <c r="RHK221" s="41"/>
      <c r="RHL221" s="41"/>
      <c r="RHM221" s="41"/>
      <c r="RHN221" s="41"/>
      <c r="RHO221" s="41"/>
      <c r="RHP221" s="41"/>
      <c r="RHQ221" s="41"/>
      <c r="RHR221" s="41"/>
      <c r="RHS221" s="41"/>
      <c r="RHT221" s="41"/>
      <c r="RHU221" s="41"/>
      <c r="RHV221" s="41"/>
      <c r="RHW221" s="41"/>
      <c r="RHX221" s="41"/>
      <c r="RHY221" s="41"/>
      <c r="RHZ221" s="41"/>
      <c r="RIA221" s="41"/>
      <c r="RIB221" s="41"/>
      <c r="RIC221" s="41"/>
      <c r="RID221" s="41"/>
      <c r="RIE221" s="41"/>
      <c r="RIF221" s="41"/>
      <c r="RIG221" s="41"/>
      <c r="RIH221" s="41"/>
      <c r="RII221" s="41"/>
      <c r="RIJ221" s="41"/>
      <c r="RIK221" s="41"/>
      <c r="RIL221" s="41"/>
      <c r="RIM221" s="41"/>
      <c r="RIN221" s="41"/>
      <c r="RIO221" s="41"/>
      <c r="RIP221" s="41"/>
      <c r="RIQ221" s="41"/>
      <c r="RIR221" s="41"/>
      <c r="RIS221" s="41"/>
      <c r="RIT221" s="41"/>
      <c r="RIU221" s="41"/>
      <c r="RIV221" s="41"/>
      <c r="RIW221" s="41"/>
      <c r="RIX221" s="41"/>
      <c r="RIY221" s="41"/>
      <c r="RIZ221" s="41"/>
      <c r="RJA221" s="41"/>
      <c r="RJB221" s="41"/>
      <c r="RJC221" s="41"/>
      <c r="RJD221" s="41"/>
      <c r="RJE221" s="41"/>
      <c r="RJF221" s="41"/>
      <c r="RJG221" s="41"/>
      <c r="RJH221" s="41"/>
      <c r="RJI221" s="41"/>
      <c r="RJJ221" s="41"/>
      <c r="RJK221" s="41"/>
      <c r="RJL221" s="41"/>
      <c r="RJM221" s="41"/>
      <c r="RJN221" s="41"/>
      <c r="RJO221" s="41"/>
      <c r="RJP221" s="41"/>
      <c r="RJQ221" s="41"/>
      <c r="RJR221" s="41"/>
      <c r="RJS221" s="41"/>
      <c r="RJT221" s="41"/>
      <c r="RJU221" s="41"/>
      <c r="RJV221" s="41"/>
      <c r="RJW221" s="41"/>
      <c r="RJX221" s="41"/>
      <c r="RJY221" s="41"/>
      <c r="RJZ221" s="41"/>
      <c r="RKA221" s="41"/>
      <c r="RKB221" s="41"/>
      <c r="RKC221" s="41"/>
      <c r="RKD221" s="41"/>
      <c r="RKE221" s="41"/>
      <c r="RKF221" s="41"/>
      <c r="RKG221" s="41"/>
      <c r="RKH221" s="41"/>
      <c r="RKI221" s="41"/>
      <c r="RKJ221" s="41"/>
      <c r="RKK221" s="41"/>
      <c r="RKL221" s="41"/>
      <c r="RKM221" s="41"/>
      <c r="RKN221" s="41"/>
      <c r="RKO221" s="41"/>
      <c r="RKP221" s="41"/>
      <c r="RKQ221" s="41"/>
      <c r="RKR221" s="41"/>
      <c r="RKS221" s="41"/>
      <c r="RKT221" s="41"/>
      <c r="RKU221" s="41"/>
      <c r="RKV221" s="41"/>
      <c r="RKW221" s="41"/>
      <c r="RKX221" s="41"/>
      <c r="RKY221" s="41"/>
      <c r="RKZ221" s="41"/>
      <c r="RLA221" s="41"/>
      <c r="RLB221" s="41"/>
      <c r="RLC221" s="41"/>
      <c r="RLD221" s="41"/>
      <c r="RLE221" s="41"/>
      <c r="RLF221" s="41"/>
      <c r="RLG221" s="41"/>
      <c r="RLH221" s="41"/>
      <c r="RLI221" s="41"/>
      <c r="RLJ221" s="41"/>
      <c r="RLK221" s="41"/>
      <c r="RLL221" s="41"/>
      <c r="RLM221" s="41"/>
      <c r="RLN221" s="41"/>
      <c r="RLO221" s="41"/>
      <c r="RLP221" s="41"/>
      <c r="RLQ221" s="41"/>
      <c r="RLR221" s="41"/>
      <c r="RLS221" s="41"/>
      <c r="RLT221" s="41"/>
      <c r="RLU221" s="41"/>
      <c r="RLV221" s="41"/>
      <c r="RLW221" s="41"/>
      <c r="RLX221" s="41"/>
      <c r="RLY221" s="41"/>
      <c r="RLZ221" s="41"/>
      <c r="RMA221" s="41"/>
      <c r="RMB221" s="41"/>
      <c r="RMC221" s="41"/>
      <c r="RMD221" s="41"/>
      <c r="RME221" s="41"/>
      <c r="RMF221" s="41"/>
      <c r="RMG221" s="41"/>
      <c r="RMH221" s="41"/>
      <c r="RMI221" s="41"/>
      <c r="RMJ221" s="41"/>
      <c r="RMK221" s="41"/>
      <c r="RML221" s="41"/>
      <c r="RMM221" s="41"/>
      <c r="RMN221" s="41"/>
      <c r="RMO221" s="41"/>
      <c r="RMP221" s="41"/>
      <c r="RMQ221" s="41"/>
      <c r="RMR221" s="41"/>
      <c r="RMS221" s="41"/>
      <c r="RMT221" s="41"/>
      <c r="RMU221" s="41"/>
      <c r="RMV221" s="41"/>
      <c r="RMW221" s="41"/>
      <c r="RMX221" s="41"/>
      <c r="RMY221" s="41"/>
      <c r="RMZ221" s="41"/>
      <c r="RNA221" s="41"/>
      <c r="RNB221" s="41"/>
      <c r="RNC221" s="41"/>
      <c r="RND221" s="41"/>
      <c r="RNE221" s="41"/>
      <c r="RNF221" s="41"/>
      <c r="RNG221" s="41"/>
      <c r="RNH221" s="41"/>
      <c r="RNI221" s="41"/>
      <c r="RNJ221" s="41"/>
      <c r="RNK221" s="41"/>
      <c r="RNL221" s="41"/>
      <c r="RNM221" s="41"/>
      <c r="RNN221" s="41"/>
      <c r="RNO221" s="41"/>
      <c r="RNP221" s="41"/>
      <c r="RNQ221" s="41"/>
      <c r="RNR221" s="41"/>
      <c r="RNS221" s="41"/>
      <c r="RNT221" s="41"/>
      <c r="RNU221" s="41"/>
      <c r="RNV221" s="41"/>
      <c r="RNW221" s="41"/>
      <c r="RNX221" s="41"/>
      <c r="RNY221" s="41"/>
      <c r="RNZ221" s="41"/>
      <c r="ROA221" s="41"/>
      <c r="ROB221" s="41"/>
      <c r="ROC221" s="41"/>
      <c r="ROD221" s="41"/>
      <c r="ROE221" s="41"/>
      <c r="ROF221" s="41"/>
      <c r="ROG221" s="41"/>
      <c r="ROH221" s="41"/>
      <c r="ROI221" s="41"/>
      <c r="ROJ221" s="41"/>
      <c r="ROK221" s="41"/>
      <c r="ROL221" s="41"/>
      <c r="ROM221" s="41"/>
      <c r="RON221" s="41"/>
      <c r="ROO221" s="41"/>
      <c r="ROP221" s="41"/>
      <c r="ROQ221" s="41"/>
      <c r="ROR221" s="41"/>
      <c r="ROS221" s="41"/>
      <c r="ROT221" s="41"/>
      <c r="ROU221" s="41"/>
      <c r="ROV221" s="41"/>
      <c r="ROW221" s="41"/>
      <c r="ROX221" s="41"/>
      <c r="ROY221" s="41"/>
      <c r="ROZ221" s="41"/>
      <c r="RPA221" s="41"/>
      <c r="RPB221" s="41"/>
      <c r="RPC221" s="41"/>
      <c r="RPD221" s="41"/>
      <c r="RPE221" s="41"/>
      <c r="RPF221" s="41"/>
      <c r="RPG221" s="41"/>
      <c r="RPH221" s="41"/>
      <c r="RPI221" s="41"/>
      <c r="RPJ221" s="41"/>
      <c r="RPK221" s="41"/>
      <c r="RPL221" s="41"/>
      <c r="RPM221" s="41"/>
      <c r="RPN221" s="41"/>
      <c r="RPO221" s="41"/>
      <c r="RPP221" s="41"/>
      <c r="RPQ221" s="41"/>
      <c r="RPR221" s="41"/>
      <c r="RPS221" s="41"/>
      <c r="RPT221" s="41"/>
      <c r="RPU221" s="41"/>
      <c r="RPV221" s="41"/>
      <c r="RPW221" s="41"/>
      <c r="RPX221" s="41"/>
      <c r="RPY221" s="41"/>
      <c r="RPZ221" s="41"/>
      <c r="RQA221" s="41"/>
      <c r="RQB221" s="41"/>
      <c r="RQC221" s="41"/>
      <c r="RQD221" s="41"/>
      <c r="RQE221" s="41"/>
      <c r="RQF221" s="41"/>
      <c r="RQG221" s="41"/>
      <c r="RQH221" s="41"/>
      <c r="RQI221" s="41"/>
      <c r="RQJ221" s="41"/>
      <c r="RQK221" s="41"/>
      <c r="RQL221" s="41"/>
      <c r="RQM221" s="41"/>
      <c r="RQN221" s="41"/>
      <c r="RQO221" s="41"/>
      <c r="RQP221" s="41"/>
      <c r="RQQ221" s="41"/>
      <c r="RQR221" s="41"/>
      <c r="RQS221" s="41"/>
      <c r="RQT221" s="41"/>
      <c r="RQU221" s="41"/>
      <c r="RQV221" s="41"/>
      <c r="RQW221" s="41"/>
      <c r="RQX221" s="41"/>
      <c r="RQY221" s="41"/>
      <c r="RQZ221" s="41"/>
      <c r="RRA221" s="41"/>
      <c r="RRB221" s="41"/>
      <c r="RRC221" s="41"/>
      <c r="RRD221" s="41"/>
      <c r="RRE221" s="41"/>
      <c r="RRF221" s="41"/>
      <c r="RRG221" s="41"/>
      <c r="RRH221" s="41"/>
      <c r="RRI221" s="41"/>
      <c r="RRJ221" s="41"/>
      <c r="RRK221" s="41"/>
      <c r="RRL221" s="41"/>
      <c r="RRM221" s="41"/>
      <c r="RRN221" s="41"/>
      <c r="RRO221" s="41"/>
      <c r="RRP221" s="41"/>
      <c r="RRQ221" s="41"/>
      <c r="RRR221" s="41"/>
      <c r="RRS221" s="41"/>
      <c r="RRT221" s="41"/>
      <c r="RRU221" s="41"/>
      <c r="RRV221" s="41"/>
      <c r="RRW221" s="41"/>
      <c r="RRX221" s="41"/>
      <c r="RRY221" s="41"/>
      <c r="RRZ221" s="41"/>
      <c r="RSA221" s="41"/>
      <c r="RSB221" s="41"/>
      <c r="RSC221" s="41"/>
      <c r="RSD221" s="41"/>
      <c r="RSE221" s="41"/>
      <c r="RSF221" s="41"/>
      <c r="RSG221" s="41"/>
      <c r="RSH221" s="41"/>
      <c r="RSI221" s="41"/>
      <c r="RSJ221" s="41"/>
      <c r="RSK221" s="41"/>
      <c r="RSL221" s="41"/>
      <c r="RSM221" s="41"/>
      <c r="RSN221" s="41"/>
      <c r="RSO221" s="41"/>
      <c r="RSP221" s="41"/>
      <c r="RSQ221" s="41"/>
      <c r="RSR221" s="41"/>
      <c r="RSS221" s="41"/>
      <c r="RST221" s="41"/>
      <c r="RSU221" s="41"/>
      <c r="RSV221" s="41"/>
      <c r="RSW221" s="41"/>
      <c r="RSX221" s="41"/>
      <c r="RSY221" s="41"/>
      <c r="RSZ221" s="41"/>
      <c r="RTA221" s="41"/>
      <c r="RTB221" s="41"/>
      <c r="RTC221" s="41"/>
      <c r="RTD221" s="41"/>
      <c r="RTE221" s="41"/>
      <c r="RTF221" s="41"/>
      <c r="RTG221" s="41"/>
      <c r="RTH221" s="41"/>
      <c r="RTI221" s="41"/>
      <c r="RTJ221" s="41"/>
      <c r="RTK221" s="41"/>
      <c r="RTL221" s="41"/>
      <c r="RTM221" s="41"/>
      <c r="RTN221" s="41"/>
      <c r="RTO221" s="41"/>
      <c r="RTP221" s="41"/>
      <c r="RTQ221" s="41"/>
      <c r="RTR221" s="41"/>
      <c r="RTS221" s="41"/>
      <c r="RTT221" s="41"/>
      <c r="RTU221" s="41"/>
      <c r="RTV221" s="41"/>
      <c r="RTW221" s="41"/>
      <c r="RTX221" s="41"/>
      <c r="RTY221" s="41"/>
      <c r="RTZ221" s="41"/>
      <c r="RUA221" s="41"/>
      <c r="RUB221" s="41"/>
      <c r="RUC221" s="41"/>
      <c r="RUD221" s="41"/>
      <c r="RUE221" s="41"/>
      <c r="RUF221" s="41"/>
      <c r="RUG221" s="41"/>
      <c r="RUH221" s="41"/>
      <c r="RUI221" s="41"/>
      <c r="RUJ221" s="41"/>
      <c r="RUK221" s="41"/>
      <c r="RUL221" s="41"/>
      <c r="RUM221" s="41"/>
      <c r="RUN221" s="41"/>
      <c r="RUO221" s="41"/>
      <c r="RUP221" s="41"/>
      <c r="RUQ221" s="41"/>
      <c r="RUR221" s="41"/>
      <c r="RUS221" s="41"/>
      <c r="RUT221" s="41"/>
      <c r="RUU221" s="41"/>
      <c r="RUV221" s="41"/>
      <c r="RUW221" s="41"/>
      <c r="RUX221" s="41"/>
      <c r="RUY221" s="41"/>
      <c r="RUZ221" s="41"/>
      <c r="RVA221" s="41"/>
      <c r="RVB221" s="41"/>
      <c r="RVC221" s="41"/>
      <c r="RVD221" s="41"/>
      <c r="RVE221" s="41"/>
      <c r="RVF221" s="41"/>
      <c r="RVG221" s="41"/>
      <c r="RVH221" s="41"/>
      <c r="RVI221" s="41"/>
      <c r="RVJ221" s="41"/>
      <c r="RVK221" s="41"/>
      <c r="RVL221" s="41"/>
      <c r="RVM221" s="41"/>
      <c r="RVN221" s="41"/>
      <c r="RVO221" s="41"/>
      <c r="RVP221" s="41"/>
      <c r="RVQ221" s="41"/>
      <c r="RVR221" s="41"/>
      <c r="RVS221" s="41"/>
      <c r="RVT221" s="41"/>
      <c r="RVU221" s="41"/>
      <c r="RVV221" s="41"/>
      <c r="RVW221" s="41"/>
      <c r="RVX221" s="41"/>
      <c r="RVY221" s="41"/>
      <c r="RVZ221" s="41"/>
      <c r="RWA221" s="41"/>
      <c r="RWB221" s="41"/>
      <c r="RWC221" s="41"/>
      <c r="RWD221" s="41"/>
      <c r="RWE221" s="41"/>
      <c r="RWF221" s="41"/>
      <c r="RWG221" s="41"/>
      <c r="RWH221" s="41"/>
      <c r="RWI221" s="41"/>
      <c r="RWJ221" s="41"/>
      <c r="RWK221" s="41"/>
      <c r="RWL221" s="41"/>
      <c r="RWM221" s="41"/>
      <c r="RWN221" s="41"/>
      <c r="RWO221" s="41"/>
      <c r="RWP221" s="41"/>
      <c r="RWQ221" s="41"/>
      <c r="RWR221" s="41"/>
      <c r="RWS221" s="41"/>
      <c r="RWT221" s="41"/>
      <c r="RWU221" s="41"/>
      <c r="RWV221" s="41"/>
      <c r="RWW221" s="41"/>
      <c r="RWX221" s="41"/>
      <c r="RWY221" s="41"/>
      <c r="RWZ221" s="41"/>
      <c r="RXA221" s="41"/>
      <c r="RXB221" s="41"/>
      <c r="RXC221" s="41"/>
      <c r="RXD221" s="41"/>
      <c r="RXE221" s="41"/>
      <c r="RXF221" s="41"/>
      <c r="RXG221" s="41"/>
      <c r="RXH221" s="41"/>
      <c r="RXI221" s="41"/>
      <c r="RXJ221" s="41"/>
      <c r="RXK221" s="41"/>
      <c r="RXL221" s="41"/>
      <c r="RXM221" s="41"/>
      <c r="RXN221" s="41"/>
      <c r="RXO221" s="41"/>
      <c r="RXP221" s="41"/>
      <c r="RXQ221" s="41"/>
      <c r="RXR221" s="41"/>
      <c r="RXS221" s="41"/>
      <c r="RXT221" s="41"/>
      <c r="RXU221" s="41"/>
      <c r="RXV221" s="41"/>
      <c r="RXW221" s="41"/>
      <c r="RXX221" s="41"/>
      <c r="RXY221" s="41"/>
      <c r="RXZ221" s="41"/>
      <c r="RYA221" s="41"/>
      <c r="RYB221" s="41"/>
      <c r="RYC221" s="41"/>
      <c r="RYD221" s="41"/>
      <c r="RYE221" s="41"/>
      <c r="RYF221" s="41"/>
      <c r="RYG221" s="41"/>
      <c r="RYH221" s="41"/>
      <c r="RYI221" s="41"/>
      <c r="RYJ221" s="41"/>
      <c r="RYK221" s="41"/>
      <c r="RYL221" s="41"/>
      <c r="RYM221" s="41"/>
      <c r="RYN221" s="41"/>
      <c r="RYO221" s="41"/>
      <c r="RYP221" s="41"/>
      <c r="RYQ221" s="41"/>
      <c r="RYR221" s="41"/>
      <c r="RYS221" s="41"/>
      <c r="RYT221" s="41"/>
      <c r="RYU221" s="41"/>
      <c r="RYV221" s="41"/>
      <c r="RYW221" s="41"/>
      <c r="RYX221" s="41"/>
      <c r="RYY221" s="41"/>
      <c r="RYZ221" s="41"/>
      <c r="RZA221" s="41"/>
      <c r="RZB221" s="41"/>
      <c r="RZC221" s="41"/>
      <c r="RZD221" s="41"/>
      <c r="RZE221" s="41"/>
      <c r="RZF221" s="41"/>
      <c r="RZG221" s="41"/>
      <c r="RZH221" s="41"/>
      <c r="RZI221" s="41"/>
      <c r="RZJ221" s="41"/>
      <c r="RZK221" s="41"/>
      <c r="RZL221" s="41"/>
      <c r="RZM221" s="41"/>
      <c r="RZN221" s="41"/>
      <c r="RZO221" s="41"/>
      <c r="RZP221" s="41"/>
      <c r="RZQ221" s="41"/>
      <c r="RZR221" s="41"/>
      <c r="RZS221" s="41"/>
      <c r="RZT221" s="41"/>
      <c r="RZU221" s="41"/>
      <c r="RZV221" s="41"/>
      <c r="RZW221" s="41"/>
      <c r="RZX221" s="41"/>
      <c r="RZY221" s="41"/>
      <c r="RZZ221" s="41"/>
      <c r="SAA221" s="41"/>
      <c r="SAB221" s="41"/>
      <c r="SAC221" s="41"/>
      <c r="SAD221" s="41"/>
      <c r="SAE221" s="41"/>
      <c r="SAF221" s="41"/>
      <c r="SAG221" s="41"/>
      <c r="SAH221" s="41"/>
      <c r="SAI221" s="41"/>
      <c r="SAJ221" s="41"/>
      <c r="SAK221" s="41"/>
      <c r="SAL221" s="41"/>
      <c r="SAM221" s="41"/>
      <c r="SAN221" s="41"/>
      <c r="SAO221" s="41"/>
      <c r="SAP221" s="41"/>
      <c r="SAQ221" s="41"/>
      <c r="SAR221" s="41"/>
      <c r="SAS221" s="41"/>
      <c r="SAT221" s="41"/>
      <c r="SAU221" s="41"/>
      <c r="SAV221" s="41"/>
      <c r="SAW221" s="41"/>
      <c r="SAX221" s="41"/>
      <c r="SAY221" s="41"/>
      <c r="SAZ221" s="41"/>
      <c r="SBA221" s="41"/>
      <c r="SBB221" s="41"/>
      <c r="SBC221" s="41"/>
      <c r="SBD221" s="41"/>
      <c r="SBE221" s="41"/>
      <c r="SBF221" s="41"/>
      <c r="SBG221" s="41"/>
      <c r="SBH221" s="41"/>
      <c r="SBI221" s="41"/>
      <c r="SBJ221" s="41"/>
      <c r="SBK221" s="41"/>
      <c r="SBL221" s="41"/>
      <c r="SBM221" s="41"/>
      <c r="SBN221" s="41"/>
      <c r="SBO221" s="41"/>
      <c r="SBP221" s="41"/>
      <c r="SBQ221" s="41"/>
      <c r="SBR221" s="41"/>
      <c r="SBS221" s="41"/>
      <c r="SBT221" s="41"/>
      <c r="SBU221" s="41"/>
      <c r="SBV221" s="41"/>
      <c r="SBW221" s="41"/>
      <c r="SBX221" s="41"/>
      <c r="SBY221" s="41"/>
      <c r="SBZ221" s="41"/>
      <c r="SCA221" s="41"/>
      <c r="SCB221" s="41"/>
      <c r="SCC221" s="41"/>
      <c r="SCD221" s="41"/>
      <c r="SCE221" s="41"/>
      <c r="SCF221" s="41"/>
      <c r="SCG221" s="41"/>
      <c r="SCH221" s="41"/>
      <c r="SCI221" s="41"/>
      <c r="SCJ221" s="41"/>
      <c r="SCK221" s="41"/>
      <c r="SCL221" s="41"/>
      <c r="SCM221" s="41"/>
      <c r="SCN221" s="41"/>
      <c r="SCO221" s="41"/>
      <c r="SCP221" s="41"/>
      <c r="SCQ221" s="41"/>
      <c r="SCR221" s="41"/>
      <c r="SCS221" s="41"/>
      <c r="SCT221" s="41"/>
      <c r="SCU221" s="41"/>
      <c r="SCV221" s="41"/>
      <c r="SCW221" s="41"/>
      <c r="SCX221" s="41"/>
      <c r="SCY221" s="41"/>
      <c r="SCZ221" s="41"/>
      <c r="SDA221" s="41"/>
      <c r="SDB221" s="41"/>
      <c r="SDC221" s="41"/>
      <c r="SDD221" s="41"/>
      <c r="SDE221" s="41"/>
      <c r="SDF221" s="41"/>
      <c r="SDG221" s="41"/>
      <c r="SDH221" s="41"/>
      <c r="SDI221" s="41"/>
      <c r="SDJ221" s="41"/>
      <c r="SDK221" s="41"/>
      <c r="SDL221" s="41"/>
      <c r="SDM221" s="41"/>
      <c r="SDN221" s="41"/>
      <c r="SDO221" s="41"/>
      <c r="SDP221" s="41"/>
      <c r="SDQ221" s="41"/>
      <c r="SDR221" s="41"/>
      <c r="SDS221" s="41"/>
      <c r="SDT221" s="41"/>
      <c r="SDU221" s="41"/>
      <c r="SDV221" s="41"/>
      <c r="SDW221" s="41"/>
      <c r="SDX221" s="41"/>
      <c r="SDY221" s="41"/>
      <c r="SDZ221" s="41"/>
      <c r="SEA221" s="41"/>
      <c r="SEB221" s="41"/>
      <c r="SEC221" s="41"/>
      <c r="SED221" s="41"/>
      <c r="SEE221" s="41"/>
      <c r="SEF221" s="41"/>
      <c r="SEG221" s="41"/>
      <c r="SEH221" s="41"/>
      <c r="SEI221" s="41"/>
      <c r="SEJ221" s="41"/>
      <c r="SEK221" s="41"/>
      <c r="SEL221" s="41"/>
      <c r="SEM221" s="41"/>
      <c r="SEN221" s="41"/>
      <c r="SEO221" s="41"/>
      <c r="SEP221" s="41"/>
      <c r="SEQ221" s="41"/>
      <c r="SER221" s="41"/>
      <c r="SES221" s="41"/>
      <c r="SET221" s="41"/>
      <c r="SEU221" s="41"/>
      <c r="SEV221" s="41"/>
      <c r="SEW221" s="41"/>
      <c r="SEX221" s="41"/>
      <c r="SEY221" s="41"/>
      <c r="SEZ221" s="41"/>
      <c r="SFA221" s="41"/>
      <c r="SFB221" s="41"/>
      <c r="SFC221" s="41"/>
      <c r="SFD221" s="41"/>
      <c r="SFE221" s="41"/>
      <c r="SFF221" s="41"/>
      <c r="SFG221" s="41"/>
      <c r="SFH221" s="41"/>
      <c r="SFI221" s="41"/>
      <c r="SFJ221" s="41"/>
      <c r="SFK221" s="41"/>
      <c r="SFL221" s="41"/>
      <c r="SFM221" s="41"/>
      <c r="SFN221" s="41"/>
      <c r="SFO221" s="41"/>
      <c r="SFP221" s="41"/>
      <c r="SFQ221" s="41"/>
      <c r="SFR221" s="41"/>
      <c r="SFS221" s="41"/>
      <c r="SFT221" s="41"/>
      <c r="SFU221" s="41"/>
      <c r="SFV221" s="41"/>
      <c r="SFW221" s="41"/>
      <c r="SFX221" s="41"/>
      <c r="SFY221" s="41"/>
      <c r="SFZ221" s="41"/>
      <c r="SGA221" s="41"/>
      <c r="SGB221" s="41"/>
      <c r="SGC221" s="41"/>
      <c r="SGD221" s="41"/>
      <c r="SGE221" s="41"/>
      <c r="SGF221" s="41"/>
      <c r="SGG221" s="41"/>
      <c r="SGH221" s="41"/>
      <c r="SGI221" s="41"/>
      <c r="SGJ221" s="41"/>
      <c r="SGK221" s="41"/>
      <c r="SGL221" s="41"/>
      <c r="SGM221" s="41"/>
      <c r="SGN221" s="41"/>
      <c r="SGO221" s="41"/>
      <c r="SGP221" s="41"/>
      <c r="SGQ221" s="41"/>
      <c r="SGR221" s="41"/>
      <c r="SGS221" s="41"/>
      <c r="SGT221" s="41"/>
      <c r="SGU221" s="41"/>
      <c r="SGV221" s="41"/>
      <c r="SGW221" s="41"/>
      <c r="SGX221" s="41"/>
      <c r="SGY221" s="41"/>
      <c r="SGZ221" s="41"/>
      <c r="SHA221" s="41"/>
      <c r="SHB221" s="41"/>
      <c r="SHC221" s="41"/>
      <c r="SHD221" s="41"/>
      <c r="SHE221" s="41"/>
      <c r="SHF221" s="41"/>
      <c r="SHG221" s="41"/>
      <c r="SHH221" s="41"/>
      <c r="SHI221" s="41"/>
      <c r="SHJ221" s="41"/>
      <c r="SHK221" s="41"/>
      <c r="SHL221" s="41"/>
      <c r="SHM221" s="41"/>
      <c r="SHN221" s="41"/>
      <c r="SHO221" s="41"/>
      <c r="SHP221" s="41"/>
      <c r="SHQ221" s="41"/>
      <c r="SHR221" s="41"/>
      <c r="SHS221" s="41"/>
      <c r="SHT221" s="41"/>
      <c r="SHU221" s="41"/>
      <c r="SHV221" s="41"/>
      <c r="SHW221" s="41"/>
      <c r="SHX221" s="41"/>
      <c r="SHY221" s="41"/>
      <c r="SHZ221" s="41"/>
      <c r="SIA221" s="41"/>
      <c r="SIB221" s="41"/>
      <c r="SIC221" s="41"/>
      <c r="SID221" s="41"/>
      <c r="SIE221" s="41"/>
      <c r="SIF221" s="41"/>
      <c r="SIG221" s="41"/>
      <c r="SIH221" s="41"/>
      <c r="SII221" s="41"/>
      <c r="SIJ221" s="41"/>
      <c r="SIK221" s="41"/>
      <c r="SIL221" s="41"/>
      <c r="SIM221" s="41"/>
      <c r="SIN221" s="41"/>
      <c r="SIO221" s="41"/>
      <c r="SIP221" s="41"/>
      <c r="SIQ221" s="41"/>
      <c r="SIR221" s="41"/>
      <c r="SIS221" s="41"/>
      <c r="SIT221" s="41"/>
      <c r="SIU221" s="41"/>
      <c r="SIV221" s="41"/>
      <c r="SIW221" s="41"/>
      <c r="SIX221" s="41"/>
      <c r="SIY221" s="41"/>
      <c r="SIZ221" s="41"/>
      <c r="SJA221" s="41"/>
      <c r="SJB221" s="41"/>
      <c r="SJC221" s="41"/>
      <c r="SJD221" s="41"/>
      <c r="SJE221" s="41"/>
      <c r="SJF221" s="41"/>
      <c r="SJG221" s="41"/>
      <c r="SJH221" s="41"/>
      <c r="SJI221" s="41"/>
      <c r="SJJ221" s="41"/>
      <c r="SJK221" s="41"/>
      <c r="SJL221" s="41"/>
      <c r="SJM221" s="41"/>
      <c r="SJN221" s="41"/>
      <c r="SJO221" s="41"/>
      <c r="SJP221" s="41"/>
      <c r="SJQ221" s="41"/>
      <c r="SJR221" s="41"/>
      <c r="SJS221" s="41"/>
      <c r="SJT221" s="41"/>
      <c r="SJU221" s="41"/>
      <c r="SJV221" s="41"/>
      <c r="SJW221" s="41"/>
      <c r="SJX221" s="41"/>
      <c r="SJY221" s="41"/>
      <c r="SJZ221" s="41"/>
      <c r="SKA221" s="41"/>
      <c r="SKB221" s="41"/>
      <c r="SKC221" s="41"/>
      <c r="SKD221" s="41"/>
      <c r="SKE221" s="41"/>
      <c r="SKF221" s="41"/>
      <c r="SKG221" s="41"/>
      <c r="SKH221" s="41"/>
      <c r="SKI221" s="41"/>
      <c r="SKJ221" s="41"/>
      <c r="SKK221" s="41"/>
      <c r="SKL221" s="41"/>
      <c r="SKM221" s="41"/>
      <c r="SKN221" s="41"/>
      <c r="SKO221" s="41"/>
      <c r="SKP221" s="41"/>
      <c r="SKQ221" s="41"/>
      <c r="SKR221" s="41"/>
      <c r="SKS221" s="41"/>
      <c r="SKT221" s="41"/>
      <c r="SKU221" s="41"/>
      <c r="SKV221" s="41"/>
      <c r="SKW221" s="41"/>
      <c r="SKX221" s="41"/>
      <c r="SKY221" s="41"/>
      <c r="SKZ221" s="41"/>
      <c r="SLA221" s="41"/>
      <c r="SLB221" s="41"/>
      <c r="SLC221" s="41"/>
      <c r="SLD221" s="41"/>
      <c r="SLE221" s="41"/>
      <c r="SLF221" s="41"/>
      <c r="SLG221" s="41"/>
      <c r="SLH221" s="41"/>
      <c r="SLI221" s="41"/>
      <c r="SLJ221" s="41"/>
      <c r="SLK221" s="41"/>
      <c r="SLL221" s="41"/>
      <c r="SLM221" s="41"/>
      <c r="SLN221" s="41"/>
      <c r="SLO221" s="41"/>
      <c r="SLP221" s="41"/>
      <c r="SLQ221" s="41"/>
      <c r="SLR221" s="41"/>
      <c r="SLS221" s="41"/>
      <c r="SLT221" s="41"/>
      <c r="SLU221" s="41"/>
      <c r="SLV221" s="41"/>
      <c r="SLW221" s="41"/>
      <c r="SLX221" s="41"/>
      <c r="SLY221" s="41"/>
      <c r="SLZ221" s="41"/>
      <c r="SMA221" s="41"/>
      <c r="SMB221" s="41"/>
      <c r="SMC221" s="41"/>
      <c r="SMD221" s="41"/>
      <c r="SME221" s="41"/>
      <c r="SMF221" s="41"/>
      <c r="SMG221" s="41"/>
      <c r="SMH221" s="41"/>
      <c r="SMI221" s="41"/>
      <c r="SMJ221" s="41"/>
      <c r="SMK221" s="41"/>
      <c r="SML221" s="41"/>
      <c r="SMM221" s="41"/>
      <c r="SMN221" s="41"/>
      <c r="SMO221" s="41"/>
      <c r="SMP221" s="41"/>
      <c r="SMQ221" s="41"/>
      <c r="SMR221" s="41"/>
      <c r="SMS221" s="41"/>
      <c r="SMT221" s="41"/>
      <c r="SMU221" s="41"/>
      <c r="SMV221" s="41"/>
      <c r="SMW221" s="41"/>
      <c r="SMX221" s="41"/>
      <c r="SMY221" s="41"/>
      <c r="SMZ221" s="41"/>
      <c r="SNA221" s="41"/>
      <c r="SNB221" s="41"/>
      <c r="SNC221" s="41"/>
      <c r="SND221" s="41"/>
      <c r="SNE221" s="41"/>
      <c r="SNF221" s="41"/>
      <c r="SNG221" s="41"/>
      <c r="SNH221" s="41"/>
      <c r="SNI221" s="41"/>
      <c r="SNJ221" s="41"/>
      <c r="SNK221" s="41"/>
      <c r="SNL221" s="41"/>
      <c r="SNM221" s="41"/>
      <c r="SNN221" s="41"/>
      <c r="SNO221" s="41"/>
      <c r="SNP221" s="41"/>
      <c r="SNQ221" s="41"/>
      <c r="SNR221" s="41"/>
      <c r="SNS221" s="41"/>
      <c r="SNT221" s="41"/>
      <c r="SNU221" s="41"/>
      <c r="SNV221" s="41"/>
      <c r="SNW221" s="41"/>
      <c r="SNX221" s="41"/>
      <c r="SNY221" s="41"/>
      <c r="SNZ221" s="41"/>
      <c r="SOA221" s="41"/>
      <c r="SOB221" s="41"/>
      <c r="SOC221" s="41"/>
      <c r="SOD221" s="41"/>
      <c r="SOE221" s="41"/>
      <c r="SOF221" s="41"/>
      <c r="SOG221" s="41"/>
      <c r="SOH221" s="41"/>
      <c r="SOI221" s="41"/>
      <c r="SOJ221" s="41"/>
      <c r="SOK221" s="41"/>
      <c r="SOL221" s="41"/>
      <c r="SOM221" s="41"/>
      <c r="SON221" s="41"/>
      <c r="SOO221" s="41"/>
      <c r="SOP221" s="41"/>
      <c r="SOQ221" s="41"/>
      <c r="SOR221" s="41"/>
      <c r="SOS221" s="41"/>
      <c r="SOT221" s="41"/>
      <c r="SOU221" s="41"/>
      <c r="SOV221" s="41"/>
      <c r="SOW221" s="41"/>
      <c r="SOX221" s="41"/>
      <c r="SOY221" s="41"/>
      <c r="SOZ221" s="41"/>
      <c r="SPA221" s="41"/>
      <c r="SPB221" s="41"/>
      <c r="SPC221" s="41"/>
      <c r="SPD221" s="41"/>
      <c r="SPE221" s="41"/>
      <c r="SPF221" s="41"/>
      <c r="SPG221" s="41"/>
      <c r="SPH221" s="41"/>
      <c r="SPI221" s="41"/>
      <c r="SPJ221" s="41"/>
      <c r="SPK221" s="41"/>
      <c r="SPL221" s="41"/>
      <c r="SPM221" s="41"/>
      <c r="SPN221" s="41"/>
      <c r="SPO221" s="41"/>
      <c r="SPP221" s="41"/>
      <c r="SPQ221" s="41"/>
      <c r="SPR221" s="41"/>
      <c r="SPS221" s="41"/>
      <c r="SPT221" s="41"/>
      <c r="SPU221" s="41"/>
      <c r="SPV221" s="41"/>
      <c r="SPW221" s="41"/>
      <c r="SPX221" s="41"/>
      <c r="SPY221" s="41"/>
      <c r="SPZ221" s="41"/>
      <c r="SQA221" s="41"/>
      <c r="SQB221" s="41"/>
      <c r="SQC221" s="41"/>
      <c r="SQD221" s="41"/>
      <c r="SQE221" s="41"/>
      <c r="SQF221" s="41"/>
      <c r="SQG221" s="41"/>
      <c r="SQH221" s="41"/>
      <c r="SQI221" s="41"/>
      <c r="SQJ221" s="41"/>
      <c r="SQK221" s="41"/>
      <c r="SQL221" s="41"/>
      <c r="SQM221" s="41"/>
      <c r="SQN221" s="41"/>
      <c r="SQO221" s="41"/>
      <c r="SQP221" s="41"/>
      <c r="SQQ221" s="41"/>
      <c r="SQR221" s="41"/>
      <c r="SQS221" s="41"/>
      <c r="SQT221" s="41"/>
      <c r="SQU221" s="41"/>
      <c r="SQV221" s="41"/>
      <c r="SQW221" s="41"/>
      <c r="SQX221" s="41"/>
      <c r="SQY221" s="41"/>
      <c r="SQZ221" s="41"/>
      <c r="SRA221" s="41"/>
      <c r="SRB221" s="41"/>
      <c r="SRC221" s="41"/>
      <c r="SRD221" s="41"/>
      <c r="SRE221" s="41"/>
      <c r="SRF221" s="41"/>
      <c r="SRG221" s="41"/>
      <c r="SRH221" s="41"/>
      <c r="SRI221" s="41"/>
      <c r="SRJ221" s="41"/>
      <c r="SRK221" s="41"/>
      <c r="SRL221" s="41"/>
      <c r="SRM221" s="41"/>
      <c r="SRN221" s="41"/>
      <c r="SRO221" s="41"/>
      <c r="SRP221" s="41"/>
      <c r="SRQ221" s="41"/>
      <c r="SRR221" s="41"/>
      <c r="SRS221" s="41"/>
      <c r="SRT221" s="41"/>
      <c r="SRU221" s="41"/>
      <c r="SRV221" s="41"/>
      <c r="SRW221" s="41"/>
      <c r="SRX221" s="41"/>
      <c r="SRY221" s="41"/>
      <c r="SRZ221" s="41"/>
      <c r="SSA221" s="41"/>
      <c r="SSB221" s="41"/>
      <c r="SSC221" s="41"/>
      <c r="SSD221" s="41"/>
      <c r="SSE221" s="41"/>
      <c r="SSF221" s="41"/>
      <c r="SSG221" s="41"/>
      <c r="SSH221" s="41"/>
      <c r="SSI221" s="41"/>
      <c r="SSJ221" s="41"/>
      <c r="SSK221" s="41"/>
      <c r="SSL221" s="41"/>
      <c r="SSM221" s="41"/>
      <c r="SSN221" s="41"/>
      <c r="SSO221" s="41"/>
      <c r="SSP221" s="41"/>
      <c r="SSQ221" s="41"/>
      <c r="SSR221" s="41"/>
      <c r="SSS221" s="41"/>
      <c r="SST221" s="41"/>
      <c r="SSU221" s="41"/>
      <c r="SSV221" s="41"/>
      <c r="SSW221" s="41"/>
      <c r="SSX221" s="41"/>
      <c r="SSY221" s="41"/>
      <c r="SSZ221" s="41"/>
      <c r="STA221" s="41"/>
      <c r="STB221" s="41"/>
      <c r="STC221" s="41"/>
      <c r="STD221" s="41"/>
      <c r="STE221" s="41"/>
      <c r="STF221" s="41"/>
      <c r="STG221" s="41"/>
      <c r="STH221" s="41"/>
      <c r="STI221" s="41"/>
      <c r="STJ221" s="41"/>
      <c r="STK221" s="41"/>
      <c r="STL221" s="41"/>
      <c r="STM221" s="41"/>
      <c r="STN221" s="41"/>
      <c r="STO221" s="41"/>
      <c r="STP221" s="41"/>
      <c r="STQ221" s="41"/>
      <c r="STR221" s="41"/>
      <c r="STS221" s="41"/>
      <c r="STT221" s="41"/>
      <c r="STU221" s="41"/>
      <c r="STV221" s="41"/>
      <c r="STW221" s="41"/>
      <c r="STX221" s="41"/>
      <c r="STY221" s="41"/>
      <c r="STZ221" s="41"/>
      <c r="SUA221" s="41"/>
      <c r="SUB221" s="41"/>
      <c r="SUC221" s="41"/>
      <c r="SUD221" s="41"/>
      <c r="SUE221" s="41"/>
      <c r="SUF221" s="41"/>
      <c r="SUG221" s="41"/>
      <c r="SUH221" s="41"/>
      <c r="SUI221" s="41"/>
      <c r="SUJ221" s="41"/>
      <c r="SUK221" s="41"/>
      <c r="SUL221" s="41"/>
      <c r="SUM221" s="41"/>
      <c r="SUN221" s="41"/>
      <c r="SUO221" s="41"/>
      <c r="SUP221" s="41"/>
      <c r="SUQ221" s="41"/>
      <c r="SUR221" s="41"/>
      <c r="SUS221" s="41"/>
      <c r="SUT221" s="41"/>
      <c r="SUU221" s="41"/>
      <c r="SUV221" s="41"/>
      <c r="SUW221" s="41"/>
      <c r="SUX221" s="41"/>
      <c r="SUY221" s="41"/>
      <c r="SUZ221" s="41"/>
      <c r="SVA221" s="41"/>
      <c r="SVB221" s="41"/>
      <c r="SVC221" s="41"/>
      <c r="SVD221" s="41"/>
      <c r="SVE221" s="41"/>
      <c r="SVF221" s="41"/>
      <c r="SVG221" s="41"/>
      <c r="SVH221" s="41"/>
      <c r="SVI221" s="41"/>
      <c r="SVJ221" s="41"/>
      <c r="SVK221" s="41"/>
      <c r="SVL221" s="41"/>
      <c r="SVM221" s="41"/>
      <c r="SVN221" s="41"/>
      <c r="SVO221" s="41"/>
      <c r="SVP221" s="41"/>
      <c r="SVQ221" s="41"/>
      <c r="SVR221" s="41"/>
      <c r="SVS221" s="41"/>
      <c r="SVT221" s="41"/>
      <c r="SVU221" s="41"/>
      <c r="SVV221" s="41"/>
      <c r="SVW221" s="41"/>
      <c r="SVX221" s="41"/>
      <c r="SVY221" s="41"/>
      <c r="SVZ221" s="41"/>
      <c r="SWA221" s="41"/>
      <c r="SWB221" s="41"/>
      <c r="SWC221" s="41"/>
      <c r="SWD221" s="41"/>
      <c r="SWE221" s="41"/>
      <c r="SWF221" s="41"/>
      <c r="SWG221" s="41"/>
      <c r="SWH221" s="41"/>
      <c r="SWI221" s="41"/>
      <c r="SWJ221" s="41"/>
      <c r="SWK221" s="41"/>
      <c r="SWL221" s="41"/>
      <c r="SWM221" s="41"/>
      <c r="SWN221" s="41"/>
      <c r="SWO221" s="41"/>
      <c r="SWP221" s="41"/>
      <c r="SWQ221" s="41"/>
      <c r="SWR221" s="41"/>
      <c r="SWS221" s="41"/>
      <c r="SWT221" s="41"/>
      <c r="SWU221" s="41"/>
      <c r="SWV221" s="41"/>
      <c r="SWW221" s="41"/>
      <c r="SWX221" s="41"/>
      <c r="SWY221" s="41"/>
      <c r="SWZ221" s="41"/>
      <c r="SXA221" s="41"/>
      <c r="SXB221" s="41"/>
      <c r="SXC221" s="41"/>
      <c r="SXD221" s="41"/>
      <c r="SXE221" s="41"/>
      <c r="SXF221" s="41"/>
      <c r="SXG221" s="41"/>
      <c r="SXH221" s="41"/>
      <c r="SXI221" s="41"/>
      <c r="SXJ221" s="41"/>
      <c r="SXK221" s="41"/>
      <c r="SXL221" s="41"/>
      <c r="SXM221" s="41"/>
      <c r="SXN221" s="41"/>
      <c r="SXO221" s="41"/>
      <c r="SXP221" s="41"/>
      <c r="SXQ221" s="41"/>
      <c r="SXR221" s="41"/>
      <c r="SXS221" s="41"/>
      <c r="SXT221" s="41"/>
      <c r="SXU221" s="41"/>
      <c r="SXV221" s="41"/>
      <c r="SXW221" s="41"/>
      <c r="SXX221" s="41"/>
      <c r="SXY221" s="41"/>
      <c r="SXZ221" s="41"/>
      <c r="SYA221" s="41"/>
      <c r="SYB221" s="41"/>
      <c r="SYC221" s="41"/>
      <c r="SYD221" s="41"/>
      <c r="SYE221" s="41"/>
      <c r="SYF221" s="41"/>
      <c r="SYG221" s="41"/>
      <c r="SYH221" s="41"/>
      <c r="SYI221" s="41"/>
      <c r="SYJ221" s="41"/>
      <c r="SYK221" s="41"/>
      <c r="SYL221" s="41"/>
      <c r="SYM221" s="41"/>
      <c r="SYN221" s="41"/>
      <c r="SYO221" s="41"/>
      <c r="SYP221" s="41"/>
      <c r="SYQ221" s="41"/>
      <c r="SYR221" s="41"/>
      <c r="SYS221" s="41"/>
      <c r="SYT221" s="41"/>
      <c r="SYU221" s="41"/>
      <c r="SYV221" s="41"/>
      <c r="SYW221" s="41"/>
      <c r="SYX221" s="41"/>
      <c r="SYY221" s="41"/>
      <c r="SYZ221" s="41"/>
      <c r="SZA221" s="41"/>
      <c r="SZB221" s="41"/>
      <c r="SZC221" s="41"/>
      <c r="SZD221" s="41"/>
      <c r="SZE221" s="41"/>
      <c r="SZF221" s="41"/>
      <c r="SZG221" s="41"/>
      <c r="SZH221" s="41"/>
      <c r="SZI221" s="41"/>
      <c r="SZJ221" s="41"/>
      <c r="SZK221" s="41"/>
      <c r="SZL221" s="41"/>
      <c r="SZM221" s="41"/>
      <c r="SZN221" s="41"/>
      <c r="SZO221" s="41"/>
      <c r="SZP221" s="41"/>
      <c r="SZQ221" s="41"/>
      <c r="SZR221" s="41"/>
      <c r="SZS221" s="41"/>
      <c r="SZT221" s="41"/>
      <c r="SZU221" s="41"/>
      <c r="SZV221" s="41"/>
      <c r="SZW221" s="41"/>
      <c r="SZX221" s="41"/>
      <c r="SZY221" s="41"/>
      <c r="SZZ221" s="41"/>
      <c r="TAA221" s="41"/>
      <c r="TAB221" s="41"/>
      <c r="TAC221" s="41"/>
      <c r="TAD221" s="41"/>
      <c r="TAE221" s="41"/>
      <c r="TAF221" s="41"/>
      <c r="TAG221" s="41"/>
      <c r="TAH221" s="41"/>
      <c r="TAI221" s="41"/>
      <c r="TAJ221" s="41"/>
      <c r="TAK221" s="41"/>
      <c r="TAL221" s="41"/>
      <c r="TAM221" s="41"/>
      <c r="TAN221" s="41"/>
      <c r="TAO221" s="41"/>
      <c r="TAP221" s="41"/>
      <c r="TAQ221" s="41"/>
      <c r="TAR221" s="41"/>
      <c r="TAS221" s="41"/>
      <c r="TAT221" s="41"/>
      <c r="TAU221" s="41"/>
      <c r="TAV221" s="41"/>
      <c r="TAW221" s="41"/>
      <c r="TAX221" s="41"/>
      <c r="TAY221" s="41"/>
      <c r="TAZ221" s="41"/>
      <c r="TBA221" s="41"/>
      <c r="TBB221" s="41"/>
      <c r="TBC221" s="41"/>
      <c r="TBD221" s="41"/>
      <c r="TBE221" s="41"/>
      <c r="TBF221" s="41"/>
      <c r="TBG221" s="41"/>
      <c r="TBH221" s="41"/>
      <c r="TBI221" s="41"/>
      <c r="TBJ221" s="41"/>
      <c r="TBK221" s="41"/>
      <c r="TBL221" s="41"/>
      <c r="TBM221" s="41"/>
      <c r="TBN221" s="41"/>
      <c r="TBO221" s="41"/>
      <c r="TBP221" s="41"/>
      <c r="TBQ221" s="41"/>
      <c r="TBR221" s="41"/>
      <c r="TBS221" s="41"/>
      <c r="TBT221" s="41"/>
      <c r="TBU221" s="41"/>
      <c r="TBV221" s="41"/>
      <c r="TBW221" s="41"/>
      <c r="TBX221" s="41"/>
      <c r="TBY221" s="41"/>
      <c r="TBZ221" s="41"/>
      <c r="TCA221" s="41"/>
      <c r="TCB221" s="41"/>
      <c r="TCC221" s="41"/>
      <c r="TCD221" s="41"/>
      <c r="TCE221" s="41"/>
      <c r="TCF221" s="41"/>
      <c r="TCG221" s="41"/>
      <c r="TCH221" s="41"/>
      <c r="TCI221" s="41"/>
      <c r="TCJ221" s="41"/>
      <c r="TCK221" s="41"/>
      <c r="TCL221" s="41"/>
      <c r="TCM221" s="41"/>
      <c r="TCN221" s="41"/>
      <c r="TCO221" s="41"/>
      <c r="TCP221" s="41"/>
      <c r="TCQ221" s="41"/>
      <c r="TCR221" s="41"/>
      <c r="TCS221" s="41"/>
      <c r="TCT221" s="41"/>
      <c r="TCU221" s="41"/>
      <c r="TCV221" s="41"/>
      <c r="TCW221" s="41"/>
      <c r="TCX221" s="41"/>
      <c r="TCY221" s="41"/>
      <c r="TCZ221" s="41"/>
      <c r="TDA221" s="41"/>
      <c r="TDB221" s="41"/>
      <c r="TDC221" s="41"/>
      <c r="TDD221" s="41"/>
      <c r="TDE221" s="41"/>
      <c r="TDF221" s="41"/>
      <c r="TDG221" s="41"/>
      <c r="TDH221" s="41"/>
      <c r="TDI221" s="41"/>
      <c r="TDJ221" s="41"/>
      <c r="TDK221" s="41"/>
      <c r="TDL221" s="41"/>
      <c r="TDM221" s="41"/>
      <c r="TDN221" s="41"/>
      <c r="TDO221" s="41"/>
      <c r="TDP221" s="41"/>
      <c r="TDQ221" s="41"/>
      <c r="TDR221" s="41"/>
      <c r="TDS221" s="41"/>
      <c r="TDT221" s="41"/>
      <c r="TDU221" s="41"/>
      <c r="TDV221" s="41"/>
      <c r="TDW221" s="41"/>
      <c r="TDX221" s="41"/>
      <c r="TDY221" s="41"/>
      <c r="TDZ221" s="41"/>
      <c r="TEA221" s="41"/>
      <c r="TEB221" s="41"/>
      <c r="TEC221" s="41"/>
      <c r="TED221" s="41"/>
      <c r="TEE221" s="41"/>
      <c r="TEF221" s="41"/>
      <c r="TEG221" s="41"/>
      <c r="TEH221" s="41"/>
      <c r="TEI221" s="41"/>
      <c r="TEJ221" s="41"/>
      <c r="TEK221" s="41"/>
      <c r="TEL221" s="41"/>
      <c r="TEM221" s="41"/>
      <c r="TEN221" s="41"/>
      <c r="TEO221" s="41"/>
      <c r="TEP221" s="41"/>
      <c r="TEQ221" s="41"/>
      <c r="TER221" s="41"/>
      <c r="TES221" s="41"/>
      <c r="TET221" s="41"/>
      <c r="TEU221" s="41"/>
      <c r="TEV221" s="41"/>
      <c r="TEW221" s="41"/>
      <c r="TEX221" s="41"/>
      <c r="TEY221" s="41"/>
      <c r="TEZ221" s="41"/>
      <c r="TFA221" s="41"/>
      <c r="TFB221" s="41"/>
      <c r="TFC221" s="41"/>
      <c r="TFD221" s="41"/>
      <c r="TFE221" s="41"/>
      <c r="TFF221" s="41"/>
      <c r="TFG221" s="41"/>
      <c r="TFH221" s="41"/>
      <c r="TFI221" s="41"/>
      <c r="TFJ221" s="41"/>
      <c r="TFK221" s="41"/>
      <c r="TFL221" s="41"/>
      <c r="TFM221" s="41"/>
      <c r="TFN221" s="41"/>
      <c r="TFO221" s="41"/>
      <c r="TFP221" s="41"/>
      <c r="TFQ221" s="41"/>
      <c r="TFR221" s="41"/>
      <c r="TFS221" s="41"/>
      <c r="TFT221" s="41"/>
      <c r="TFU221" s="41"/>
      <c r="TFV221" s="41"/>
      <c r="TFW221" s="41"/>
      <c r="TFX221" s="41"/>
      <c r="TFY221" s="41"/>
      <c r="TFZ221" s="41"/>
      <c r="TGA221" s="41"/>
      <c r="TGB221" s="41"/>
      <c r="TGC221" s="41"/>
      <c r="TGD221" s="41"/>
      <c r="TGE221" s="41"/>
      <c r="TGF221" s="41"/>
      <c r="TGG221" s="41"/>
      <c r="TGH221" s="41"/>
      <c r="TGI221" s="41"/>
      <c r="TGJ221" s="41"/>
      <c r="TGK221" s="41"/>
      <c r="TGL221" s="41"/>
      <c r="TGM221" s="41"/>
      <c r="TGN221" s="41"/>
      <c r="TGO221" s="41"/>
      <c r="TGP221" s="41"/>
      <c r="TGQ221" s="41"/>
      <c r="TGR221" s="41"/>
      <c r="TGS221" s="41"/>
      <c r="TGT221" s="41"/>
      <c r="TGU221" s="41"/>
      <c r="TGV221" s="41"/>
      <c r="TGW221" s="41"/>
      <c r="TGX221" s="41"/>
      <c r="TGY221" s="41"/>
      <c r="TGZ221" s="41"/>
      <c r="THA221" s="41"/>
      <c r="THB221" s="41"/>
      <c r="THC221" s="41"/>
      <c r="THD221" s="41"/>
      <c r="THE221" s="41"/>
      <c r="THF221" s="41"/>
      <c r="THG221" s="41"/>
      <c r="THH221" s="41"/>
      <c r="THI221" s="41"/>
      <c r="THJ221" s="41"/>
      <c r="THK221" s="41"/>
      <c r="THL221" s="41"/>
      <c r="THM221" s="41"/>
      <c r="THN221" s="41"/>
      <c r="THO221" s="41"/>
      <c r="THP221" s="41"/>
      <c r="THQ221" s="41"/>
      <c r="THR221" s="41"/>
      <c r="THS221" s="41"/>
      <c r="THT221" s="41"/>
      <c r="THU221" s="41"/>
      <c r="THV221" s="41"/>
      <c r="THW221" s="41"/>
      <c r="THX221" s="41"/>
      <c r="THY221" s="41"/>
      <c r="THZ221" s="41"/>
      <c r="TIA221" s="41"/>
      <c r="TIB221" s="41"/>
      <c r="TIC221" s="41"/>
      <c r="TID221" s="41"/>
      <c r="TIE221" s="41"/>
      <c r="TIF221" s="41"/>
      <c r="TIG221" s="41"/>
      <c r="TIH221" s="41"/>
      <c r="TII221" s="41"/>
      <c r="TIJ221" s="41"/>
      <c r="TIK221" s="41"/>
      <c r="TIL221" s="41"/>
      <c r="TIM221" s="41"/>
      <c r="TIN221" s="41"/>
      <c r="TIO221" s="41"/>
      <c r="TIP221" s="41"/>
      <c r="TIQ221" s="41"/>
      <c r="TIR221" s="41"/>
      <c r="TIS221" s="41"/>
      <c r="TIT221" s="41"/>
      <c r="TIU221" s="41"/>
      <c r="TIV221" s="41"/>
      <c r="TIW221" s="41"/>
      <c r="TIX221" s="41"/>
      <c r="TIY221" s="41"/>
      <c r="TIZ221" s="41"/>
      <c r="TJA221" s="41"/>
      <c r="TJB221" s="41"/>
      <c r="TJC221" s="41"/>
      <c r="TJD221" s="41"/>
      <c r="TJE221" s="41"/>
      <c r="TJF221" s="41"/>
      <c r="TJG221" s="41"/>
      <c r="TJH221" s="41"/>
      <c r="TJI221" s="41"/>
      <c r="TJJ221" s="41"/>
      <c r="TJK221" s="41"/>
      <c r="TJL221" s="41"/>
      <c r="TJM221" s="41"/>
      <c r="TJN221" s="41"/>
      <c r="TJO221" s="41"/>
      <c r="TJP221" s="41"/>
      <c r="TJQ221" s="41"/>
      <c r="TJR221" s="41"/>
      <c r="TJS221" s="41"/>
      <c r="TJT221" s="41"/>
      <c r="TJU221" s="41"/>
      <c r="TJV221" s="41"/>
      <c r="TJW221" s="41"/>
      <c r="TJX221" s="41"/>
      <c r="TJY221" s="41"/>
      <c r="TJZ221" s="41"/>
      <c r="TKA221" s="41"/>
      <c r="TKB221" s="41"/>
      <c r="TKC221" s="41"/>
      <c r="TKD221" s="41"/>
      <c r="TKE221" s="41"/>
      <c r="TKF221" s="41"/>
      <c r="TKG221" s="41"/>
      <c r="TKH221" s="41"/>
      <c r="TKI221" s="41"/>
      <c r="TKJ221" s="41"/>
      <c r="TKK221" s="41"/>
      <c r="TKL221" s="41"/>
      <c r="TKM221" s="41"/>
      <c r="TKN221" s="41"/>
      <c r="TKO221" s="41"/>
      <c r="TKP221" s="41"/>
      <c r="TKQ221" s="41"/>
      <c r="TKR221" s="41"/>
      <c r="TKS221" s="41"/>
      <c r="TKT221" s="41"/>
      <c r="TKU221" s="41"/>
      <c r="TKV221" s="41"/>
      <c r="TKW221" s="41"/>
      <c r="TKX221" s="41"/>
      <c r="TKY221" s="41"/>
      <c r="TKZ221" s="41"/>
      <c r="TLA221" s="41"/>
      <c r="TLB221" s="41"/>
      <c r="TLC221" s="41"/>
      <c r="TLD221" s="41"/>
      <c r="TLE221" s="41"/>
      <c r="TLF221" s="41"/>
      <c r="TLG221" s="41"/>
      <c r="TLH221" s="41"/>
      <c r="TLI221" s="41"/>
      <c r="TLJ221" s="41"/>
      <c r="TLK221" s="41"/>
      <c r="TLL221" s="41"/>
      <c r="TLM221" s="41"/>
      <c r="TLN221" s="41"/>
      <c r="TLO221" s="41"/>
      <c r="TLP221" s="41"/>
      <c r="TLQ221" s="41"/>
      <c r="TLR221" s="41"/>
      <c r="TLS221" s="41"/>
      <c r="TLT221" s="41"/>
      <c r="TLU221" s="41"/>
      <c r="TLV221" s="41"/>
      <c r="TLW221" s="41"/>
      <c r="TLX221" s="41"/>
      <c r="TLY221" s="41"/>
      <c r="TLZ221" s="41"/>
      <c r="TMA221" s="41"/>
      <c r="TMB221" s="41"/>
      <c r="TMC221" s="41"/>
      <c r="TMD221" s="41"/>
      <c r="TME221" s="41"/>
      <c r="TMF221" s="41"/>
      <c r="TMG221" s="41"/>
      <c r="TMH221" s="41"/>
      <c r="TMI221" s="41"/>
      <c r="TMJ221" s="41"/>
      <c r="TMK221" s="41"/>
      <c r="TML221" s="41"/>
      <c r="TMM221" s="41"/>
      <c r="TMN221" s="41"/>
      <c r="TMO221" s="41"/>
      <c r="TMP221" s="41"/>
      <c r="TMQ221" s="41"/>
      <c r="TMR221" s="41"/>
      <c r="TMS221" s="41"/>
      <c r="TMT221" s="41"/>
      <c r="TMU221" s="41"/>
      <c r="TMV221" s="41"/>
      <c r="TMW221" s="41"/>
      <c r="TMX221" s="41"/>
      <c r="TMY221" s="41"/>
      <c r="TMZ221" s="41"/>
      <c r="TNA221" s="41"/>
      <c r="TNB221" s="41"/>
      <c r="TNC221" s="41"/>
      <c r="TND221" s="41"/>
      <c r="TNE221" s="41"/>
      <c r="TNF221" s="41"/>
      <c r="TNG221" s="41"/>
      <c r="TNH221" s="41"/>
      <c r="TNI221" s="41"/>
      <c r="TNJ221" s="41"/>
      <c r="TNK221" s="41"/>
      <c r="TNL221" s="41"/>
      <c r="TNM221" s="41"/>
      <c r="TNN221" s="41"/>
      <c r="TNO221" s="41"/>
      <c r="TNP221" s="41"/>
      <c r="TNQ221" s="41"/>
      <c r="TNR221" s="41"/>
      <c r="TNS221" s="41"/>
      <c r="TNT221" s="41"/>
      <c r="TNU221" s="41"/>
      <c r="TNV221" s="41"/>
      <c r="TNW221" s="41"/>
      <c r="TNX221" s="41"/>
      <c r="TNY221" s="41"/>
      <c r="TNZ221" s="41"/>
      <c r="TOA221" s="41"/>
      <c r="TOB221" s="41"/>
      <c r="TOC221" s="41"/>
      <c r="TOD221" s="41"/>
      <c r="TOE221" s="41"/>
      <c r="TOF221" s="41"/>
      <c r="TOG221" s="41"/>
      <c r="TOH221" s="41"/>
      <c r="TOI221" s="41"/>
      <c r="TOJ221" s="41"/>
      <c r="TOK221" s="41"/>
      <c r="TOL221" s="41"/>
      <c r="TOM221" s="41"/>
      <c r="TON221" s="41"/>
      <c r="TOO221" s="41"/>
      <c r="TOP221" s="41"/>
      <c r="TOQ221" s="41"/>
      <c r="TOR221" s="41"/>
      <c r="TOS221" s="41"/>
      <c r="TOT221" s="41"/>
      <c r="TOU221" s="41"/>
      <c r="TOV221" s="41"/>
      <c r="TOW221" s="41"/>
      <c r="TOX221" s="41"/>
      <c r="TOY221" s="41"/>
      <c r="TOZ221" s="41"/>
      <c r="TPA221" s="41"/>
      <c r="TPB221" s="41"/>
      <c r="TPC221" s="41"/>
      <c r="TPD221" s="41"/>
      <c r="TPE221" s="41"/>
      <c r="TPF221" s="41"/>
      <c r="TPG221" s="41"/>
      <c r="TPH221" s="41"/>
      <c r="TPI221" s="41"/>
      <c r="TPJ221" s="41"/>
      <c r="TPK221" s="41"/>
      <c r="TPL221" s="41"/>
      <c r="TPM221" s="41"/>
      <c r="TPN221" s="41"/>
      <c r="TPO221" s="41"/>
      <c r="TPP221" s="41"/>
      <c r="TPQ221" s="41"/>
      <c r="TPR221" s="41"/>
      <c r="TPS221" s="41"/>
      <c r="TPT221" s="41"/>
      <c r="TPU221" s="41"/>
      <c r="TPV221" s="41"/>
      <c r="TPW221" s="41"/>
      <c r="TPX221" s="41"/>
      <c r="TPY221" s="41"/>
      <c r="TPZ221" s="41"/>
      <c r="TQA221" s="41"/>
      <c r="TQB221" s="41"/>
      <c r="TQC221" s="41"/>
      <c r="TQD221" s="41"/>
      <c r="TQE221" s="41"/>
      <c r="TQF221" s="41"/>
      <c r="TQG221" s="41"/>
      <c r="TQH221" s="41"/>
      <c r="TQI221" s="41"/>
      <c r="TQJ221" s="41"/>
      <c r="TQK221" s="41"/>
      <c r="TQL221" s="41"/>
      <c r="TQM221" s="41"/>
      <c r="TQN221" s="41"/>
      <c r="TQO221" s="41"/>
      <c r="TQP221" s="41"/>
      <c r="TQQ221" s="41"/>
      <c r="TQR221" s="41"/>
      <c r="TQS221" s="41"/>
      <c r="TQT221" s="41"/>
      <c r="TQU221" s="41"/>
      <c r="TQV221" s="41"/>
      <c r="TQW221" s="41"/>
      <c r="TQX221" s="41"/>
      <c r="TQY221" s="41"/>
      <c r="TQZ221" s="41"/>
      <c r="TRA221" s="41"/>
      <c r="TRB221" s="41"/>
      <c r="TRC221" s="41"/>
      <c r="TRD221" s="41"/>
      <c r="TRE221" s="41"/>
      <c r="TRF221" s="41"/>
      <c r="TRG221" s="41"/>
      <c r="TRH221" s="41"/>
      <c r="TRI221" s="41"/>
      <c r="TRJ221" s="41"/>
      <c r="TRK221" s="41"/>
      <c r="TRL221" s="41"/>
      <c r="TRM221" s="41"/>
      <c r="TRN221" s="41"/>
      <c r="TRO221" s="41"/>
      <c r="TRP221" s="41"/>
      <c r="TRQ221" s="41"/>
      <c r="TRR221" s="41"/>
      <c r="TRS221" s="41"/>
      <c r="TRT221" s="41"/>
      <c r="TRU221" s="41"/>
      <c r="TRV221" s="41"/>
      <c r="TRW221" s="41"/>
      <c r="TRX221" s="41"/>
      <c r="TRY221" s="41"/>
      <c r="TRZ221" s="41"/>
      <c r="TSA221" s="41"/>
      <c r="TSB221" s="41"/>
      <c r="TSC221" s="41"/>
      <c r="TSD221" s="41"/>
      <c r="TSE221" s="41"/>
      <c r="TSF221" s="41"/>
      <c r="TSG221" s="41"/>
      <c r="TSH221" s="41"/>
      <c r="TSI221" s="41"/>
      <c r="TSJ221" s="41"/>
      <c r="TSK221" s="41"/>
      <c r="TSL221" s="41"/>
      <c r="TSM221" s="41"/>
      <c r="TSN221" s="41"/>
      <c r="TSO221" s="41"/>
      <c r="TSP221" s="41"/>
      <c r="TSQ221" s="41"/>
      <c r="TSR221" s="41"/>
      <c r="TSS221" s="41"/>
      <c r="TST221" s="41"/>
      <c r="TSU221" s="41"/>
      <c r="TSV221" s="41"/>
      <c r="TSW221" s="41"/>
      <c r="TSX221" s="41"/>
      <c r="TSY221" s="41"/>
      <c r="TSZ221" s="41"/>
      <c r="TTA221" s="41"/>
      <c r="TTB221" s="41"/>
      <c r="TTC221" s="41"/>
      <c r="TTD221" s="41"/>
      <c r="TTE221" s="41"/>
      <c r="TTF221" s="41"/>
      <c r="TTG221" s="41"/>
      <c r="TTH221" s="41"/>
      <c r="TTI221" s="41"/>
      <c r="TTJ221" s="41"/>
      <c r="TTK221" s="41"/>
      <c r="TTL221" s="41"/>
      <c r="TTM221" s="41"/>
      <c r="TTN221" s="41"/>
      <c r="TTO221" s="41"/>
      <c r="TTP221" s="41"/>
      <c r="TTQ221" s="41"/>
      <c r="TTR221" s="41"/>
      <c r="TTS221" s="41"/>
      <c r="TTT221" s="41"/>
      <c r="TTU221" s="41"/>
      <c r="TTV221" s="41"/>
      <c r="TTW221" s="41"/>
      <c r="TTX221" s="41"/>
      <c r="TTY221" s="41"/>
      <c r="TTZ221" s="41"/>
      <c r="TUA221" s="41"/>
      <c r="TUB221" s="41"/>
      <c r="TUC221" s="41"/>
      <c r="TUD221" s="41"/>
      <c r="TUE221" s="41"/>
      <c r="TUF221" s="41"/>
      <c r="TUG221" s="41"/>
      <c r="TUH221" s="41"/>
      <c r="TUI221" s="41"/>
      <c r="TUJ221" s="41"/>
      <c r="TUK221" s="41"/>
      <c r="TUL221" s="41"/>
      <c r="TUM221" s="41"/>
      <c r="TUN221" s="41"/>
      <c r="TUO221" s="41"/>
      <c r="TUP221" s="41"/>
      <c r="TUQ221" s="41"/>
      <c r="TUR221" s="41"/>
      <c r="TUS221" s="41"/>
      <c r="TUT221" s="41"/>
      <c r="TUU221" s="41"/>
      <c r="TUV221" s="41"/>
      <c r="TUW221" s="41"/>
      <c r="TUX221" s="41"/>
      <c r="TUY221" s="41"/>
      <c r="TUZ221" s="41"/>
      <c r="TVA221" s="41"/>
      <c r="TVB221" s="41"/>
      <c r="TVC221" s="41"/>
      <c r="TVD221" s="41"/>
      <c r="TVE221" s="41"/>
      <c r="TVF221" s="41"/>
      <c r="TVG221" s="41"/>
      <c r="TVH221" s="41"/>
      <c r="TVI221" s="41"/>
      <c r="TVJ221" s="41"/>
      <c r="TVK221" s="41"/>
      <c r="TVL221" s="41"/>
      <c r="TVM221" s="41"/>
      <c r="TVN221" s="41"/>
      <c r="TVO221" s="41"/>
      <c r="TVP221" s="41"/>
      <c r="TVQ221" s="41"/>
      <c r="TVR221" s="41"/>
      <c r="TVS221" s="41"/>
      <c r="TVT221" s="41"/>
      <c r="TVU221" s="41"/>
      <c r="TVV221" s="41"/>
      <c r="TVW221" s="41"/>
      <c r="TVX221" s="41"/>
      <c r="TVY221" s="41"/>
      <c r="TVZ221" s="41"/>
      <c r="TWA221" s="41"/>
      <c r="TWB221" s="41"/>
      <c r="TWC221" s="41"/>
      <c r="TWD221" s="41"/>
      <c r="TWE221" s="41"/>
      <c r="TWF221" s="41"/>
      <c r="TWG221" s="41"/>
      <c r="TWH221" s="41"/>
      <c r="TWI221" s="41"/>
      <c r="TWJ221" s="41"/>
      <c r="TWK221" s="41"/>
      <c r="TWL221" s="41"/>
      <c r="TWM221" s="41"/>
      <c r="TWN221" s="41"/>
      <c r="TWO221" s="41"/>
      <c r="TWP221" s="41"/>
      <c r="TWQ221" s="41"/>
      <c r="TWR221" s="41"/>
      <c r="TWS221" s="41"/>
      <c r="TWT221" s="41"/>
      <c r="TWU221" s="41"/>
      <c r="TWV221" s="41"/>
      <c r="TWW221" s="41"/>
      <c r="TWX221" s="41"/>
      <c r="TWY221" s="41"/>
      <c r="TWZ221" s="41"/>
      <c r="TXA221" s="41"/>
      <c r="TXB221" s="41"/>
      <c r="TXC221" s="41"/>
      <c r="TXD221" s="41"/>
      <c r="TXE221" s="41"/>
      <c r="TXF221" s="41"/>
      <c r="TXG221" s="41"/>
      <c r="TXH221" s="41"/>
      <c r="TXI221" s="41"/>
      <c r="TXJ221" s="41"/>
      <c r="TXK221" s="41"/>
      <c r="TXL221" s="41"/>
      <c r="TXM221" s="41"/>
      <c r="TXN221" s="41"/>
      <c r="TXO221" s="41"/>
      <c r="TXP221" s="41"/>
      <c r="TXQ221" s="41"/>
      <c r="TXR221" s="41"/>
      <c r="TXS221" s="41"/>
      <c r="TXT221" s="41"/>
      <c r="TXU221" s="41"/>
      <c r="TXV221" s="41"/>
      <c r="TXW221" s="41"/>
      <c r="TXX221" s="41"/>
      <c r="TXY221" s="41"/>
      <c r="TXZ221" s="41"/>
      <c r="TYA221" s="41"/>
      <c r="TYB221" s="41"/>
      <c r="TYC221" s="41"/>
      <c r="TYD221" s="41"/>
      <c r="TYE221" s="41"/>
      <c r="TYF221" s="41"/>
      <c r="TYG221" s="41"/>
      <c r="TYH221" s="41"/>
      <c r="TYI221" s="41"/>
      <c r="TYJ221" s="41"/>
      <c r="TYK221" s="41"/>
      <c r="TYL221" s="41"/>
      <c r="TYM221" s="41"/>
      <c r="TYN221" s="41"/>
      <c r="TYO221" s="41"/>
      <c r="TYP221" s="41"/>
      <c r="TYQ221" s="41"/>
      <c r="TYR221" s="41"/>
      <c r="TYS221" s="41"/>
      <c r="TYT221" s="41"/>
      <c r="TYU221" s="41"/>
      <c r="TYV221" s="41"/>
      <c r="TYW221" s="41"/>
      <c r="TYX221" s="41"/>
      <c r="TYY221" s="41"/>
      <c r="TYZ221" s="41"/>
      <c r="TZA221" s="41"/>
      <c r="TZB221" s="41"/>
      <c r="TZC221" s="41"/>
      <c r="TZD221" s="41"/>
      <c r="TZE221" s="41"/>
      <c r="TZF221" s="41"/>
      <c r="TZG221" s="41"/>
      <c r="TZH221" s="41"/>
      <c r="TZI221" s="41"/>
      <c r="TZJ221" s="41"/>
      <c r="TZK221" s="41"/>
      <c r="TZL221" s="41"/>
      <c r="TZM221" s="41"/>
      <c r="TZN221" s="41"/>
      <c r="TZO221" s="41"/>
      <c r="TZP221" s="41"/>
      <c r="TZQ221" s="41"/>
      <c r="TZR221" s="41"/>
      <c r="TZS221" s="41"/>
      <c r="TZT221" s="41"/>
      <c r="TZU221" s="41"/>
      <c r="TZV221" s="41"/>
      <c r="TZW221" s="41"/>
      <c r="TZX221" s="41"/>
      <c r="TZY221" s="41"/>
      <c r="TZZ221" s="41"/>
      <c r="UAA221" s="41"/>
      <c r="UAB221" s="41"/>
      <c r="UAC221" s="41"/>
      <c r="UAD221" s="41"/>
      <c r="UAE221" s="41"/>
      <c r="UAF221" s="41"/>
      <c r="UAG221" s="41"/>
      <c r="UAH221" s="41"/>
      <c r="UAI221" s="41"/>
      <c r="UAJ221" s="41"/>
      <c r="UAK221" s="41"/>
      <c r="UAL221" s="41"/>
      <c r="UAM221" s="41"/>
      <c r="UAN221" s="41"/>
      <c r="UAO221" s="41"/>
      <c r="UAP221" s="41"/>
      <c r="UAQ221" s="41"/>
      <c r="UAR221" s="41"/>
      <c r="UAS221" s="41"/>
      <c r="UAT221" s="41"/>
      <c r="UAU221" s="41"/>
      <c r="UAV221" s="41"/>
      <c r="UAW221" s="41"/>
      <c r="UAX221" s="41"/>
      <c r="UAY221" s="41"/>
      <c r="UAZ221" s="41"/>
      <c r="UBA221" s="41"/>
      <c r="UBB221" s="41"/>
      <c r="UBC221" s="41"/>
      <c r="UBD221" s="41"/>
      <c r="UBE221" s="41"/>
      <c r="UBF221" s="41"/>
      <c r="UBG221" s="41"/>
      <c r="UBH221" s="41"/>
      <c r="UBI221" s="41"/>
      <c r="UBJ221" s="41"/>
      <c r="UBK221" s="41"/>
      <c r="UBL221" s="41"/>
      <c r="UBM221" s="41"/>
      <c r="UBN221" s="41"/>
      <c r="UBO221" s="41"/>
      <c r="UBP221" s="41"/>
      <c r="UBQ221" s="41"/>
      <c r="UBR221" s="41"/>
      <c r="UBS221" s="41"/>
      <c r="UBT221" s="41"/>
      <c r="UBU221" s="41"/>
      <c r="UBV221" s="41"/>
      <c r="UBW221" s="41"/>
      <c r="UBX221" s="41"/>
      <c r="UBY221" s="41"/>
      <c r="UBZ221" s="41"/>
      <c r="UCA221" s="41"/>
      <c r="UCB221" s="41"/>
      <c r="UCC221" s="41"/>
      <c r="UCD221" s="41"/>
      <c r="UCE221" s="41"/>
      <c r="UCF221" s="41"/>
      <c r="UCG221" s="41"/>
      <c r="UCH221" s="41"/>
      <c r="UCI221" s="41"/>
      <c r="UCJ221" s="41"/>
      <c r="UCK221" s="41"/>
      <c r="UCL221" s="41"/>
      <c r="UCM221" s="41"/>
      <c r="UCN221" s="41"/>
      <c r="UCO221" s="41"/>
      <c r="UCP221" s="41"/>
      <c r="UCQ221" s="41"/>
      <c r="UCR221" s="41"/>
      <c r="UCS221" s="41"/>
      <c r="UCT221" s="41"/>
      <c r="UCU221" s="41"/>
      <c r="UCV221" s="41"/>
      <c r="UCW221" s="41"/>
      <c r="UCX221" s="41"/>
      <c r="UCY221" s="41"/>
      <c r="UCZ221" s="41"/>
      <c r="UDA221" s="41"/>
      <c r="UDB221" s="41"/>
      <c r="UDC221" s="41"/>
      <c r="UDD221" s="41"/>
      <c r="UDE221" s="41"/>
      <c r="UDF221" s="41"/>
      <c r="UDG221" s="41"/>
      <c r="UDH221" s="41"/>
      <c r="UDI221" s="41"/>
      <c r="UDJ221" s="41"/>
      <c r="UDK221" s="41"/>
      <c r="UDL221" s="41"/>
      <c r="UDM221" s="41"/>
      <c r="UDN221" s="41"/>
      <c r="UDO221" s="41"/>
      <c r="UDP221" s="41"/>
      <c r="UDQ221" s="41"/>
      <c r="UDR221" s="41"/>
      <c r="UDS221" s="41"/>
      <c r="UDT221" s="41"/>
      <c r="UDU221" s="41"/>
      <c r="UDV221" s="41"/>
      <c r="UDW221" s="41"/>
      <c r="UDX221" s="41"/>
      <c r="UDY221" s="41"/>
      <c r="UDZ221" s="41"/>
      <c r="UEA221" s="41"/>
      <c r="UEB221" s="41"/>
      <c r="UEC221" s="41"/>
      <c r="UED221" s="41"/>
      <c r="UEE221" s="41"/>
      <c r="UEF221" s="41"/>
      <c r="UEG221" s="41"/>
      <c r="UEH221" s="41"/>
      <c r="UEI221" s="41"/>
      <c r="UEJ221" s="41"/>
      <c r="UEK221" s="41"/>
      <c r="UEL221" s="41"/>
      <c r="UEM221" s="41"/>
      <c r="UEN221" s="41"/>
      <c r="UEO221" s="41"/>
      <c r="UEP221" s="41"/>
      <c r="UEQ221" s="41"/>
      <c r="UER221" s="41"/>
      <c r="UES221" s="41"/>
      <c r="UET221" s="41"/>
      <c r="UEU221" s="41"/>
      <c r="UEV221" s="41"/>
      <c r="UEW221" s="41"/>
      <c r="UEX221" s="41"/>
      <c r="UEY221" s="41"/>
      <c r="UEZ221" s="41"/>
      <c r="UFA221" s="41"/>
      <c r="UFB221" s="41"/>
      <c r="UFC221" s="41"/>
      <c r="UFD221" s="41"/>
      <c r="UFE221" s="41"/>
      <c r="UFF221" s="41"/>
      <c r="UFG221" s="41"/>
      <c r="UFH221" s="41"/>
      <c r="UFI221" s="41"/>
      <c r="UFJ221" s="41"/>
      <c r="UFK221" s="41"/>
      <c r="UFL221" s="41"/>
      <c r="UFM221" s="41"/>
      <c r="UFN221" s="41"/>
      <c r="UFO221" s="41"/>
      <c r="UFP221" s="41"/>
      <c r="UFQ221" s="41"/>
      <c r="UFR221" s="41"/>
      <c r="UFS221" s="41"/>
      <c r="UFT221" s="41"/>
      <c r="UFU221" s="41"/>
      <c r="UFV221" s="41"/>
      <c r="UFW221" s="41"/>
      <c r="UFX221" s="41"/>
      <c r="UFY221" s="41"/>
      <c r="UFZ221" s="41"/>
      <c r="UGA221" s="41"/>
      <c r="UGB221" s="41"/>
      <c r="UGC221" s="41"/>
      <c r="UGD221" s="41"/>
      <c r="UGE221" s="41"/>
      <c r="UGF221" s="41"/>
      <c r="UGG221" s="41"/>
      <c r="UGH221" s="41"/>
      <c r="UGI221" s="41"/>
      <c r="UGJ221" s="41"/>
      <c r="UGK221" s="41"/>
      <c r="UGL221" s="41"/>
      <c r="UGM221" s="41"/>
      <c r="UGN221" s="41"/>
      <c r="UGO221" s="41"/>
      <c r="UGP221" s="41"/>
      <c r="UGQ221" s="41"/>
      <c r="UGR221" s="41"/>
      <c r="UGS221" s="41"/>
      <c r="UGT221" s="41"/>
      <c r="UGU221" s="41"/>
      <c r="UGV221" s="41"/>
      <c r="UGW221" s="41"/>
      <c r="UGX221" s="41"/>
      <c r="UGY221" s="41"/>
      <c r="UGZ221" s="41"/>
      <c r="UHA221" s="41"/>
      <c r="UHB221" s="41"/>
      <c r="UHC221" s="41"/>
      <c r="UHD221" s="41"/>
      <c r="UHE221" s="41"/>
      <c r="UHF221" s="41"/>
      <c r="UHG221" s="41"/>
      <c r="UHH221" s="41"/>
      <c r="UHI221" s="41"/>
      <c r="UHJ221" s="41"/>
      <c r="UHK221" s="41"/>
      <c r="UHL221" s="41"/>
      <c r="UHM221" s="41"/>
      <c r="UHN221" s="41"/>
      <c r="UHO221" s="41"/>
      <c r="UHP221" s="41"/>
      <c r="UHQ221" s="41"/>
      <c r="UHR221" s="41"/>
      <c r="UHS221" s="41"/>
      <c r="UHT221" s="41"/>
      <c r="UHU221" s="41"/>
      <c r="UHV221" s="41"/>
      <c r="UHW221" s="41"/>
      <c r="UHX221" s="41"/>
      <c r="UHY221" s="41"/>
      <c r="UHZ221" s="41"/>
      <c r="UIA221" s="41"/>
      <c r="UIB221" s="41"/>
      <c r="UIC221" s="41"/>
      <c r="UID221" s="41"/>
      <c r="UIE221" s="41"/>
      <c r="UIF221" s="41"/>
      <c r="UIG221" s="41"/>
      <c r="UIH221" s="41"/>
      <c r="UII221" s="41"/>
      <c r="UIJ221" s="41"/>
      <c r="UIK221" s="41"/>
      <c r="UIL221" s="41"/>
      <c r="UIM221" s="41"/>
      <c r="UIN221" s="41"/>
      <c r="UIO221" s="41"/>
      <c r="UIP221" s="41"/>
      <c r="UIQ221" s="41"/>
      <c r="UIR221" s="41"/>
      <c r="UIS221" s="41"/>
      <c r="UIT221" s="41"/>
      <c r="UIU221" s="41"/>
      <c r="UIV221" s="41"/>
      <c r="UIW221" s="41"/>
      <c r="UIX221" s="41"/>
      <c r="UIY221" s="41"/>
      <c r="UIZ221" s="41"/>
      <c r="UJA221" s="41"/>
      <c r="UJB221" s="41"/>
      <c r="UJC221" s="41"/>
      <c r="UJD221" s="41"/>
      <c r="UJE221" s="41"/>
      <c r="UJF221" s="41"/>
      <c r="UJG221" s="41"/>
      <c r="UJH221" s="41"/>
      <c r="UJI221" s="41"/>
      <c r="UJJ221" s="41"/>
      <c r="UJK221" s="41"/>
      <c r="UJL221" s="41"/>
      <c r="UJM221" s="41"/>
      <c r="UJN221" s="41"/>
      <c r="UJO221" s="41"/>
      <c r="UJP221" s="41"/>
      <c r="UJQ221" s="41"/>
      <c r="UJR221" s="41"/>
      <c r="UJS221" s="41"/>
      <c r="UJT221" s="41"/>
      <c r="UJU221" s="41"/>
      <c r="UJV221" s="41"/>
      <c r="UJW221" s="41"/>
      <c r="UJX221" s="41"/>
      <c r="UJY221" s="41"/>
      <c r="UJZ221" s="41"/>
      <c r="UKA221" s="41"/>
      <c r="UKB221" s="41"/>
      <c r="UKC221" s="41"/>
      <c r="UKD221" s="41"/>
      <c r="UKE221" s="41"/>
      <c r="UKF221" s="41"/>
      <c r="UKG221" s="41"/>
      <c r="UKH221" s="41"/>
      <c r="UKI221" s="41"/>
      <c r="UKJ221" s="41"/>
      <c r="UKK221" s="41"/>
      <c r="UKL221" s="41"/>
      <c r="UKM221" s="41"/>
      <c r="UKN221" s="41"/>
      <c r="UKO221" s="41"/>
      <c r="UKP221" s="41"/>
      <c r="UKQ221" s="41"/>
      <c r="UKR221" s="41"/>
      <c r="UKS221" s="41"/>
      <c r="UKT221" s="41"/>
      <c r="UKU221" s="41"/>
      <c r="UKV221" s="41"/>
      <c r="UKW221" s="41"/>
      <c r="UKX221" s="41"/>
      <c r="UKY221" s="41"/>
      <c r="UKZ221" s="41"/>
      <c r="ULA221" s="41"/>
      <c r="ULB221" s="41"/>
      <c r="ULC221" s="41"/>
      <c r="ULD221" s="41"/>
      <c r="ULE221" s="41"/>
      <c r="ULF221" s="41"/>
      <c r="ULG221" s="41"/>
      <c r="ULH221" s="41"/>
      <c r="ULI221" s="41"/>
      <c r="ULJ221" s="41"/>
      <c r="ULK221" s="41"/>
      <c r="ULL221" s="41"/>
      <c r="ULM221" s="41"/>
      <c r="ULN221" s="41"/>
      <c r="ULO221" s="41"/>
      <c r="ULP221" s="41"/>
      <c r="ULQ221" s="41"/>
      <c r="ULR221" s="41"/>
      <c r="ULS221" s="41"/>
      <c r="ULT221" s="41"/>
      <c r="ULU221" s="41"/>
      <c r="ULV221" s="41"/>
      <c r="ULW221" s="41"/>
      <c r="ULX221" s="41"/>
      <c r="ULY221" s="41"/>
      <c r="ULZ221" s="41"/>
      <c r="UMA221" s="41"/>
      <c r="UMB221" s="41"/>
      <c r="UMC221" s="41"/>
      <c r="UMD221" s="41"/>
      <c r="UME221" s="41"/>
      <c r="UMF221" s="41"/>
      <c r="UMG221" s="41"/>
      <c r="UMH221" s="41"/>
      <c r="UMI221" s="41"/>
      <c r="UMJ221" s="41"/>
      <c r="UMK221" s="41"/>
      <c r="UML221" s="41"/>
      <c r="UMM221" s="41"/>
      <c r="UMN221" s="41"/>
      <c r="UMO221" s="41"/>
      <c r="UMP221" s="41"/>
      <c r="UMQ221" s="41"/>
      <c r="UMR221" s="41"/>
      <c r="UMS221" s="41"/>
      <c r="UMT221" s="41"/>
      <c r="UMU221" s="41"/>
      <c r="UMV221" s="41"/>
      <c r="UMW221" s="41"/>
      <c r="UMX221" s="41"/>
      <c r="UMY221" s="41"/>
      <c r="UMZ221" s="41"/>
      <c r="UNA221" s="41"/>
      <c r="UNB221" s="41"/>
      <c r="UNC221" s="41"/>
      <c r="UND221" s="41"/>
      <c r="UNE221" s="41"/>
      <c r="UNF221" s="41"/>
      <c r="UNG221" s="41"/>
      <c r="UNH221" s="41"/>
      <c r="UNI221" s="41"/>
      <c r="UNJ221" s="41"/>
      <c r="UNK221" s="41"/>
      <c r="UNL221" s="41"/>
      <c r="UNM221" s="41"/>
      <c r="UNN221" s="41"/>
      <c r="UNO221" s="41"/>
      <c r="UNP221" s="41"/>
      <c r="UNQ221" s="41"/>
      <c r="UNR221" s="41"/>
      <c r="UNS221" s="41"/>
      <c r="UNT221" s="41"/>
      <c r="UNU221" s="41"/>
      <c r="UNV221" s="41"/>
      <c r="UNW221" s="41"/>
      <c r="UNX221" s="41"/>
      <c r="UNY221" s="41"/>
      <c r="UNZ221" s="41"/>
      <c r="UOA221" s="41"/>
      <c r="UOB221" s="41"/>
      <c r="UOC221" s="41"/>
      <c r="UOD221" s="41"/>
      <c r="UOE221" s="41"/>
      <c r="UOF221" s="41"/>
      <c r="UOG221" s="41"/>
      <c r="UOH221" s="41"/>
      <c r="UOI221" s="41"/>
      <c r="UOJ221" s="41"/>
      <c r="UOK221" s="41"/>
      <c r="UOL221" s="41"/>
      <c r="UOM221" s="41"/>
      <c r="UON221" s="41"/>
      <c r="UOO221" s="41"/>
      <c r="UOP221" s="41"/>
      <c r="UOQ221" s="41"/>
      <c r="UOR221" s="41"/>
      <c r="UOS221" s="41"/>
      <c r="UOT221" s="41"/>
      <c r="UOU221" s="41"/>
      <c r="UOV221" s="41"/>
      <c r="UOW221" s="41"/>
      <c r="UOX221" s="41"/>
      <c r="UOY221" s="41"/>
      <c r="UOZ221" s="41"/>
      <c r="UPA221" s="41"/>
      <c r="UPB221" s="41"/>
      <c r="UPC221" s="41"/>
      <c r="UPD221" s="41"/>
      <c r="UPE221" s="41"/>
      <c r="UPF221" s="41"/>
      <c r="UPG221" s="41"/>
      <c r="UPH221" s="41"/>
      <c r="UPI221" s="41"/>
      <c r="UPJ221" s="41"/>
      <c r="UPK221" s="41"/>
      <c r="UPL221" s="41"/>
      <c r="UPM221" s="41"/>
      <c r="UPN221" s="41"/>
      <c r="UPO221" s="41"/>
      <c r="UPP221" s="41"/>
      <c r="UPQ221" s="41"/>
      <c r="UPR221" s="41"/>
      <c r="UPS221" s="41"/>
      <c r="UPT221" s="41"/>
      <c r="UPU221" s="41"/>
      <c r="UPV221" s="41"/>
      <c r="UPW221" s="41"/>
      <c r="UPX221" s="41"/>
      <c r="UPY221" s="41"/>
      <c r="UPZ221" s="41"/>
      <c r="UQA221" s="41"/>
      <c r="UQB221" s="41"/>
      <c r="UQC221" s="41"/>
      <c r="UQD221" s="41"/>
      <c r="UQE221" s="41"/>
      <c r="UQF221" s="41"/>
      <c r="UQG221" s="41"/>
      <c r="UQH221" s="41"/>
      <c r="UQI221" s="41"/>
      <c r="UQJ221" s="41"/>
      <c r="UQK221" s="41"/>
      <c r="UQL221" s="41"/>
      <c r="UQM221" s="41"/>
      <c r="UQN221" s="41"/>
      <c r="UQO221" s="41"/>
      <c r="UQP221" s="41"/>
      <c r="UQQ221" s="41"/>
      <c r="UQR221" s="41"/>
      <c r="UQS221" s="41"/>
      <c r="UQT221" s="41"/>
      <c r="UQU221" s="41"/>
      <c r="UQV221" s="41"/>
      <c r="UQW221" s="41"/>
      <c r="UQX221" s="41"/>
      <c r="UQY221" s="41"/>
      <c r="UQZ221" s="41"/>
      <c r="URA221" s="41"/>
      <c r="URB221" s="41"/>
      <c r="URC221" s="41"/>
      <c r="URD221" s="41"/>
      <c r="URE221" s="41"/>
      <c r="URF221" s="41"/>
      <c r="URG221" s="41"/>
      <c r="URH221" s="41"/>
      <c r="URI221" s="41"/>
      <c r="URJ221" s="41"/>
      <c r="URK221" s="41"/>
      <c r="URL221" s="41"/>
      <c r="URM221" s="41"/>
      <c r="URN221" s="41"/>
      <c r="URO221" s="41"/>
      <c r="URP221" s="41"/>
      <c r="URQ221" s="41"/>
      <c r="URR221" s="41"/>
      <c r="URS221" s="41"/>
      <c r="URT221" s="41"/>
      <c r="URU221" s="41"/>
      <c r="URV221" s="41"/>
      <c r="URW221" s="41"/>
      <c r="URX221" s="41"/>
      <c r="URY221" s="41"/>
      <c r="URZ221" s="41"/>
      <c r="USA221" s="41"/>
      <c r="USB221" s="41"/>
      <c r="USC221" s="41"/>
      <c r="USD221" s="41"/>
      <c r="USE221" s="41"/>
      <c r="USF221" s="41"/>
      <c r="USG221" s="41"/>
      <c r="USH221" s="41"/>
      <c r="USI221" s="41"/>
      <c r="USJ221" s="41"/>
      <c r="USK221" s="41"/>
      <c r="USL221" s="41"/>
      <c r="USM221" s="41"/>
      <c r="USN221" s="41"/>
      <c r="USO221" s="41"/>
      <c r="USP221" s="41"/>
      <c r="USQ221" s="41"/>
      <c r="USR221" s="41"/>
      <c r="USS221" s="41"/>
      <c r="UST221" s="41"/>
      <c r="USU221" s="41"/>
      <c r="USV221" s="41"/>
      <c r="USW221" s="41"/>
      <c r="USX221" s="41"/>
      <c r="USY221" s="41"/>
      <c r="USZ221" s="41"/>
      <c r="UTA221" s="41"/>
      <c r="UTB221" s="41"/>
      <c r="UTC221" s="41"/>
      <c r="UTD221" s="41"/>
      <c r="UTE221" s="41"/>
      <c r="UTF221" s="41"/>
      <c r="UTG221" s="41"/>
      <c r="UTH221" s="41"/>
      <c r="UTI221" s="41"/>
      <c r="UTJ221" s="41"/>
      <c r="UTK221" s="41"/>
      <c r="UTL221" s="41"/>
      <c r="UTM221" s="41"/>
      <c r="UTN221" s="41"/>
      <c r="UTO221" s="41"/>
      <c r="UTP221" s="41"/>
      <c r="UTQ221" s="41"/>
      <c r="UTR221" s="41"/>
      <c r="UTS221" s="41"/>
      <c r="UTT221" s="41"/>
      <c r="UTU221" s="41"/>
      <c r="UTV221" s="41"/>
      <c r="UTW221" s="41"/>
      <c r="UTX221" s="41"/>
      <c r="UTY221" s="41"/>
      <c r="UTZ221" s="41"/>
      <c r="UUA221" s="41"/>
      <c r="UUB221" s="41"/>
      <c r="UUC221" s="41"/>
      <c r="UUD221" s="41"/>
      <c r="UUE221" s="41"/>
      <c r="UUF221" s="41"/>
      <c r="UUG221" s="41"/>
      <c r="UUH221" s="41"/>
      <c r="UUI221" s="41"/>
      <c r="UUJ221" s="41"/>
      <c r="UUK221" s="41"/>
      <c r="UUL221" s="41"/>
      <c r="UUM221" s="41"/>
      <c r="UUN221" s="41"/>
      <c r="UUO221" s="41"/>
      <c r="UUP221" s="41"/>
      <c r="UUQ221" s="41"/>
      <c r="UUR221" s="41"/>
      <c r="UUS221" s="41"/>
      <c r="UUT221" s="41"/>
      <c r="UUU221" s="41"/>
      <c r="UUV221" s="41"/>
      <c r="UUW221" s="41"/>
      <c r="UUX221" s="41"/>
      <c r="UUY221" s="41"/>
      <c r="UUZ221" s="41"/>
      <c r="UVA221" s="41"/>
      <c r="UVB221" s="41"/>
      <c r="UVC221" s="41"/>
      <c r="UVD221" s="41"/>
      <c r="UVE221" s="41"/>
      <c r="UVF221" s="41"/>
      <c r="UVG221" s="41"/>
      <c r="UVH221" s="41"/>
      <c r="UVI221" s="41"/>
      <c r="UVJ221" s="41"/>
      <c r="UVK221" s="41"/>
      <c r="UVL221" s="41"/>
      <c r="UVM221" s="41"/>
      <c r="UVN221" s="41"/>
      <c r="UVO221" s="41"/>
      <c r="UVP221" s="41"/>
      <c r="UVQ221" s="41"/>
      <c r="UVR221" s="41"/>
      <c r="UVS221" s="41"/>
      <c r="UVT221" s="41"/>
      <c r="UVU221" s="41"/>
      <c r="UVV221" s="41"/>
      <c r="UVW221" s="41"/>
      <c r="UVX221" s="41"/>
      <c r="UVY221" s="41"/>
      <c r="UVZ221" s="41"/>
      <c r="UWA221" s="41"/>
      <c r="UWB221" s="41"/>
      <c r="UWC221" s="41"/>
      <c r="UWD221" s="41"/>
      <c r="UWE221" s="41"/>
      <c r="UWF221" s="41"/>
      <c r="UWG221" s="41"/>
      <c r="UWH221" s="41"/>
      <c r="UWI221" s="41"/>
      <c r="UWJ221" s="41"/>
      <c r="UWK221" s="41"/>
      <c r="UWL221" s="41"/>
      <c r="UWM221" s="41"/>
      <c r="UWN221" s="41"/>
      <c r="UWO221" s="41"/>
      <c r="UWP221" s="41"/>
      <c r="UWQ221" s="41"/>
      <c r="UWR221" s="41"/>
      <c r="UWS221" s="41"/>
      <c r="UWT221" s="41"/>
      <c r="UWU221" s="41"/>
      <c r="UWV221" s="41"/>
      <c r="UWW221" s="41"/>
      <c r="UWX221" s="41"/>
      <c r="UWY221" s="41"/>
      <c r="UWZ221" s="41"/>
      <c r="UXA221" s="41"/>
      <c r="UXB221" s="41"/>
      <c r="UXC221" s="41"/>
      <c r="UXD221" s="41"/>
      <c r="UXE221" s="41"/>
      <c r="UXF221" s="41"/>
      <c r="UXG221" s="41"/>
      <c r="UXH221" s="41"/>
      <c r="UXI221" s="41"/>
      <c r="UXJ221" s="41"/>
      <c r="UXK221" s="41"/>
      <c r="UXL221" s="41"/>
      <c r="UXM221" s="41"/>
      <c r="UXN221" s="41"/>
      <c r="UXO221" s="41"/>
      <c r="UXP221" s="41"/>
      <c r="UXQ221" s="41"/>
      <c r="UXR221" s="41"/>
      <c r="UXS221" s="41"/>
      <c r="UXT221" s="41"/>
      <c r="UXU221" s="41"/>
      <c r="UXV221" s="41"/>
      <c r="UXW221" s="41"/>
      <c r="UXX221" s="41"/>
      <c r="UXY221" s="41"/>
      <c r="UXZ221" s="41"/>
      <c r="UYA221" s="41"/>
      <c r="UYB221" s="41"/>
      <c r="UYC221" s="41"/>
      <c r="UYD221" s="41"/>
      <c r="UYE221" s="41"/>
      <c r="UYF221" s="41"/>
      <c r="UYG221" s="41"/>
      <c r="UYH221" s="41"/>
      <c r="UYI221" s="41"/>
      <c r="UYJ221" s="41"/>
      <c r="UYK221" s="41"/>
      <c r="UYL221" s="41"/>
      <c r="UYM221" s="41"/>
      <c r="UYN221" s="41"/>
      <c r="UYO221" s="41"/>
      <c r="UYP221" s="41"/>
      <c r="UYQ221" s="41"/>
      <c r="UYR221" s="41"/>
      <c r="UYS221" s="41"/>
      <c r="UYT221" s="41"/>
      <c r="UYU221" s="41"/>
      <c r="UYV221" s="41"/>
      <c r="UYW221" s="41"/>
      <c r="UYX221" s="41"/>
      <c r="UYY221" s="41"/>
      <c r="UYZ221" s="41"/>
      <c r="UZA221" s="41"/>
      <c r="UZB221" s="41"/>
      <c r="UZC221" s="41"/>
      <c r="UZD221" s="41"/>
      <c r="UZE221" s="41"/>
      <c r="UZF221" s="41"/>
      <c r="UZG221" s="41"/>
      <c r="UZH221" s="41"/>
      <c r="UZI221" s="41"/>
      <c r="UZJ221" s="41"/>
      <c r="UZK221" s="41"/>
      <c r="UZL221" s="41"/>
      <c r="UZM221" s="41"/>
      <c r="UZN221" s="41"/>
      <c r="UZO221" s="41"/>
      <c r="UZP221" s="41"/>
      <c r="UZQ221" s="41"/>
      <c r="UZR221" s="41"/>
      <c r="UZS221" s="41"/>
      <c r="UZT221" s="41"/>
      <c r="UZU221" s="41"/>
      <c r="UZV221" s="41"/>
      <c r="UZW221" s="41"/>
      <c r="UZX221" s="41"/>
      <c r="UZY221" s="41"/>
      <c r="UZZ221" s="41"/>
      <c r="VAA221" s="41"/>
      <c r="VAB221" s="41"/>
      <c r="VAC221" s="41"/>
      <c r="VAD221" s="41"/>
      <c r="VAE221" s="41"/>
      <c r="VAF221" s="41"/>
      <c r="VAG221" s="41"/>
      <c r="VAH221" s="41"/>
      <c r="VAI221" s="41"/>
      <c r="VAJ221" s="41"/>
      <c r="VAK221" s="41"/>
      <c r="VAL221" s="41"/>
      <c r="VAM221" s="41"/>
      <c r="VAN221" s="41"/>
      <c r="VAO221" s="41"/>
      <c r="VAP221" s="41"/>
      <c r="VAQ221" s="41"/>
      <c r="VAR221" s="41"/>
      <c r="VAS221" s="41"/>
      <c r="VAT221" s="41"/>
      <c r="VAU221" s="41"/>
      <c r="VAV221" s="41"/>
      <c r="VAW221" s="41"/>
      <c r="VAX221" s="41"/>
      <c r="VAY221" s="41"/>
      <c r="VAZ221" s="41"/>
      <c r="VBA221" s="41"/>
      <c r="VBB221" s="41"/>
      <c r="VBC221" s="41"/>
      <c r="VBD221" s="41"/>
      <c r="VBE221" s="41"/>
      <c r="VBF221" s="41"/>
      <c r="VBG221" s="41"/>
      <c r="VBH221" s="41"/>
      <c r="VBI221" s="41"/>
      <c r="VBJ221" s="41"/>
      <c r="VBK221" s="41"/>
      <c r="VBL221" s="41"/>
      <c r="VBM221" s="41"/>
      <c r="VBN221" s="41"/>
      <c r="VBO221" s="41"/>
      <c r="VBP221" s="41"/>
      <c r="VBQ221" s="41"/>
      <c r="VBR221" s="41"/>
      <c r="VBS221" s="41"/>
      <c r="VBT221" s="41"/>
      <c r="VBU221" s="41"/>
      <c r="VBV221" s="41"/>
      <c r="VBW221" s="41"/>
      <c r="VBX221" s="41"/>
      <c r="VBY221" s="41"/>
      <c r="VBZ221" s="41"/>
      <c r="VCA221" s="41"/>
      <c r="VCB221" s="41"/>
      <c r="VCC221" s="41"/>
      <c r="VCD221" s="41"/>
      <c r="VCE221" s="41"/>
      <c r="VCF221" s="41"/>
      <c r="VCG221" s="41"/>
      <c r="VCH221" s="41"/>
      <c r="VCI221" s="41"/>
      <c r="VCJ221" s="41"/>
      <c r="VCK221" s="41"/>
      <c r="VCL221" s="41"/>
      <c r="VCM221" s="41"/>
      <c r="VCN221" s="41"/>
      <c r="VCO221" s="41"/>
      <c r="VCP221" s="41"/>
      <c r="VCQ221" s="41"/>
      <c r="VCR221" s="41"/>
      <c r="VCS221" s="41"/>
      <c r="VCT221" s="41"/>
      <c r="VCU221" s="41"/>
      <c r="VCV221" s="41"/>
      <c r="VCW221" s="41"/>
      <c r="VCX221" s="41"/>
      <c r="VCY221" s="41"/>
      <c r="VCZ221" s="41"/>
      <c r="VDA221" s="41"/>
      <c r="VDB221" s="41"/>
      <c r="VDC221" s="41"/>
      <c r="VDD221" s="41"/>
      <c r="VDE221" s="41"/>
      <c r="VDF221" s="41"/>
      <c r="VDG221" s="41"/>
      <c r="VDH221" s="41"/>
      <c r="VDI221" s="41"/>
      <c r="VDJ221" s="41"/>
      <c r="VDK221" s="41"/>
      <c r="VDL221" s="41"/>
      <c r="VDM221" s="41"/>
      <c r="VDN221" s="41"/>
      <c r="VDO221" s="41"/>
      <c r="VDP221" s="41"/>
      <c r="VDQ221" s="41"/>
      <c r="VDR221" s="41"/>
      <c r="VDS221" s="41"/>
      <c r="VDT221" s="41"/>
      <c r="VDU221" s="41"/>
      <c r="VDV221" s="41"/>
      <c r="VDW221" s="41"/>
      <c r="VDX221" s="41"/>
      <c r="VDY221" s="41"/>
      <c r="VDZ221" s="41"/>
      <c r="VEA221" s="41"/>
      <c r="VEB221" s="41"/>
      <c r="VEC221" s="41"/>
      <c r="VED221" s="41"/>
      <c r="VEE221" s="41"/>
      <c r="VEF221" s="41"/>
      <c r="VEG221" s="41"/>
      <c r="VEH221" s="41"/>
      <c r="VEI221" s="41"/>
      <c r="VEJ221" s="41"/>
      <c r="VEK221" s="41"/>
      <c r="VEL221" s="41"/>
      <c r="VEM221" s="41"/>
      <c r="VEN221" s="41"/>
      <c r="VEO221" s="41"/>
      <c r="VEP221" s="41"/>
      <c r="VEQ221" s="41"/>
      <c r="VER221" s="41"/>
      <c r="VES221" s="41"/>
      <c r="VET221" s="41"/>
      <c r="VEU221" s="41"/>
      <c r="VEV221" s="41"/>
      <c r="VEW221" s="41"/>
      <c r="VEX221" s="41"/>
      <c r="VEY221" s="41"/>
      <c r="VEZ221" s="41"/>
      <c r="VFA221" s="41"/>
      <c r="VFB221" s="41"/>
      <c r="VFC221" s="41"/>
      <c r="VFD221" s="41"/>
      <c r="VFE221" s="41"/>
      <c r="VFF221" s="41"/>
      <c r="VFG221" s="41"/>
      <c r="VFH221" s="41"/>
      <c r="VFI221" s="41"/>
      <c r="VFJ221" s="41"/>
      <c r="VFK221" s="41"/>
      <c r="VFL221" s="41"/>
      <c r="VFM221" s="41"/>
      <c r="VFN221" s="41"/>
      <c r="VFO221" s="41"/>
      <c r="VFP221" s="41"/>
      <c r="VFQ221" s="41"/>
      <c r="VFR221" s="41"/>
      <c r="VFS221" s="41"/>
      <c r="VFT221" s="41"/>
      <c r="VFU221" s="41"/>
      <c r="VFV221" s="41"/>
      <c r="VFW221" s="41"/>
      <c r="VFX221" s="41"/>
      <c r="VFY221" s="41"/>
      <c r="VFZ221" s="41"/>
      <c r="VGA221" s="41"/>
      <c r="VGB221" s="41"/>
      <c r="VGC221" s="41"/>
      <c r="VGD221" s="41"/>
      <c r="VGE221" s="41"/>
      <c r="VGF221" s="41"/>
      <c r="VGG221" s="41"/>
      <c r="VGH221" s="41"/>
      <c r="VGI221" s="41"/>
      <c r="VGJ221" s="41"/>
      <c r="VGK221" s="41"/>
      <c r="VGL221" s="41"/>
      <c r="VGM221" s="41"/>
      <c r="VGN221" s="41"/>
      <c r="VGO221" s="41"/>
      <c r="VGP221" s="41"/>
      <c r="VGQ221" s="41"/>
      <c r="VGR221" s="41"/>
      <c r="VGS221" s="41"/>
      <c r="VGT221" s="41"/>
      <c r="VGU221" s="41"/>
      <c r="VGV221" s="41"/>
      <c r="VGW221" s="41"/>
      <c r="VGX221" s="41"/>
      <c r="VGY221" s="41"/>
      <c r="VGZ221" s="41"/>
      <c r="VHA221" s="41"/>
      <c r="VHB221" s="41"/>
      <c r="VHC221" s="41"/>
      <c r="VHD221" s="41"/>
      <c r="VHE221" s="41"/>
      <c r="VHF221" s="41"/>
      <c r="VHG221" s="41"/>
      <c r="VHH221" s="41"/>
      <c r="VHI221" s="41"/>
      <c r="VHJ221" s="41"/>
      <c r="VHK221" s="41"/>
      <c r="VHL221" s="41"/>
      <c r="VHM221" s="41"/>
      <c r="VHN221" s="41"/>
      <c r="VHO221" s="41"/>
      <c r="VHP221" s="41"/>
      <c r="VHQ221" s="41"/>
      <c r="VHR221" s="41"/>
      <c r="VHS221" s="41"/>
      <c r="VHT221" s="41"/>
      <c r="VHU221" s="41"/>
      <c r="VHV221" s="41"/>
      <c r="VHW221" s="41"/>
      <c r="VHX221" s="41"/>
      <c r="VHY221" s="41"/>
      <c r="VHZ221" s="41"/>
      <c r="VIA221" s="41"/>
      <c r="VIB221" s="41"/>
      <c r="VIC221" s="41"/>
      <c r="VID221" s="41"/>
      <c r="VIE221" s="41"/>
      <c r="VIF221" s="41"/>
      <c r="VIG221" s="41"/>
      <c r="VIH221" s="41"/>
      <c r="VII221" s="41"/>
      <c r="VIJ221" s="41"/>
      <c r="VIK221" s="41"/>
      <c r="VIL221" s="41"/>
      <c r="VIM221" s="41"/>
      <c r="VIN221" s="41"/>
      <c r="VIO221" s="41"/>
      <c r="VIP221" s="41"/>
      <c r="VIQ221" s="41"/>
      <c r="VIR221" s="41"/>
      <c r="VIS221" s="41"/>
      <c r="VIT221" s="41"/>
      <c r="VIU221" s="41"/>
      <c r="VIV221" s="41"/>
      <c r="VIW221" s="41"/>
      <c r="VIX221" s="41"/>
      <c r="VIY221" s="41"/>
      <c r="VIZ221" s="41"/>
      <c r="VJA221" s="41"/>
      <c r="VJB221" s="41"/>
      <c r="VJC221" s="41"/>
      <c r="VJD221" s="41"/>
      <c r="VJE221" s="41"/>
      <c r="VJF221" s="41"/>
      <c r="VJG221" s="41"/>
      <c r="VJH221" s="41"/>
      <c r="VJI221" s="41"/>
      <c r="VJJ221" s="41"/>
      <c r="VJK221" s="41"/>
      <c r="VJL221" s="41"/>
      <c r="VJM221" s="41"/>
      <c r="VJN221" s="41"/>
      <c r="VJO221" s="41"/>
      <c r="VJP221" s="41"/>
      <c r="VJQ221" s="41"/>
      <c r="VJR221" s="41"/>
      <c r="VJS221" s="41"/>
      <c r="VJT221" s="41"/>
      <c r="VJU221" s="41"/>
      <c r="VJV221" s="41"/>
      <c r="VJW221" s="41"/>
      <c r="VJX221" s="41"/>
      <c r="VJY221" s="41"/>
      <c r="VJZ221" s="41"/>
      <c r="VKA221" s="41"/>
      <c r="VKB221" s="41"/>
      <c r="VKC221" s="41"/>
      <c r="VKD221" s="41"/>
      <c r="VKE221" s="41"/>
      <c r="VKF221" s="41"/>
      <c r="VKG221" s="41"/>
      <c r="VKH221" s="41"/>
      <c r="VKI221" s="41"/>
      <c r="VKJ221" s="41"/>
      <c r="VKK221" s="41"/>
      <c r="VKL221" s="41"/>
      <c r="VKM221" s="41"/>
      <c r="VKN221" s="41"/>
      <c r="VKO221" s="41"/>
      <c r="VKP221" s="41"/>
      <c r="VKQ221" s="41"/>
      <c r="VKR221" s="41"/>
      <c r="VKS221" s="41"/>
      <c r="VKT221" s="41"/>
      <c r="VKU221" s="41"/>
      <c r="VKV221" s="41"/>
      <c r="VKW221" s="41"/>
      <c r="VKX221" s="41"/>
      <c r="VKY221" s="41"/>
      <c r="VKZ221" s="41"/>
      <c r="VLA221" s="41"/>
      <c r="VLB221" s="41"/>
      <c r="VLC221" s="41"/>
      <c r="VLD221" s="41"/>
      <c r="VLE221" s="41"/>
      <c r="VLF221" s="41"/>
      <c r="VLG221" s="41"/>
      <c r="VLH221" s="41"/>
      <c r="VLI221" s="41"/>
      <c r="VLJ221" s="41"/>
      <c r="VLK221" s="41"/>
      <c r="VLL221" s="41"/>
      <c r="VLM221" s="41"/>
      <c r="VLN221" s="41"/>
      <c r="VLO221" s="41"/>
      <c r="VLP221" s="41"/>
      <c r="VLQ221" s="41"/>
      <c r="VLR221" s="41"/>
      <c r="VLS221" s="41"/>
      <c r="VLT221" s="41"/>
      <c r="VLU221" s="41"/>
      <c r="VLV221" s="41"/>
      <c r="VLW221" s="41"/>
      <c r="VLX221" s="41"/>
      <c r="VLY221" s="41"/>
      <c r="VLZ221" s="41"/>
      <c r="VMA221" s="41"/>
      <c r="VMB221" s="41"/>
      <c r="VMC221" s="41"/>
      <c r="VMD221" s="41"/>
      <c r="VME221" s="41"/>
      <c r="VMF221" s="41"/>
      <c r="VMG221" s="41"/>
      <c r="VMH221" s="41"/>
      <c r="VMI221" s="41"/>
      <c r="VMJ221" s="41"/>
      <c r="VMK221" s="41"/>
      <c r="VML221" s="41"/>
      <c r="VMM221" s="41"/>
      <c r="VMN221" s="41"/>
      <c r="VMO221" s="41"/>
      <c r="VMP221" s="41"/>
      <c r="VMQ221" s="41"/>
      <c r="VMR221" s="41"/>
      <c r="VMS221" s="41"/>
      <c r="VMT221" s="41"/>
      <c r="VMU221" s="41"/>
      <c r="VMV221" s="41"/>
      <c r="VMW221" s="41"/>
      <c r="VMX221" s="41"/>
      <c r="VMY221" s="41"/>
      <c r="VMZ221" s="41"/>
      <c r="VNA221" s="41"/>
      <c r="VNB221" s="41"/>
      <c r="VNC221" s="41"/>
      <c r="VND221" s="41"/>
      <c r="VNE221" s="41"/>
      <c r="VNF221" s="41"/>
      <c r="VNG221" s="41"/>
      <c r="VNH221" s="41"/>
      <c r="VNI221" s="41"/>
      <c r="VNJ221" s="41"/>
      <c r="VNK221" s="41"/>
      <c r="VNL221" s="41"/>
      <c r="VNM221" s="41"/>
      <c r="VNN221" s="41"/>
      <c r="VNO221" s="41"/>
      <c r="VNP221" s="41"/>
      <c r="VNQ221" s="41"/>
      <c r="VNR221" s="41"/>
      <c r="VNS221" s="41"/>
      <c r="VNT221" s="41"/>
      <c r="VNU221" s="41"/>
      <c r="VNV221" s="41"/>
      <c r="VNW221" s="41"/>
      <c r="VNX221" s="41"/>
      <c r="VNY221" s="41"/>
      <c r="VNZ221" s="41"/>
      <c r="VOA221" s="41"/>
      <c r="VOB221" s="41"/>
      <c r="VOC221" s="41"/>
      <c r="VOD221" s="41"/>
      <c r="VOE221" s="41"/>
      <c r="VOF221" s="41"/>
      <c r="VOG221" s="41"/>
      <c r="VOH221" s="41"/>
      <c r="VOI221" s="41"/>
      <c r="VOJ221" s="41"/>
      <c r="VOK221" s="41"/>
      <c r="VOL221" s="41"/>
      <c r="VOM221" s="41"/>
      <c r="VON221" s="41"/>
      <c r="VOO221" s="41"/>
      <c r="VOP221" s="41"/>
      <c r="VOQ221" s="41"/>
      <c r="VOR221" s="41"/>
      <c r="VOS221" s="41"/>
      <c r="VOT221" s="41"/>
      <c r="VOU221" s="41"/>
      <c r="VOV221" s="41"/>
      <c r="VOW221" s="41"/>
      <c r="VOX221" s="41"/>
      <c r="VOY221" s="41"/>
      <c r="VOZ221" s="41"/>
      <c r="VPA221" s="41"/>
      <c r="VPB221" s="41"/>
      <c r="VPC221" s="41"/>
      <c r="VPD221" s="41"/>
      <c r="VPE221" s="41"/>
      <c r="VPF221" s="41"/>
      <c r="VPG221" s="41"/>
      <c r="VPH221" s="41"/>
      <c r="VPI221" s="41"/>
      <c r="VPJ221" s="41"/>
      <c r="VPK221" s="41"/>
      <c r="VPL221" s="41"/>
      <c r="VPM221" s="41"/>
      <c r="VPN221" s="41"/>
      <c r="VPO221" s="41"/>
      <c r="VPP221" s="41"/>
      <c r="VPQ221" s="41"/>
      <c r="VPR221" s="41"/>
      <c r="VPS221" s="41"/>
      <c r="VPT221" s="41"/>
      <c r="VPU221" s="41"/>
      <c r="VPV221" s="41"/>
      <c r="VPW221" s="41"/>
      <c r="VPX221" s="41"/>
      <c r="VPY221" s="41"/>
      <c r="VPZ221" s="41"/>
      <c r="VQA221" s="41"/>
      <c r="VQB221" s="41"/>
      <c r="VQC221" s="41"/>
      <c r="VQD221" s="41"/>
      <c r="VQE221" s="41"/>
      <c r="VQF221" s="41"/>
      <c r="VQG221" s="41"/>
      <c r="VQH221" s="41"/>
      <c r="VQI221" s="41"/>
      <c r="VQJ221" s="41"/>
      <c r="VQK221" s="41"/>
      <c r="VQL221" s="41"/>
      <c r="VQM221" s="41"/>
      <c r="VQN221" s="41"/>
      <c r="VQO221" s="41"/>
      <c r="VQP221" s="41"/>
      <c r="VQQ221" s="41"/>
      <c r="VQR221" s="41"/>
      <c r="VQS221" s="41"/>
      <c r="VQT221" s="41"/>
      <c r="VQU221" s="41"/>
      <c r="VQV221" s="41"/>
      <c r="VQW221" s="41"/>
      <c r="VQX221" s="41"/>
      <c r="VQY221" s="41"/>
      <c r="VQZ221" s="41"/>
      <c r="VRA221" s="41"/>
      <c r="VRB221" s="41"/>
      <c r="VRC221" s="41"/>
      <c r="VRD221" s="41"/>
      <c r="VRE221" s="41"/>
      <c r="VRF221" s="41"/>
      <c r="VRG221" s="41"/>
      <c r="VRH221" s="41"/>
      <c r="VRI221" s="41"/>
      <c r="VRJ221" s="41"/>
      <c r="VRK221" s="41"/>
      <c r="VRL221" s="41"/>
      <c r="VRM221" s="41"/>
      <c r="VRN221" s="41"/>
      <c r="VRO221" s="41"/>
      <c r="VRP221" s="41"/>
      <c r="VRQ221" s="41"/>
      <c r="VRR221" s="41"/>
      <c r="VRS221" s="41"/>
      <c r="VRT221" s="41"/>
      <c r="VRU221" s="41"/>
      <c r="VRV221" s="41"/>
      <c r="VRW221" s="41"/>
      <c r="VRX221" s="41"/>
      <c r="VRY221" s="41"/>
      <c r="VRZ221" s="41"/>
      <c r="VSA221" s="41"/>
      <c r="VSB221" s="41"/>
      <c r="VSC221" s="41"/>
      <c r="VSD221" s="41"/>
      <c r="VSE221" s="41"/>
      <c r="VSF221" s="41"/>
      <c r="VSG221" s="41"/>
      <c r="VSH221" s="41"/>
      <c r="VSI221" s="41"/>
      <c r="VSJ221" s="41"/>
      <c r="VSK221" s="41"/>
      <c r="VSL221" s="41"/>
      <c r="VSM221" s="41"/>
      <c r="VSN221" s="41"/>
      <c r="VSO221" s="41"/>
      <c r="VSP221" s="41"/>
      <c r="VSQ221" s="41"/>
      <c r="VSR221" s="41"/>
      <c r="VSS221" s="41"/>
      <c r="VST221" s="41"/>
      <c r="VSU221" s="41"/>
      <c r="VSV221" s="41"/>
      <c r="VSW221" s="41"/>
      <c r="VSX221" s="41"/>
      <c r="VSY221" s="41"/>
      <c r="VSZ221" s="41"/>
      <c r="VTA221" s="41"/>
      <c r="VTB221" s="41"/>
      <c r="VTC221" s="41"/>
      <c r="VTD221" s="41"/>
      <c r="VTE221" s="41"/>
      <c r="VTF221" s="41"/>
      <c r="VTG221" s="41"/>
      <c r="VTH221" s="41"/>
      <c r="VTI221" s="41"/>
      <c r="VTJ221" s="41"/>
      <c r="VTK221" s="41"/>
      <c r="VTL221" s="41"/>
      <c r="VTM221" s="41"/>
      <c r="VTN221" s="41"/>
      <c r="VTO221" s="41"/>
      <c r="VTP221" s="41"/>
      <c r="VTQ221" s="41"/>
      <c r="VTR221" s="41"/>
      <c r="VTS221" s="41"/>
      <c r="VTT221" s="41"/>
      <c r="VTU221" s="41"/>
      <c r="VTV221" s="41"/>
      <c r="VTW221" s="41"/>
      <c r="VTX221" s="41"/>
      <c r="VTY221" s="41"/>
      <c r="VTZ221" s="41"/>
      <c r="VUA221" s="41"/>
      <c r="VUB221" s="41"/>
      <c r="VUC221" s="41"/>
      <c r="VUD221" s="41"/>
      <c r="VUE221" s="41"/>
      <c r="VUF221" s="41"/>
      <c r="VUG221" s="41"/>
      <c r="VUH221" s="41"/>
      <c r="VUI221" s="41"/>
      <c r="VUJ221" s="41"/>
      <c r="VUK221" s="41"/>
      <c r="VUL221" s="41"/>
      <c r="VUM221" s="41"/>
      <c r="VUN221" s="41"/>
      <c r="VUO221" s="41"/>
      <c r="VUP221" s="41"/>
      <c r="VUQ221" s="41"/>
      <c r="VUR221" s="41"/>
      <c r="VUS221" s="41"/>
      <c r="VUT221" s="41"/>
      <c r="VUU221" s="41"/>
      <c r="VUV221" s="41"/>
      <c r="VUW221" s="41"/>
      <c r="VUX221" s="41"/>
      <c r="VUY221" s="41"/>
      <c r="VUZ221" s="41"/>
      <c r="VVA221" s="41"/>
      <c r="VVB221" s="41"/>
      <c r="VVC221" s="41"/>
      <c r="VVD221" s="41"/>
      <c r="VVE221" s="41"/>
      <c r="VVF221" s="41"/>
      <c r="VVG221" s="41"/>
      <c r="VVH221" s="41"/>
      <c r="VVI221" s="41"/>
      <c r="VVJ221" s="41"/>
      <c r="VVK221" s="41"/>
      <c r="VVL221" s="41"/>
      <c r="VVM221" s="41"/>
      <c r="VVN221" s="41"/>
      <c r="VVO221" s="41"/>
      <c r="VVP221" s="41"/>
      <c r="VVQ221" s="41"/>
      <c r="VVR221" s="41"/>
      <c r="VVS221" s="41"/>
      <c r="VVT221" s="41"/>
      <c r="VVU221" s="41"/>
      <c r="VVV221" s="41"/>
      <c r="VVW221" s="41"/>
      <c r="VVX221" s="41"/>
      <c r="VVY221" s="41"/>
      <c r="VVZ221" s="41"/>
      <c r="VWA221" s="41"/>
      <c r="VWB221" s="41"/>
      <c r="VWC221" s="41"/>
      <c r="VWD221" s="41"/>
      <c r="VWE221" s="41"/>
      <c r="VWF221" s="41"/>
      <c r="VWG221" s="41"/>
      <c r="VWH221" s="41"/>
      <c r="VWI221" s="41"/>
      <c r="VWJ221" s="41"/>
      <c r="VWK221" s="41"/>
      <c r="VWL221" s="41"/>
      <c r="VWM221" s="41"/>
      <c r="VWN221" s="41"/>
      <c r="VWO221" s="41"/>
      <c r="VWP221" s="41"/>
      <c r="VWQ221" s="41"/>
      <c r="VWR221" s="41"/>
      <c r="VWS221" s="41"/>
      <c r="VWT221" s="41"/>
      <c r="VWU221" s="41"/>
      <c r="VWV221" s="41"/>
      <c r="VWW221" s="41"/>
      <c r="VWX221" s="41"/>
      <c r="VWY221" s="41"/>
      <c r="VWZ221" s="41"/>
      <c r="VXA221" s="41"/>
      <c r="VXB221" s="41"/>
      <c r="VXC221" s="41"/>
      <c r="VXD221" s="41"/>
      <c r="VXE221" s="41"/>
      <c r="VXF221" s="41"/>
      <c r="VXG221" s="41"/>
      <c r="VXH221" s="41"/>
      <c r="VXI221" s="41"/>
      <c r="VXJ221" s="41"/>
      <c r="VXK221" s="41"/>
      <c r="VXL221" s="41"/>
      <c r="VXM221" s="41"/>
      <c r="VXN221" s="41"/>
      <c r="VXO221" s="41"/>
      <c r="VXP221" s="41"/>
      <c r="VXQ221" s="41"/>
      <c r="VXR221" s="41"/>
      <c r="VXS221" s="41"/>
      <c r="VXT221" s="41"/>
      <c r="VXU221" s="41"/>
      <c r="VXV221" s="41"/>
      <c r="VXW221" s="41"/>
      <c r="VXX221" s="41"/>
      <c r="VXY221" s="41"/>
      <c r="VXZ221" s="41"/>
      <c r="VYA221" s="41"/>
      <c r="VYB221" s="41"/>
      <c r="VYC221" s="41"/>
      <c r="VYD221" s="41"/>
      <c r="VYE221" s="41"/>
      <c r="VYF221" s="41"/>
      <c r="VYG221" s="41"/>
      <c r="VYH221" s="41"/>
      <c r="VYI221" s="41"/>
      <c r="VYJ221" s="41"/>
      <c r="VYK221" s="41"/>
      <c r="VYL221" s="41"/>
      <c r="VYM221" s="41"/>
      <c r="VYN221" s="41"/>
      <c r="VYO221" s="41"/>
      <c r="VYP221" s="41"/>
      <c r="VYQ221" s="41"/>
      <c r="VYR221" s="41"/>
      <c r="VYS221" s="41"/>
      <c r="VYT221" s="41"/>
      <c r="VYU221" s="41"/>
      <c r="VYV221" s="41"/>
      <c r="VYW221" s="41"/>
      <c r="VYX221" s="41"/>
      <c r="VYY221" s="41"/>
      <c r="VYZ221" s="41"/>
      <c r="VZA221" s="41"/>
      <c r="VZB221" s="41"/>
      <c r="VZC221" s="41"/>
      <c r="VZD221" s="41"/>
      <c r="VZE221" s="41"/>
      <c r="VZF221" s="41"/>
      <c r="VZG221" s="41"/>
      <c r="VZH221" s="41"/>
      <c r="VZI221" s="41"/>
      <c r="VZJ221" s="41"/>
      <c r="VZK221" s="41"/>
      <c r="VZL221" s="41"/>
      <c r="VZM221" s="41"/>
      <c r="VZN221" s="41"/>
      <c r="VZO221" s="41"/>
      <c r="VZP221" s="41"/>
      <c r="VZQ221" s="41"/>
      <c r="VZR221" s="41"/>
      <c r="VZS221" s="41"/>
      <c r="VZT221" s="41"/>
      <c r="VZU221" s="41"/>
      <c r="VZV221" s="41"/>
      <c r="VZW221" s="41"/>
      <c r="VZX221" s="41"/>
      <c r="VZY221" s="41"/>
      <c r="VZZ221" s="41"/>
      <c r="WAA221" s="41"/>
      <c r="WAB221" s="41"/>
      <c r="WAC221" s="41"/>
      <c r="WAD221" s="41"/>
      <c r="WAE221" s="41"/>
      <c r="WAF221" s="41"/>
      <c r="WAG221" s="41"/>
      <c r="WAH221" s="41"/>
      <c r="WAI221" s="41"/>
      <c r="WAJ221" s="41"/>
      <c r="WAK221" s="41"/>
      <c r="WAL221" s="41"/>
      <c r="WAM221" s="41"/>
      <c r="WAN221" s="41"/>
      <c r="WAO221" s="41"/>
      <c r="WAP221" s="41"/>
      <c r="WAQ221" s="41"/>
      <c r="WAR221" s="41"/>
      <c r="WAS221" s="41"/>
      <c r="WAT221" s="41"/>
      <c r="WAU221" s="41"/>
      <c r="WAV221" s="41"/>
      <c r="WAW221" s="41"/>
      <c r="WAX221" s="41"/>
      <c r="WAY221" s="41"/>
      <c r="WAZ221" s="41"/>
      <c r="WBA221" s="41"/>
      <c r="WBB221" s="41"/>
      <c r="WBC221" s="41"/>
      <c r="WBD221" s="41"/>
      <c r="WBE221" s="41"/>
      <c r="WBF221" s="41"/>
      <c r="WBG221" s="41"/>
      <c r="WBH221" s="41"/>
      <c r="WBI221" s="41"/>
      <c r="WBJ221" s="41"/>
      <c r="WBK221" s="41"/>
      <c r="WBL221" s="41"/>
      <c r="WBM221" s="41"/>
      <c r="WBN221" s="41"/>
      <c r="WBO221" s="41"/>
      <c r="WBP221" s="41"/>
      <c r="WBQ221" s="41"/>
      <c r="WBR221" s="41"/>
      <c r="WBS221" s="41"/>
      <c r="WBT221" s="41"/>
      <c r="WBU221" s="41"/>
      <c r="WBV221" s="41"/>
      <c r="WBW221" s="41"/>
      <c r="WBX221" s="41"/>
      <c r="WBY221" s="41"/>
      <c r="WBZ221" s="41"/>
      <c r="WCA221" s="41"/>
      <c r="WCB221" s="41"/>
      <c r="WCC221" s="41"/>
      <c r="WCD221" s="41"/>
      <c r="WCE221" s="41"/>
      <c r="WCF221" s="41"/>
      <c r="WCG221" s="41"/>
      <c r="WCH221" s="41"/>
      <c r="WCI221" s="41"/>
      <c r="WCJ221" s="41"/>
      <c r="WCK221" s="41"/>
      <c r="WCL221" s="41"/>
      <c r="WCM221" s="41"/>
      <c r="WCN221" s="41"/>
      <c r="WCO221" s="41"/>
      <c r="WCP221" s="41"/>
      <c r="WCQ221" s="41"/>
      <c r="WCR221" s="41"/>
      <c r="WCS221" s="41"/>
      <c r="WCT221" s="41"/>
      <c r="WCU221" s="41"/>
      <c r="WCV221" s="41"/>
      <c r="WCW221" s="41"/>
      <c r="WCX221" s="41"/>
      <c r="WCY221" s="41"/>
      <c r="WCZ221" s="41"/>
      <c r="WDA221" s="41"/>
      <c r="WDB221" s="41"/>
      <c r="WDC221" s="41"/>
      <c r="WDD221" s="41"/>
      <c r="WDE221" s="41"/>
      <c r="WDF221" s="41"/>
      <c r="WDG221" s="41"/>
      <c r="WDH221" s="41"/>
      <c r="WDI221" s="41"/>
      <c r="WDJ221" s="41"/>
      <c r="WDK221" s="41"/>
      <c r="WDL221" s="41"/>
      <c r="WDM221" s="41"/>
      <c r="WDN221" s="41"/>
      <c r="WDO221" s="41"/>
      <c r="WDP221" s="41"/>
      <c r="WDQ221" s="41"/>
      <c r="WDR221" s="41"/>
      <c r="WDS221" s="41"/>
      <c r="WDT221" s="41"/>
      <c r="WDU221" s="41"/>
      <c r="WDV221" s="41"/>
      <c r="WDW221" s="41"/>
      <c r="WDX221" s="41"/>
      <c r="WDY221" s="41"/>
      <c r="WDZ221" s="41"/>
      <c r="WEA221" s="41"/>
      <c r="WEB221" s="41"/>
      <c r="WEC221" s="41"/>
      <c r="WED221" s="41"/>
      <c r="WEE221" s="41"/>
      <c r="WEF221" s="41"/>
      <c r="WEG221" s="41"/>
      <c r="WEH221" s="41"/>
      <c r="WEI221" s="41"/>
      <c r="WEJ221" s="41"/>
      <c r="WEK221" s="41"/>
      <c r="WEL221" s="41"/>
      <c r="WEM221" s="41"/>
      <c r="WEN221" s="41"/>
      <c r="WEO221" s="41"/>
      <c r="WEP221" s="41"/>
      <c r="WEQ221" s="41"/>
      <c r="WER221" s="41"/>
      <c r="WES221" s="41"/>
      <c r="WET221" s="41"/>
      <c r="WEU221" s="41"/>
      <c r="WEV221" s="41"/>
      <c r="WEW221" s="41"/>
      <c r="WEX221" s="41"/>
      <c r="WEY221" s="41"/>
      <c r="WEZ221" s="41"/>
      <c r="WFA221" s="41"/>
      <c r="WFB221" s="41"/>
      <c r="WFC221" s="41"/>
      <c r="WFD221" s="41"/>
      <c r="WFE221" s="41"/>
      <c r="WFF221" s="41"/>
      <c r="WFG221" s="41"/>
      <c r="WFH221" s="41"/>
      <c r="WFI221" s="41"/>
      <c r="WFJ221" s="41"/>
      <c r="WFK221" s="41"/>
      <c r="WFL221" s="41"/>
      <c r="WFM221" s="41"/>
      <c r="WFN221" s="41"/>
      <c r="WFO221" s="41"/>
      <c r="WFP221" s="41"/>
      <c r="WFQ221" s="41"/>
      <c r="WFR221" s="41"/>
      <c r="WFS221" s="41"/>
      <c r="WFT221" s="41"/>
      <c r="WFU221" s="41"/>
      <c r="WFV221" s="41"/>
      <c r="WFW221" s="41"/>
      <c r="WFX221" s="41"/>
      <c r="WFY221" s="41"/>
      <c r="WFZ221" s="41"/>
      <c r="WGA221" s="41"/>
      <c r="WGB221" s="41"/>
      <c r="WGC221" s="41"/>
      <c r="WGD221" s="41"/>
      <c r="WGE221" s="41"/>
      <c r="WGF221" s="41"/>
      <c r="WGG221" s="41"/>
      <c r="WGH221" s="41"/>
      <c r="WGI221" s="41"/>
      <c r="WGJ221" s="41"/>
      <c r="WGK221" s="41"/>
      <c r="WGL221" s="41"/>
      <c r="WGM221" s="41"/>
      <c r="WGN221" s="41"/>
      <c r="WGO221" s="41"/>
      <c r="WGP221" s="41"/>
      <c r="WGQ221" s="41"/>
      <c r="WGR221" s="41"/>
      <c r="WGS221" s="41"/>
      <c r="WGT221" s="41"/>
      <c r="WGU221" s="41"/>
      <c r="WGV221" s="41"/>
      <c r="WGW221" s="41"/>
      <c r="WGX221" s="41"/>
      <c r="WGY221" s="41"/>
      <c r="WGZ221" s="41"/>
      <c r="WHA221" s="41"/>
      <c r="WHB221" s="41"/>
      <c r="WHC221" s="41"/>
      <c r="WHD221" s="41"/>
      <c r="WHE221" s="41"/>
      <c r="WHF221" s="41"/>
      <c r="WHG221" s="41"/>
      <c r="WHH221" s="41"/>
      <c r="WHI221" s="41"/>
      <c r="WHJ221" s="41"/>
      <c r="WHK221" s="41"/>
      <c r="WHL221" s="41"/>
      <c r="WHM221" s="41"/>
      <c r="WHN221" s="41"/>
      <c r="WHO221" s="41"/>
      <c r="WHP221" s="41"/>
      <c r="WHQ221" s="41"/>
      <c r="WHR221" s="41"/>
      <c r="WHS221" s="41"/>
      <c r="WHT221" s="41"/>
      <c r="WHU221" s="41"/>
      <c r="WHV221" s="41"/>
      <c r="WHW221" s="41"/>
      <c r="WHX221" s="41"/>
      <c r="WHY221" s="41"/>
      <c r="WHZ221" s="41"/>
      <c r="WIA221" s="41"/>
      <c r="WIB221" s="41"/>
      <c r="WIC221" s="41"/>
      <c r="WID221" s="41"/>
      <c r="WIE221" s="41"/>
      <c r="WIF221" s="41"/>
      <c r="WIG221" s="41"/>
      <c r="WIH221" s="41"/>
      <c r="WII221" s="41"/>
      <c r="WIJ221" s="41"/>
      <c r="WIK221" s="41"/>
      <c r="WIL221" s="41"/>
      <c r="WIM221" s="41"/>
      <c r="WIN221" s="41"/>
      <c r="WIO221" s="41"/>
      <c r="WIP221" s="41"/>
      <c r="WIQ221" s="41"/>
      <c r="WIR221" s="41"/>
      <c r="WIS221" s="41"/>
      <c r="WIT221" s="41"/>
      <c r="WIU221" s="41"/>
      <c r="WIV221" s="41"/>
      <c r="WIW221" s="41"/>
      <c r="WIX221" s="41"/>
      <c r="WIY221" s="41"/>
      <c r="WIZ221" s="41"/>
      <c r="WJA221" s="41"/>
      <c r="WJB221" s="41"/>
      <c r="WJC221" s="41"/>
      <c r="WJD221" s="41"/>
      <c r="WJE221" s="41"/>
      <c r="WJF221" s="41"/>
      <c r="WJG221" s="41"/>
      <c r="WJH221" s="41"/>
      <c r="WJI221" s="41"/>
      <c r="WJJ221" s="41"/>
      <c r="WJK221" s="41"/>
      <c r="WJL221" s="41"/>
      <c r="WJM221" s="41"/>
      <c r="WJN221" s="41"/>
      <c r="WJO221" s="41"/>
      <c r="WJP221" s="41"/>
      <c r="WJQ221" s="41"/>
      <c r="WJR221" s="41"/>
      <c r="WJS221" s="41"/>
      <c r="WJT221" s="41"/>
      <c r="WJU221" s="41"/>
      <c r="WJV221" s="41"/>
      <c r="WJW221" s="41"/>
      <c r="WJX221" s="41"/>
      <c r="WJY221" s="41"/>
      <c r="WJZ221" s="41"/>
      <c r="WKA221" s="41"/>
      <c r="WKB221" s="41"/>
      <c r="WKC221" s="41"/>
      <c r="WKD221" s="41"/>
      <c r="WKE221" s="41"/>
      <c r="WKF221" s="41"/>
      <c r="WKG221" s="41"/>
      <c r="WKH221" s="41"/>
      <c r="WKI221" s="41"/>
      <c r="WKJ221" s="41"/>
      <c r="WKK221" s="41"/>
      <c r="WKL221" s="41"/>
      <c r="WKM221" s="41"/>
      <c r="WKN221" s="41"/>
      <c r="WKO221" s="41"/>
      <c r="WKP221" s="41"/>
      <c r="WKQ221" s="41"/>
      <c r="WKR221" s="41"/>
      <c r="WKS221" s="41"/>
      <c r="WKT221" s="41"/>
      <c r="WKU221" s="41"/>
      <c r="WKV221" s="41"/>
      <c r="WKW221" s="41"/>
      <c r="WKX221" s="41"/>
      <c r="WKY221" s="41"/>
      <c r="WKZ221" s="41"/>
      <c r="WLA221" s="41"/>
      <c r="WLB221" s="41"/>
      <c r="WLC221" s="41"/>
      <c r="WLD221" s="41"/>
      <c r="WLE221" s="41"/>
      <c r="WLF221" s="41"/>
      <c r="WLG221" s="41"/>
      <c r="WLH221" s="41"/>
      <c r="WLI221" s="41"/>
      <c r="WLJ221" s="41"/>
      <c r="WLK221" s="41"/>
      <c r="WLL221" s="41"/>
      <c r="WLM221" s="41"/>
      <c r="WLN221" s="41"/>
      <c r="WLO221" s="41"/>
      <c r="WLP221" s="41"/>
      <c r="WLQ221" s="41"/>
      <c r="WLR221" s="41"/>
      <c r="WLS221" s="41"/>
      <c r="WLT221" s="41"/>
      <c r="WLU221" s="41"/>
      <c r="WLV221" s="41"/>
      <c r="WLW221" s="41"/>
      <c r="WLX221" s="41"/>
      <c r="WLY221" s="41"/>
      <c r="WLZ221" s="41"/>
      <c r="WMA221" s="41"/>
      <c r="WMB221" s="41"/>
      <c r="WMC221" s="41"/>
      <c r="WMD221" s="41"/>
      <c r="WME221" s="41"/>
      <c r="WMF221" s="41"/>
      <c r="WMG221" s="41"/>
      <c r="WMH221" s="41"/>
      <c r="WMI221" s="41"/>
      <c r="WMJ221" s="41"/>
      <c r="WMK221" s="41"/>
      <c r="WML221" s="41"/>
      <c r="WMM221" s="41"/>
      <c r="WMN221" s="41"/>
      <c r="WMO221" s="41"/>
      <c r="WMP221" s="41"/>
      <c r="WMQ221" s="41"/>
      <c r="WMR221" s="41"/>
      <c r="WMS221" s="41"/>
      <c r="WMT221" s="41"/>
      <c r="WMU221" s="41"/>
      <c r="WMV221" s="41"/>
      <c r="WMW221" s="41"/>
      <c r="WMX221" s="41"/>
      <c r="WMY221" s="41"/>
      <c r="WMZ221" s="41"/>
      <c r="WNA221" s="41"/>
      <c r="WNB221" s="41"/>
      <c r="WNC221" s="41"/>
      <c r="WND221" s="41"/>
      <c r="WNE221" s="41"/>
      <c r="WNF221" s="41"/>
      <c r="WNG221" s="41"/>
      <c r="WNH221" s="41"/>
      <c r="WNI221" s="41"/>
      <c r="WNJ221" s="41"/>
      <c r="WNK221" s="41"/>
      <c r="WNL221" s="41"/>
      <c r="WNM221" s="41"/>
      <c r="WNN221" s="41"/>
      <c r="WNO221" s="41"/>
      <c r="WNP221" s="41"/>
      <c r="WNQ221" s="41"/>
      <c r="WNR221" s="41"/>
      <c r="WNS221" s="41"/>
      <c r="WNT221" s="41"/>
      <c r="WNU221" s="41"/>
      <c r="WNV221" s="41"/>
      <c r="WNW221" s="41"/>
      <c r="WNX221" s="41"/>
      <c r="WNY221" s="41"/>
      <c r="WNZ221" s="41"/>
      <c r="WOA221" s="41"/>
      <c r="WOB221" s="41"/>
      <c r="WOC221" s="41"/>
      <c r="WOD221" s="41"/>
      <c r="WOE221" s="41"/>
      <c r="WOF221" s="41"/>
      <c r="WOG221" s="41"/>
      <c r="WOH221" s="41"/>
      <c r="WOI221" s="41"/>
      <c r="WOJ221" s="41"/>
      <c r="WOK221" s="41"/>
      <c r="WOL221" s="41"/>
      <c r="WOM221" s="41"/>
      <c r="WON221" s="41"/>
      <c r="WOO221" s="41"/>
      <c r="WOP221" s="41"/>
      <c r="WOQ221" s="41"/>
      <c r="WOR221" s="41"/>
      <c r="WOS221" s="41"/>
      <c r="WOT221" s="41"/>
      <c r="WOU221" s="41"/>
      <c r="WOV221" s="41"/>
      <c r="WOW221" s="41"/>
      <c r="WOX221" s="41"/>
      <c r="WOY221" s="41"/>
      <c r="WOZ221" s="41"/>
      <c r="WPA221" s="41"/>
      <c r="WPB221" s="41"/>
      <c r="WPC221" s="41"/>
      <c r="WPD221" s="41"/>
      <c r="WPE221" s="41"/>
      <c r="WPF221" s="41"/>
      <c r="WPG221" s="41"/>
      <c r="WPH221" s="41"/>
      <c r="WPI221" s="41"/>
      <c r="WPJ221" s="41"/>
      <c r="WPK221" s="41"/>
      <c r="WPL221" s="41"/>
      <c r="WPM221" s="41"/>
      <c r="WPN221" s="41"/>
      <c r="WPO221" s="41"/>
      <c r="WPP221" s="41"/>
      <c r="WPQ221" s="41"/>
      <c r="WPR221" s="41"/>
      <c r="WPS221" s="41"/>
      <c r="WPT221" s="41"/>
      <c r="WPU221" s="41"/>
      <c r="WPV221" s="41"/>
      <c r="WPW221" s="41"/>
      <c r="WPX221" s="41"/>
      <c r="WPY221" s="41"/>
      <c r="WPZ221" s="41"/>
      <c r="WQA221" s="41"/>
      <c r="WQB221" s="41"/>
      <c r="WQC221" s="41"/>
      <c r="WQD221" s="41"/>
      <c r="WQE221" s="41"/>
      <c r="WQF221" s="41"/>
      <c r="WQG221" s="41"/>
      <c r="WQH221" s="41"/>
      <c r="WQI221" s="41"/>
      <c r="WQJ221" s="41"/>
      <c r="WQK221" s="41"/>
      <c r="WQL221" s="41"/>
      <c r="WQM221" s="41"/>
      <c r="WQN221" s="41"/>
      <c r="WQO221" s="41"/>
      <c r="WQP221" s="41"/>
      <c r="WQQ221" s="41"/>
      <c r="WQR221" s="41"/>
      <c r="WQS221" s="41"/>
      <c r="WQT221" s="41"/>
      <c r="WQU221" s="41"/>
      <c r="WQV221" s="41"/>
      <c r="WQW221" s="41"/>
      <c r="WQX221" s="41"/>
      <c r="WQY221" s="41"/>
      <c r="WQZ221" s="41"/>
      <c r="WRA221" s="41"/>
      <c r="WRB221" s="41"/>
      <c r="WRC221" s="41"/>
      <c r="WRD221" s="41"/>
      <c r="WRE221" s="41"/>
      <c r="WRF221" s="41"/>
      <c r="WRG221" s="41"/>
      <c r="WRH221" s="41"/>
      <c r="WRI221" s="41"/>
      <c r="WRJ221" s="41"/>
      <c r="WRK221" s="41"/>
      <c r="WRL221" s="41"/>
      <c r="WRM221" s="41"/>
      <c r="WRN221" s="41"/>
      <c r="WRO221" s="41"/>
      <c r="WRP221" s="41"/>
      <c r="WRQ221" s="41"/>
      <c r="WRR221" s="41"/>
      <c r="WRS221" s="41"/>
      <c r="WRT221" s="41"/>
      <c r="WRU221" s="41"/>
      <c r="WRV221" s="41"/>
      <c r="WRW221" s="41"/>
      <c r="WRX221" s="41"/>
      <c r="WRY221" s="41"/>
      <c r="WRZ221" s="41"/>
      <c r="WSA221" s="41"/>
      <c r="WSB221" s="41"/>
      <c r="WSC221" s="41"/>
      <c r="WSD221" s="41"/>
      <c r="WSE221" s="41"/>
      <c r="WSF221" s="41"/>
      <c r="WSG221" s="41"/>
      <c r="WSH221" s="41"/>
      <c r="WSI221" s="41"/>
      <c r="WSJ221" s="41"/>
      <c r="WSK221" s="41"/>
      <c r="WSL221" s="41"/>
      <c r="WSM221" s="41"/>
      <c r="WSN221" s="41"/>
      <c r="WSO221" s="41"/>
      <c r="WSP221" s="41"/>
      <c r="WSQ221" s="41"/>
      <c r="WSR221" s="41"/>
      <c r="WSS221" s="41"/>
      <c r="WST221" s="41"/>
      <c r="WSU221" s="41"/>
      <c r="WSV221" s="41"/>
      <c r="WSW221" s="41"/>
      <c r="WSX221" s="41"/>
      <c r="WSY221" s="41"/>
      <c r="WSZ221" s="41"/>
      <c r="WTA221" s="41"/>
      <c r="WTB221" s="41"/>
      <c r="WTC221" s="41"/>
      <c r="WTD221" s="41"/>
      <c r="WTE221" s="41"/>
      <c r="WTF221" s="41"/>
      <c r="WTG221" s="41"/>
      <c r="WTH221" s="41"/>
      <c r="WTI221" s="41"/>
      <c r="WTJ221" s="41"/>
      <c r="WTK221" s="41"/>
      <c r="WTL221" s="41"/>
      <c r="WTM221" s="41"/>
      <c r="WTN221" s="41"/>
      <c r="WTO221" s="41"/>
      <c r="WTP221" s="41"/>
      <c r="WTQ221" s="41"/>
      <c r="WTR221" s="41"/>
      <c r="WTS221" s="41"/>
      <c r="WTT221" s="41"/>
      <c r="WTU221" s="41"/>
      <c r="WTV221" s="41"/>
      <c r="WTW221" s="41"/>
      <c r="WTX221" s="41"/>
      <c r="WTY221" s="41"/>
      <c r="WTZ221" s="41"/>
      <c r="WUA221" s="41"/>
      <c r="WUB221" s="41"/>
      <c r="WUC221" s="41"/>
      <c r="WUD221" s="41"/>
      <c r="WUE221" s="41"/>
      <c r="WUF221" s="41"/>
      <c r="WUG221" s="41"/>
      <c r="WUH221" s="41"/>
      <c r="WUI221" s="41"/>
      <c r="WUJ221" s="41"/>
      <c r="WUK221" s="41"/>
      <c r="WUL221" s="41"/>
      <c r="WUM221" s="41"/>
      <c r="WUN221" s="41"/>
      <c r="WUO221" s="41"/>
      <c r="WUP221" s="41"/>
      <c r="WUQ221" s="41"/>
      <c r="WUR221" s="41"/>
      <c r="WUS221" s="41"/>
      <c r="WUT221" s="41"/>
      <c r="WUU221" s="41"/>
      <c r="WUV221" s="41"/>
      <c r="WUW221" s="41"/>
      <c r="WUX221" s="41"/>
      <c r="WUY221" s="41"/>
      <c r="WUZ221" s="41"/>
      <c r="WVA221" s="41"/>
      <c r="WVB221" s="41"/>
      <c r="WVC221" s="41"/>
      <c r="WVD221" s="41"/>
      <c r="WVE221" s="41"/>
      <c r="WVF221" s="41"/>
      <c r="WVG221" s="41"/>
      <c r="WVH221" s="41"/>
      <c r="WVI221" s="41"/>
      <c r="WVJ221" s="41"/>
      <c r="WVK221" s="41"/>
      <c r="WVL221" s="41"/>
      <c r="WVM221" s="41"/>
      <c r="WVN221" s="41"/>
      <c r="WVO221" s="41"/>
      <c r="WVP221" s="41"/>
      <c r="WVQ221" s="41"/>
      <c r="WVR221" s="41"/>
      <c r="WVS221" s="41"/>
      <c r="WVT221" s="41"/>
      <c r="WVU221" s="41"/>
      <c r="WVV221" s="41"/>
      <c r="WVW221" s="41"/>
      <c r="WVX221" s="41"/>
      <c r="WVY221" s="41"/>
      <c r="WVZ221" s="41"/>
      <c r="WWA221" s="41"/>
      <c r="WWB221" s="41"/>
      <c r="WWC221" s="41"/>
      <c r="WWD221" s="41"/>
      <c r="WWE221" s="41"/>
      <c r="WWF221" s="41"/>
      <c r="WWG221" s="41"/>
      <c r="WWH221" s="41"/>
      <c r="WWI221" s="41"/>
      <c r="WWJ221" s="41"/>
      <c r="WWK221" s="41"/>
      <c r="WWL221" s="41"/>
      <c r="WWM221" s="41"/>
      <c r="WWN221" s="41"/>
      <c r="WWO221" s="41"/>
      <c r="WWP221" s="41"/>
      <c r="WWQ221" s="41"/>
      <c r="WWR221" s="41"/>
      <c r="WWS221" s="41"/>
      <c r="WWT221" s="41"/>
      <c r="WWU221" s="41"/>
      <c r="WWV221" s="41"/>
      <c r="WWW221" s="41"/>
      <c r="WWX221" s="41"/>
      <c r="WWY221" s="41"/>
      <c r="WWZ221" s="41"/>
      <c r="WXA221" s="41"/>
      <c r="WXB221" s="41"/>
      <c r="WXC221" s="41"/>
      <c r="WXD221" s="41"/>
      <c r="WXE221" s="41"/>
      <c r="WXF221" s="41"/>
      <c r="WXG221" s="41"/>
      <c r="WXH221" s="41"/>
      <c r="WXI221" s="41"/>
      <c r="WXJ221" s="41"/>
      <c r="WXK221" s="41"/>
      <c r="WXL221" s="41"/>
      <c r="WXM221" s="41"/>
      <c r="WXN221" s="41"/>
      <c r="WXO221" s="41"/>
      <c r="WXP221" s="41"/>
      <c r="WXQ221" s="41"/>
      <c r="WXR221" s="41"/>
      <c r="WXS221" s="41"/>
      <c r="WXT221" s="41"/>
      <c r="WXU221" s="41"/>
      <c r="WXV221" s="41"/>
      <c r="WXW221" s="41"/>
      <c r="WXX221" s="41"/>
      <c r="WXY221" s="41"/>
      <c r="WXZ221" s="41"/>
      <c r="WYA221" s="41"/>
      <c r="WYB221" s="41"/>
      <c r="WYC221" s="41"/>
      <c r="WYD221" s="41"/>
      <c r="WYE221" s="41"/>
      <c r="WYF221" s="41"/>
      <c r="WYG221" s="41"/>
      <c r="WYH221" s="41"/>
      <c r="WYI221" s="41"/>
      <c r="WYJ221" s="41"/>
      <c r="WYK221" s="41"/>
      <c r="WYL221" s="41"/>
      <c r="WYM221" s="41"/>
      <c r="WYN221" s="41"/>
      <c r="WYO221" s="41"/>
      <c r="WYP221" s="41"/>
      <c r="WYQ221" s="41"/>
      <c r="WYR221" s="41"/>
      <c r="WYS221" s="41"/>
      <c r="WYT221" s="41"/>
      <c r="WYU221" s="41"/>
      <c r="WYV221" s="41"/>
      <c r="WYW221" s="41"/>
      <c r="WYX221" s="41"/>
      <c r="WYY221" s="41"/>
      <c r="WYZ221" s="41"/>
      <c r="WZA221" s="41"/>
      <c r="WZB221" s="41"/>
      <c r="WZC221" s="41"/>
      <c r="WZD221" s="41"/>
      <c r="WZE221" s="41"/>
      <c r="WZF221" s="41"/>
      <c r="WZG221" s="41"/>
      <c r="WZH221" s="41"/>
      <c r="WZI221" s="41"/>
      <c r="WZJ221" s="41"/>
      <c r="WZK221" s="41"/>
      <c r="WZL221" s="41"/>
      <c r="WZM221" s="41"/>
      <c r="WZN221" s="41"/>
      <c r="WZO221" s="41"/>
      <c r="WZP221" s="41"/>
      <c r="WZQ221" s="41"/>
      <c r="WZR221" s="41"/>
      <c r="WZS221" s="41"/>
      <c r="WZT221" s="41"/>
      <c r="WZU221" s="41"/>
      <c r="WZV221" s="41"/>
      <c r="WZW221" s="41"/>
      <c r="WZX221" s="41"/>
      <c r="WZY221" s="41"/>
      <c r="WZZ221" s="41"/>
      <c r="XAA221" s="41"/>
      <c r="XAB221" s="41"/>
      <c r="XAC221" s="41"/>
      <c r="XAD221" s="41"/>
      <c r="XAE221" s="41"/>
      <c r="XAF221" s="41"/>
      <c r="XAG221" s="41"/>
      <c r="XAH221" s="41"/>
      <c r="XAI221" s="41"/>
      <c r="XAJ221" s="41"/>
      <c r="XAK221" s="41"/>
      <c r="XAL221" s="41"/>
      <c r="XAM221" s="41"/>
      <c r="XAN221" s="41"/>
      <c r="XAO221" s="41"/>
      <c r="XAP221" s="41"/>
      <c r="XAQ221" s="41"/>
      <c r="XAR221" s="41"/>
      <c r="XAS221" s="41"/>
      <c r="XAT221" s="41"/>
      <c r="XAU221" s="41"/>
      <c r="XAV221" s="41"/>
      <c r="XAW221" s="41"/>
      <c r="XAX221" s="41"/>
      <c r="XAY221" s="41"/>
      <c r="XAZ221" s="41"/>
      <c r="XBA221" s="41"/>
      <c r="XBB221" s="41"/>
      <c r="XBC221" s="41"/>
      <c r="XBD221" s="41"/>
      <c r="XBE221" s="41"/>
      <c r="XBF221" s="41"/>
      <c r="XBG221" s="41"/>
      <c r="XBH221" s="41"/>
      <c r="XBI221" s="41"/>
      <c r="XBJ221" s="41"/>
      <c r="XBK221" s="41"/>
      <c r="XBL221" s="41"/>
      <c r="XBM221" s="41"/>
      <c r="XBN221" s="41"/>
      <c r="XBO221" s="41"/>
      <c r="XBP221" s="41"/>
      <c r="XBQ221" s="41"/>
      <c r="XBR221" s="41"/>
      <c r="XBS221" s="41"/>
      <c r="XBT221" s="41"/>
      <c r="XBU221" s="41"/>
      <c r="XBV221" s="41"/>
      <c r="XBW221" s="41"/>
      <c r="XBX221" s="41"/>
      <c r="XBY221" s="41"/>
      <c r="XBZ221" s="41"/>
      <c r="XCA221" s="41"/>
      <c r="XCB221" s="41"/>
      <c r="XCC221" s="41"/>
      <c r="XCD221" s="41"/>
      <c r="XCE221" s="41"/>
      <c r="XCF221" s="41"/>
      <c r="XCG221" s="41"/>
      <c r="XCH221" s="41"/>
      <c r="XCI221" s="41"/>
      <c r="XCJ221" s="41"/>
      <c r="XCK221" s="41"/>
      <c r="XCL221" s="41"/>
      <c r="XCM221" s="41"/>
      <c r="XCN221" s="41"/>
      <c r="XCO221" s="41"/>
      <c r="XCP221" s="41"/>
      <c r="XCQ221" s="41"/>
      <c r="XCR221" s="41"/>
      <c r="XCS221" s="41"/>
      <c r="XCT221" s="41"/>
      <c r="XCU221" s="41"/>
      <c r="XCV221" s="41"/>
      <c r="XCW221" s="41"/>
      <c r="XCX221" s="41"/>
      <c r="XCY221" s="41"/>
      <c r="XCZ221" s="41"/>
      <c r="XDA221" s="41"/>
      <c r="XDB221" s="41"/>
      <c r="XDC221" s="41"/>
      <c r="XDD221" s="41"/>
      <c r="XDE221" s="41"/>
      <c r="XDF221" s="41"/>
      <c r="XDG221" s="41"/>
      <c r="XDH221" s="41"/>
      <c r="XDI221" s="41"/>
      <c r="XDJ221" s="41"/>
      <c r="XDK221" s="41"/>
      <c r="XDL221" s="41"/>
      <c r="XDM221" s="41"/>
      <c r="XDN221" s="41"/>
      <c r="XDO221" s="41"/>
      <c r="XDP221" s="41"/>
      <c r="XDQ221" s="41"/>
      <c r="XDR221" s="41"/>
      <c r="XDS221" s="41"/>
      <c r="XDT221" s="41"/>
      <c r="XDU221" s="41"/>
      <c r="XDV221" s="41"/>
      <c r="XDW221" s="41"/>
      <c r="XDX221" s="41"/>
      <c r="XDY221" s="41"/>
      <c r="XDZ221" s="41"/>
      <c r="XEA221" s="41"/>
      <c r="XEB221" s="41"/>
      <c r="XEC221" s="41"/>
      <c r="XED221" s="41"/>
      <c r="XEE221" s="41"/>
      <c r="XEF221" s="41"/>
      <c r="XEG221" s="41"/>
      <c r="XEH221" s="41"/>
      <c r="XEI221" s="41"/>
      <c r="XEJ221" s="41"/>
      <c r="XEK221" s="41"/>
      <c r="XEL221" s="41"/>
      <c r="XEM221" s="41"/>
      <c r="XEN221" s="41"/>
      <c r="XEO221" s="41"/>
      <c r="XEP221" s="41"/>
      <c r="XEQ221" s="41"/>
      <c r="XER221" s="41"/>
      <c r="XES221" s="41"/>
      <c r="XET221" s="41"/>
      <c r="XEU221" s="41"/>
      <c r="XEV221" s="41"/>
      <c r="XEW221" s="41"/>
      <c r="XEX221" s="41"/>
      <c r="XEY221" s="41"/>
      <c r="XEZ221" s="41"/>
      <c r="XFA221" s="41"/>
      <c r="XFB221" s="41"/>
    </row>
    <row r="222" spans="2:16382" ht="15" x14ac:dyDescent="0.25">
      <c r="C222" s="107"/>
      <c r="D222" s="143" t="s">
        <v>153</v>
      </c>
      <c r="E222" s="147">
        <v>209</v>
      </c>
      <c r="F222" s="147">
        <f t="shared" si="8"/>
        <v>1036</v>
      </c>
      <c r="G222" s="157"/>
      <c r="H222" s="99"/>
      <c r="I222" s="138" t="s">
        <v>158</v>
      </c>
      <c r="J222" s="198">
        <f t="shared" si="7"/>
        <v>718</v>
      </c>
      <c r="K222" s="200" t="s">
        <v>640</v>
      </c>
      <c r="L222" s="197" t="s">
        <v>584</v>
      </c>
      <c r="M222" s="197" t="s">
        <v>230</v>
      </c>
      <c r="N222" s="65" t="s">
        <v>298</v>
      </c>
      <c r="O222" s="53"/>
      <c r="Q222" s="304"/>
      <c r="S222" s="18"/>
      <c r="T222" s="18"/>
    </row>
    <row r="223" spans="2:16382" ht="15" x14ac:dyDescent="0.25">
      <c r="C223" s="107"/>
      <c r="D223" s="143" t="s">
        <v>153</v>
      </c>
      <c r="E223" s="147">
        <v>210</v>
      </c>
      <c r="F223" s="147">
        <f t="shared" si="8"/>
        <v>1040</v>
      </c>
      <c r="G223" s="157"/>
      <c r="H223" s="99"/>
      <c r="I223" s="138" t="s">
        <v>158</v>
      </c>
      <c r="J223" s="198">
        <f t="shared" si="7"/>
        <v>720</v>
      </c>
      <c r="K223" s="200" t="s">
        <v>640</v>
      </c>
      <c r="L223" s="197" t="s">
        <v>584</v>
      </c>
      <c r="M223" s="197" t="s">
        <v>233</v>
      </c>
      <c r="N223" s="65" t="s">
        <v>298</v>
      </c>
      <c r="O223" s="53"/>
      <c r="Q223" s="304"/>
      <c r="S223" s="18"/>
      <c r="T223" s="18"/>
    </row>
    <row r="224" spans="2:16382" ht="15" x14ac:dyDescent="0.25">
      <c r="C224" s="107"/>
      <c r="D224" s="143" t="s">
        <v>153</v>
      </c>
      <c r="E224" s="147">
        <v>211</v>
      </c>
      <c r="F224" s="147">
        <f t="shared" si="8"/>
        <v>1044</v>
      </c>
      <c r="G224" s="157"/>
      <c r="H224" s="99"/>
      <c r="I224" s="138" t="s">
        <v>158</v>
      </c>
      <c r="J224" s="198">
        <f t="shared" si="7"/>
        <v>722</v>
      </c>
      <c r="K224" s="200" t="s">
        <v>640</v>
      </c>
      <c r="L224" s="197" t="s">
        <v>584</v>
      </c>
      <c r="M224" s="197" t="s">
        <v>224</v>
      </c>
      <c r="N224" s="65" t="s">
        <v>298</v>
      </c>
      <c r="O224" s="53"/>
      <c r="Q224" s="304"/>
      <c r="S224" s="18"/>
      <c r="T224" s="18"/>
    </row>
    <row r="225" spans="2:20" ht="15" x14ac:dyDescent="0.25">
      <c r="C225" s="107"/>
      <c r="D225" s="143" t="s">
        <v>153</v>
      </c>
      <c r="E225" s="147">
        <v>212</v>
      </c>
      <c r="F225" s="147">
        <f t="shared" si="8"/>
        <v>1048</v>
      </c>
      <c r="G225" s="157"/>
      <c r="H225" s="99"/>
      <c r="I225" s="138" t="s">
        <v>158</v>
      </c>
      <c r="J225" s="198">
        <f t="shared" si="7"/>
        <v>724</v>
      </c>
      <c r="K225" s="200" t="s">
        <v>640</v>
      </c>
      <c r="L225" s="197" t="s">
        <v>584</v>
      </c>
      <c r="M225" s="197" t="s">
        <v>222</v>
      </c>
      <c r="N225" s="65" t="s">
        <v>298</v>
      </c>
      <c r="O225" s="53"/>
      <c r="Q225" s="304"/>
      <c r="S225" s="18"/>
      <c r="T225" s="18"/>
    </row>
    <row r="226" spans="2:20" ht="15" x14ac:dyDescent="0.25">
      <c r="C226" s="107"/>
      <c r="D226" s="143" t="s">
        <v>153</v>
      </c>
      <c r="E226" s="147">
        <v>213</v>
      </c>
      <c r="F226" s="147">
        <f t="shared" si="8"/>
        <v>1052</v>
      </c>
      <c r="G226" s="157"/>
      <c r="H226" s="99"/>
      <c r="I226" s="138" t="s">
        <v>158</v>
      </c>
      <c r="J226" s="198">
        <f t="shared" si="7"/>
        <v>726</v>
      </c>
      <c r="K226" s="200" t="s">
        <v>640</v>
      </c>
      <c r="L226" s="197" t="s">
        <v>584</v>
      </c>
      <c r="M226" s="197" t="s">
        <v>220</v>
      </c>
      <c r="N226" s="197" t="s">
        <v>298</v>
      </c>
      <c r="O226" s="53"/>
      <c r="Q226" s="304"/>
      <c r="S226" s="18"/>
      <c r="T226" s="18"/>
    </row>
    <row r="227" spans="2:20" ht="15" x14ac:dyDescent="0.25">
      <c r="C227" s="107"/>
      <c r="D227" s="143" t="s">
        <v>153</v>
      </c>
      <c r="E227" s="147">
        <v>214</v>
      </c>
      <c r="F227" s="147">
        <f t="shared" si="8"/>
        <v>1056</v>
      </c>
      <c r="G227" s="157"/>
      <c r="H227" s="99"/>
      <c r="I227" s="138" t="s">
        <v>158</v>
      </c>
      <c r="J227" s="198">
        <f t="shared" si="7"/>
        <v>728</v>
      </c>
      <c r="K227" s="200" t="s">
        <v>640</v>
      </c>
      <c r="L227" s="197" t="s">
        <v>584</v>
      </c>
      <c r="M227" s="197" t="s">
        <v>226</v>
      </c>
      <c r="N227" s="197" t="s">
        <v>298</v>
      </c>
      <c r="O227" s="53"/>
      <c r="Q227" s="304"/>
      <c r="S227" s="18"/>
      <c r="T227" s="18"/>
    </row>
    <row r="228" spans="2:20" s="41" customFormat="1" ht="15" x14ac:dyDescent="0.25">
      <c r="B228" s="24"/>
      <c r="C228" s="107"/>
      <c r="D228" s="143" t="s">
        <v>153</v>
      </c>
      <c r="E228" s="147">
        <v>215</v>
      </c>
      <c r="F228" s="147">
        <f t="shared" si="8"/>
        <v>1060</v>
      </c>
      <c r="G228" s="157"/>
      <c r="H228" s="99"/>
      <c r="I228" s="138" t="s">
        <v>158</v>
      </c>
      <c r="J228" s="198">
        <f t="shared" si="7"/>
        <v>730</v>
      </c>
      <c r="K228" s="200" t="s">
        <v>640</v>
      </c>
      <c r="L228" s="197" t="s">
        <v>584</v>
      </c>
      <c r="M228" s="197" t="s">
        <v>158</v>
      </c>
      <c r="N228" s="197" t="s">
        <v>298</v>
      </c>
      <c r="O228" s="53"/>
      <c r="P228" s="130"/>
      <c r="Q228" s="304"/>
      <c r="R228" s="130"/>
      <c r="S228" s="18"/>
      <c r="T228" s="18"/>
    </row>
    <row r="229" spans="2:20" s="41" customFormat="1" ht="15" x14ac:dyDescent="0.25">
      <c r="B229" s="24"/>
      <c r="C229" s="107"/>
      <c r="D229" s="143" t="s">
        <v>153</v>
      </c>
      <c r="E229" s="147">
        <v>216</v>
      </c>
      <c r="F229" s="147">
        <f t="shared" si="8"/>
        <v>1064</v>
      </c>
      <c r="G229" s="157"/>
      <c r="H229" s="99"/>
      <c r="I229" s="138" t="s">
        <v>158</v>
      </c>
      <c r="J229" s="198">
        <f t="shared" si="7"/>
        <v>732</v>
      </c>
      <c r="K229" s="200" t="s">
        <v>640</v>
      </c>
      <c r="L229" s="197" t="s">
        <v>584</v>
      </c>
      <c r="M229" s="197" t="s">
        <v>227</v>
      </c>
      <c r="N229" s="197" t="s">
        <v>298</v>
      </c>
      <c r="O229" s="53"/>
      <c r="P229" s="130"/>
      <c r="Q229" s="304"/>
      <c r="R229" s="130"/>
      <c r="S229" s="18"/>
      <c r="T229" s="18"/>
    </row>
    <row r="230" spans="2:20" s="41" customFormat="1" ht="15" x14ac:dyDescent="0.25">
      <c r="B230" s="24"/>
      <c r="C230" s="107"/>
      <c r="D230" s="143" t="s">
        <v>153</v>
      </c>
      <c r="E230" s="147">
        <v>217</v>
      </c>
      <c r="F230" s="147">
        <f t="shared" si="8"/>
        <v>1068</v>
      </c>
      <c r="G230" s="157"/>
      <c r="H230" s="99"/>
      <c r="I230" s="138" t="s">
        <v>158</v>
      </c>
      <c r="J230" s="198">
        <f t="shared" si="7"/>
        <v>734</v>
      </c>
      <c r="K230" s="200" t="s">
        <v>640</v>
      </c>
      <c r="L230" s="197" t="s">
        <v>584</v>
      </c>
      <c r="M230" s="197" t="s">
        <v>232</v>
      </c>
      <c r="N230" s="197" t="s">
        <v>298</v>
      </c>
      <c r="O230" s="53"/>
      <c r="P230" s="130"/>
      <c r="Q230" s="304"/>
      <c r="R230" s="130"/>
      <c r="S230" s="18"/>
      <c r="T230" s="18"/>
    </row>
    <row r="231" spans="2:20" s="41" customFormat="1" ht="15" x14ac:dyDescent="0.25">
      <c r="B231" s="24"/>
      <c r="C231" s="107"/>
      <c r="D231" s="142" t="s">
        <v>152</v>
      </c>
      <c r="E231" s="147">
        <v>218</v>
      </c>
      <c r="F231" s="147">
        <f t="shared" si="8"/>
        <v>1072</v>
      </c>
      <c r="G231" s="157"/>
      <c r="H231" s="99"/>
      <c r="I231" s="138" t="s">
        <v>158</v>
      </c>
      <c r="J231" s="198">
        <f t="shared" si="7"/>
        <v>736</v>
      </c>
      <c r="K231" s="196" t="s">
        <v>1008</v>
      </c>
      <c r="L231" s="197" t="s">
        <v>583</v>
      </c>
      <c r="M231" s="109" t="s">
        <v>234</v>
      </c>
      <c r="N231" s="109" t="s">
        <v>298</v>
      </c>
      <c r="O231" s="53"/>
      <c r="P231" s="130"/>
      <c r="Q231" s="304"/>
      <c r="R231" s="130"/>
      <c r="S231" s="18"/>
      <c r="T231" s="18"/>
    </row>
    <row r="232" spans="2:20" s="41" customFormat="1" ht="15" x14ac:dyDescent="0.25">
      <c r="B232" s="24"/>
      <c r="C232" s="107"/>
      <c r="D232" s="143" t="s">
        <v>152</v>
      </c>
      <c r="E232" s="147">
        <v>219</v>
      </c>
      <c r="F232" s="147">
        <f t="shared" si="8"/>
        <v>1076</v>
      </c>
      <c r="G232" s="157"/>
      <c r="H232" s="99"/>
      <c r="I232" s="138" t="s">
        <v>158</v>
      </c>
      <c r="J232" s="198">
        <f t="shared" si="7"/>
        <v>738</v>
      </c>
      <c r="K232" s="200" t="s">
        <v>635</v>
      </c>
      <c r="L232" s="197" t="s">
        <v>583</v>
      </c>
      <c r="M232" s="197" t="s">
        <v>225</v>
      </c>
      <c r="N232" s="197" t="s">
        <v>298</v>
      </c>
      <c r="O232" s="53"/>
      <c r="P232" s="130"/>
      <c r="Q232" s="304"/>
      <c r="R232" s="130"/>
      <c r="S232" s="18"/>
      <c r="T232" s="18"/>
    </row>
    <row r="233" spans="2:20" s="41" customFormat="1" ht="15" x14ac:dyDescent="0.25">
      <c r="B233" s="24"/>
      <c r="C233" s="107"/>
      <c r="D233" s="143" t="s">
        <v>152</v>
      </c>
      <c r="E233" s="147">
        <v>220</v>
      </c>
      <c r="F233" s="147">
        <f t="shared" si="8"/>
        <v>1080</v>
      </c>
      <c r="G233" s="157"/>
      <c r="H233" s="99"/>
      <c r="I233" s="138" t="s">
        <v>158</v>
      </c>
      <c r="J233" s="198">
        <f t="shared" si="7"/>
        <v>740</v>
      </c>
      <c r="K233" s="200" t="s">
        <v>635</v>
      </c>
      <c r="L233" s="197" t="s">
        <v>583</v>
      </c>
      <c r="M233" s="197" t="s">
        <v>223</v>
      </c>
      <c r="N233" s="197" t="s">
        <v>298</v>
      </c>
      <c r="O233" s="53"/>
      <c r="P233" s="40"/>
      <c r="Q233" s="304"/>
      <c r="R233" s="130"/>
      <c r="S233" s="18"/>
      <c r="T233" s="18"/>
    </row>
    <row r="234" spans="2:20" s="41" customFormat="1" ht="15" x14ac:dyDescent="0.25">
      <c r="B234" s="24"/>
      <c r="C234" s="107"/>
      <c r="D234" s="143" t="s">
        <v>152</v>
      </c>
      <c r="E234" s="147">
        <v>221</v>
      </c>
      <c r="F234" s="147">
        <f t="shared" si="8"/>
        <v>1084</v>
      </c>
      <c r="G234" s="157"/>
      <c r="H234" s="99"/>
      <c r="I234" s="138" t="s">
        <v>158</v>
      </c>
      <c r="J234" s="198">
        <f t="shared" si="7"/>
        <v>742</v>
      </c>
      <c r="K234" s="200" t="s">
        <v>635</v>
      </c>
      <c r="L234" s="197" t="s">
        <v>583</v>
      </c>
      <c r="M234" s="197" t="s">
        <v>221</v>
      </c>
      <c r="N234" s="197" t="s">
        <v>298</v>
      </c>
      <c r="O234" s="53"/>
      <c r="P234" s="130"/>
      <c r="Q234" s="304"/>
      <c r="R234" s="130"/>
      <c r="S234" s="18"/>
      <c r="T234" s="18"/>
    </row>
    <row r="235" spans="2:20" s="41" customFormat="1" ht="15" x14ac:dyDescent="0.25">
      <c r="B235" s="24"/>
      <c r="C235" s="107"/>
      <c r="D235" s="143" t="s">
        <v>152</v>
      </c>
      <c r="E235" s="147">
        <v>222</v>
      </c>
      <c r="F235" s="147">
        <f t="shared" si="8"/>
        <v>1088</v>
      </c>
      <c r="G235" s="157"/>
      <c r="H235" s="99"/>
      <c r="I235" s="138" t="s">
        <v>158</v>
      </c>
      <c r="J235" s="198">
        <f t="shared" si="7"/>
        <v>744</v>
      </c>
      <c r="K235" s="200" t="s">
        <v>635</v>
      </c>
      <c r="L235" s="197" t="s">
        <v>583</v>
      </c>
      <c r="M235" s="197" t="s">
        <v>229</v>
      </c>
      <c r="N235" s="197" t="s">
        <v>298</v>
      </c>
      <c r="O235" s="53"/>
      <c r="P235" s="130"/>
      <c r="Q235" s="304"/>
      <c r="R235" s="130"/>
      <c r="S235" s="18"/>
      <c r="T235" s="18"/>
    </row>
    <row r="236" spans="2:20" s="41" customFormat="1" ht="15" x14ac:dyDescent="0.25">
      <c r="B236" s="24"/>
      <c r="C236" s="107"/>
      <c r="D236" s="143" t="s">
        <v>152</v>
      </c>
      <c r="E236" s="147">
        <v>223</v>
      </c>
      <c r="F236" s="147">
        <f t="shared" si="8"/>
        <v>1092</v>
      </c>
      <c r="G236" s="157"/>
      <c r="H236" s="99"/>
      <c r="I236" s="138" t="s">
        <v>158</v>
      </c>
      <c r="J236" s="198">
        <f t="shared" si="7"/>
        <v>746</v>
      </c>
      <c r="K236" s="200" t="s">
        <v>635</v>
      </c>
      <c r="L236" s="197" t="s">
        <v>583</v>
      </c>
      <c r="M236" s="197" t="s">
        <v>228</v>
      </c>
      <c r="N236" s="197" t="s">
        <v>298</v>
      </c>
      <c r="O236" s="53"/>
      <c r="P236" s="130"/>
      <c r="Q236" s="304"/>
      <c r="R236" s="130"/>
      <c r="S236" s="18"/>
      <c r="T236" s="18"/>
    </row>
    <row r="237" spans="2:20" s="41" customFormat="1" ht="15" x14ac:dyDescent="0.25">
      <c r="B237" s="24"/>
      <c r="C237" s="107"/>
      <c r="D237" s="143" t="s">
        <v>152</v>
      </c>
      <c r="E237" s="147">
        <v>224</v>
      </c>
      <c r="F237" s="147">
        <f t="shared" si="8"/>
        <v>1096</v>
      </c>
      <c r="G237" s="157"/>
      <c r="H237" s="99"/>
      <c r="I237" s="138" t="s">
        <v>158</v>
      </c>
      <c r="J237" s="198">
        <f t="shared" si="7"/>
        <v>748</v>
      </c>
      <c r="K237" s="200" t="s">
        <v>635</v>
      </c>
      <c r="L237" s="197" t="s">
        <v>583</v>
      </c>
      <c r="M237" s="197" t="s">
        <v>230</v>
      </c>
      <c r="N237" s="197" t="s">
        <v>298</v>
      </c>
      <c r="O237" s="53"/>
      <c r="P237" s="130"/>
      <c r="Q237" s="304"/>
      <c r="R237" s="130"/>
      <c r="S237" s="18"/>
      <c r="T237" s="18"/>
    </row>
    <row r="238" spans="2:20" s="41" customFormat="1" ht="15" x14ac:dyDescent="0.25">
      <c r="B238" s="24"/>
      <c r="C238" s="107"/>
      <c r="D238" s="143" t="s">
        <v>152</v>
      </c>
      <c r="E238" s="147">
        <v>225</v>
      </c>
      <c r="F238" s="147">
        <f t="shared" si="8"/>
        <v>1100</v>
      </c>
      <c r="G238" s="157"/>
      <c r="H238" s="99"/>
      <c r="I238" s="138" t="s">
        <v>158</v>
      </c>
      <c r="J238" s="198">
        <f t="shared" si="7"/>
        <v>750</v>
      </c>
      <c r="K238" s="200" t="s">
        <v>635</v>
      </c>
      <c r="L238" s="197" t="s">
        <v>583</v>
      </c>
      <c r="M238" s="197" t="s">
        <v>233</v>
      </c>
      <c r="N238" s="197" t="s">
        <v>298</v>
      </c>
      <c r="O238" s="53"/>
      <c r="P238" s="130"/>
      <c r="Q238" s="304"/>
      <c r="R238" s="130"/>
      <c r="S238" s="18"/>
      <c r="T238" s="18"/>
    </row>
    <row r="239" spans="2:20" s="41" customFormat="1" ht="15" x14ac:dyDescent="0.25">
      <c r="B239" s="24"/>
      <c r="C239" s="107"/>
      <c r="D239" s="143" t="s">
        <v>152</v>
      </c>
      <c r="E239" s="147">
        <v>226</v>
      </c>
      <c r="F239" s="147">
        <f t="shared" si="8"/>
        <v>1104</v>
      </c>
      <c r="G239" s="157"/>
      <c r="H239" s="99"/>
      <c r="I239" s="138" t="s">
        <v>158</v>
      </c>
      <c r="J239" s="198">
        <f t="shared" si="7"/>
        <v>752</v>
      </c>
      <c r="K239" s="200" t="s">
        <v>635</v>
      </c>
      <c r="L239" s="197" t="s">
        <v>583</v>
      </c>
      <c r="M239" s="197" t="s">
        <v>224</v>
      </c>
      <c r="N239" s="197" t="s">
        <v>298</v>
      </c>
      <c r="O239" s="53"/>
      <c r="P239" s="130"/>
      <c r="Q239" s="304"/>
      <c r="R239" s="130"/>
      <c r="S239" s="18"/>
      <c r="T239" s="18"/>
    </row>
    <row r="240" spans="2:20" s="41" customFormat="1" ht="15" x14ac:dyDescent="0.25">
      <c r="B240" s="24"/>
      <c r="C240" s="107"/>
      <c r="D240" s="143" t="s">
        <v>152</v>
      </c>
      <c r="E240" s="147">
        <v>227</v>
      </c>
      <c r="F240" s="147">
        <f t="shared" si="8"/>
        <v>1108</v>
      </c>
      <c r="G240" s="157"/>
      <c r="H240" s="99"/>
      <c r="I240" s="138" t="s">
        <v>158</v>
      </c>
      <c r="J240" s="198">
        <f t="shared" si="7"/>
        <v>754</v>
      </c>
      <c r="K240" s="200" t="s">
        <v>635</v>
      </c>
      <c r="L240" s="197" t="s">
        <v>583</v>
      </c>
      <c r="M240" s="197" t="s">
        <v>222</v>
      </c>
      <c r="N240" s="197" t="s">
        <v>298</v>
      </c>
      <c r="O240" s="53"/>
      <c r="P240" s="130"/>
      <c r="Q240" s="304"/>
      <c r="R240" s="130"/>
      <c r="S240" s="18"/>
      <c r="T240" s="18"/>
    </row>
    <row r="241" spans="2:20" s="41" customFormat="1" ht="15" x14ac:dyDescent="0.25">
      <c r="B241" s="24"/>
      <c r="C241" s="107"/>
      <c r="D241" s="143" t="s">
        <v>152</v>
      </c>
      <c r="E241" s="147">
        <v>228</v>
      </c>
      <c r="F241" s="147">
        <f t="shared" si="8"/>
        <v>1112</v>
      </c>
      <c r="G241" s="157"/>
      <c r="H241" s="99"/>
      <c r="I241" s="138" t="s">
        <v>158</v>
      </c>
      <c r="J241" s="198">
        <f t="shared" si="7"/>
        <v>756</v>
      </c>
      <c r="K241" s="200" t="s">
        <v>635</v>
      </c>
      <c r="L241" s="197" t="s">
        <v>583</v>
      </c>
      <c r="M241" s="197" t="s">
        <v>220</v>
      </c>
      <c r="N241" s="197" t="s">
        <v>298</v>
      </c>
      <c r="O241" s="53"/>
      <c r="P241" s="130"/>
      <c r="Q241" s="304"/>
      <c r="R241" s="130"/>
      <c r="S241" s="18"/>
      <c r="T241" s="18"/>
    </row>
    <row r="242" spans="2:20" s="41" customFormat="1" ht="15" x14ac:dyDescent="0.25">
      <c r="B242" s="24"/>
      <c r="C242" s="107"/>
      <c r="D242" s="143" t="s">
        <v>152</v>
      </c>
      <c r="E242" s="147">
        <v>229</v>
      </c>
      <c r="F242" s="147">
        <f t="shared" si="8"/>
        <v>1116</v>
      </c>
      <c r="G242" s="157"/>
      <c r="H242" s="99"/>
      <c r="I242" s="138" t="s">
        <v>158</v>
      </c>
      <c r="J242" s="198">
        <f t="shared" si="7"/>
        <v>758</v>
      </c>
      <c r="K242" s="200" t="s">
        <v>635</v>
      </c>
      <c r="L242" s="197" t="s">
        <v>583</v>
      </c>
      <c r="M242" s="197" t="s">
        <v>226</v>
      </c>
      <c r="N242" s="197" t="s">
        <v>298</v>
      </c>
      <c r="O242" s="53"/>
      <c r="P242" s="130"/>
      <c r="Q242" s="304"/>
      <c r="R242" s="130"/>
      <c r="S242" s="18"/>
      <c r="T242" s="18"/>
    </row>
    <row r="243" spans="2:20" s="41" customFormat="1" ht="15" x14ac:dyDescent="0.25">
      <c r="B243" s="24"/>
      <c r="C243" s="107"/>
      <c r="D243" s="143" t="s">
        <v>152</v>
      </c>
      <c r="E243" s="147">
        <v>230</v>
      </c>
      <c r="F243" s="147">
        <f t="shared" si="8"/>
        <v>1120</v>
      </c>
      <c r="G243" s="157"/>
      <c r="H243" s="99"/>
      <c r="I243" s="138" t="s">
        <v>158</v>
      </c>
      <c r="J243" s="198">
        <f t="shared" si="7"/>
        <v>760</v>
      </c>
      <c r="K243" s="200" t="s">
        <v>635</v>
      </c>
      <c r="L243" s="197" t="s">
        <v>583</v>
      </c>
      <c r="M243" s="197" t="s">
        <v>158</v>
      </c>
      <c r="N243" s="197" t="s">
        <v>298</v>
      </c>
      <c r="O243" s="53"/>
      <c r="P243" s="130"/>
      <c r="Q243" s="304"/>
      <c r="R243" s="130"/>
      <c r="S243" s="18"/>
      <c r="T243" s="18"/>
    </row>
    <row r="244" spans="2:20" s="41" customFormat="1" ht="15" x14ac:dyDescent="0.25">
      <c r="B244" s="24"/>
      <c r="C244" s="107"/>
      <c r="D244" s="143" t="s">
        <v>152</v>
      </c>
      <c r="E244" s="147">
        <v>231</v>
      </c>
      <c r="F244" s="147">
        <f t="shared" si="8"/>
        <v>1124</v>
      </c>
      <c r="G244" s="157"/>
      <c r="H244" s="99"/>
      <c r="I244" s="138" t="s">
        <v>158</v>
      </c>
      <c r="J244" s="198">
        <f t="shared" si="7"/>
        <v>762</v>
      </c>
      <c r="K244" s="200" t="s">
        <v>635</v>
      </c>
      <c r="L244" s="197" t="s">
        <v>583</v>
      </c>
      <c r="M244" s="197" t="s">
        <v>227</v>
      </c>
      <c r="N244" s="197" t="s">
        <v>298</v>
      </c>
      <c r="O244" s="53"/>
      <c r="P244" s="130"/>
      <c r="Q244" s="304"/>
      <c r="R244" s="130"/>
      <c r="S244" s="18"/>
      <c r="T244" s="18"/>
    </row>
    <row r="245" spans="2:20" s="41" customFormat="1" ht="15" x14ac:dyDescent="0.25">
      <c r="B245" s="24"/>
      <c r="C245" s="107"/>
      <c r="D245" s="143" t="s">
        <v>152</v>
      </c>
      <c r="E245" s="147">
        <v>232</v>
      </c>
      <c r="F245" s="147">
        <f t="shared" si="8"/>
        <v>1128</v>
      </c>
      <c r="G245" s="157"/>
      <c r="H245" s="99"/>
      <c r="I245" s="138" t="s">
        <v>158</v>
      </c>
      <c r="J245" s="198">
        <f t="shared" si="7"/>
        <v>764</v>
      </c>
      <c r="K245" s="200" t="s">
        <v>635</v>
      </c>
      <c r="L245" s="197" t="s">
        <v>583</v>
      </c>
      <c r="M245" s="197" t="s">
        <v>232</v>
      </c>
      <c r="N245" s="197" t="s">
        <v>298</v>
      </c>
      <c r="O245" s="53"/>
      <c r="P245" s="130"/>
      <c r="Q245" s="304"/>
      <c r="R245" s="130"/>
      <c r="S245" s="18"/>
      <c r="T245" s="18"/>
    </row>
    <row r="246" spans="2:20" s="41" customFormat="1" ht="15" x14ac:dyDescent="0.25">
      <c r="B246" s="24"/>
      <c r="C246" s="107"/>
      <c r="D246" s="142" t="s">
        <v>156</v>
      </c>
      <c r="E246" s="147">
        <v>233</v>
      </c>
      <c r="F246" s="147">
        <f t="shared" si="8"/>
        <v>1132</v>
      </c>
      <c r="G246" s="157"/>
      <c r="H246" s="99"/>
      <c r="I246" s="138" t="s">
        <v>158</v>
      </c>
      <c r="J246" s="198">
        <f t="shared" si="7"/>
        <v>766</v>
      </c>
      <c r="K246" s="196" t="s">
        <v>1007</v>
      </c>
      <c r="L246" s="197" t="s">
        <v>584</v>
      </c>
      <c r="M246" s="109" t="s">
        <v>234</v>
      </c>
      <c r="N246" s="109" t="s">
        <v>301</v>
      </c>
      <c r="O246" s="53"/>
      <c r="P246" s="130"/>
      <c r="Q246" s="304"/>
      <c r="R246" s="130"/>
      <c r="S246" s="18"/>
      <c r="T246" s="18"/>
    </row>
    <row r="247" spans="2:20" s="41" customFormat="1" ht="15" x14ac:dyDescent="0.25">
      <c r="B247" s="24"/>
      <c r="C247" s="107"/>
      <c r="D247" s="143" t="s">
        <v>156</v>
      </c>
      <c r="E247" s="147">
        <v>234</v>
      </c>
      <c r="F247" s="147">
        <f t="shared" si="8"/>
        <v>1136</v>
      </c>
      <c r="G247" s="157"/>
      <c r="H247" s="99"/>
      <c r="I247" s="138" t="s">
        <v>158</v>
      </c>
      <c r="J247" s="198">
        <f t="shared" si="7"/>
        <v>768</v>
      </c>
      <c r="K247" s="200" t="s">
        <v>636</v>
      </c>
      <c r="L247" s="197" t="s">
        <v>584</v>
      </c>
      <c r="M247" s="197" t="s">
        <v>225</v>
      </c>
      <c r="N247" s="65" t="s">
        <v>301</v>
      </c>
      <c r="O247" s="53"/>
      <c r="P247" s="130"/>
      <c r="Q247" s="304"/>
      <c r="R247" s="130"/>
      <c r="S247" s="18"/>
      <c r="T247" s="18"/>
    </row>
    <row r="248" spans="2:20" s="41" customFormat="1" ht="15" x14ac:dyDescent="0.25">
      <c r="B248" s="24"/>
      <c r="C248" s="107"/>
      <c r="D248" s="143" t="s">
        <v>156</v>
      </c>
      <c r="E248" s="147">
        <v>235</v>
      </c>
      <c r="F248" s="147">
        <f t="shared" si="8"/>
        <v>1140</v>
      </c>
      <c r="G248" s="157"/>
      <c r="H248" s="99"/>
      <c r="I248" s="138" t="s">
        <v>158</v>
      </c>
      <c r="J248" s="198">
        <f t="shared" si="7"/>
        <v>770</v>
      </c>
      <c r="K248" s="200" t="s">
        <v>636</v>
      </c>
      <c r="L248" s="197" t="s">
        <v>584</v>
      </c>
      <c r="M248" s="197" t="s">
        <v>223</v>
      </c>
      <c r="N248" s="65" t="s">
        <v>301</v>
      </c>
      <c r="O248" s="53"/>
      <c r="P248" s="130"/>
      <c r="Q248" s="304"/>
      <c r="R248" s="130"/>
      <c r="S248" s="18"/>
      <c r="T248" s="18"/>
    </row>
    <row r="249" spans="2:20" s="41" customFormat="1" ht="15" x14ac:dyDescent="0.25">
      <c r="B249" s="24"/>
      <c r="C249" s="107"/>
      <c r="D249" s="143" t="s">
        <v>156</v>
      </c>
      <c r="E249" s="147">
        <v>236</v>
      </c>
      <c r="F249" s="147">
        <f t="shared" si="8"/>
        <v>1144</v>
      </c>
      <c r="G249" s="157"/>
      <c r="H249" s="99"/>
      <c r="I249" s="138" t="s">
        <v>158</v>
      </c>
      <c r="J249" s="198">
        <f t="shared" si="7"/>
        <v>772</v>
      </c>
      <c r="K249" s="200" t="s">
        <v>636</v>
      </c>
      <c r="L249" s="197" t="s">
        <v>584</v>
      </c>
      <c r="M249" s="197" t="s">
        <v>221</v>
      </c>
      <c r="N249" s="65" t="s">
        <v>301</v>
      </c>
      <c r="O249" s="53"/>
      <c r="P249" s="130"/>
      <c r="Q249" s="304"/>
      <c r="R249" s="130"/>
      <c r="S249" s="18"/>
      <c r="T249" s="18"/>
    </row>
    <row r="250" spans="2:20" s="41" customFormat="1" ht="15" x14ac:dyDescent="0.25">
      <c r="B250" s="24"/>
      <c r="C250" s="107"/>
      <c r="D250" s="143" t="s">
        <v>156</v>
      </c>
      <c r="E250" s="147">
        <v>237</v>
      </c>
      <c r="F250" s="147">
        <f t="shared" si="8"/>
        <v>1148</v>
      </c>
      <c r="G250" s="157"/>
      <c r="H250" s="99"/>
      <c r="I250" s="138" t="s">
        <v>158</v>
      </c>
      <c r="J250" s="198">
        <f t="shared" si="7"/>
        <v>774</v>
      </c>
      <c r="K250" s="200" t="s">
        <v>636</v>
      </c>
      <c r="L250" s="197" t="s">
        <v>584</v>
      </c>
      <c r="M250" s="197" t="s">
        <v>229</v>
      </c>
      <c r="N250" s="65" t="s">
        <v>301</v>
      </c>
      <c r="O250" s="53"/>
      <c r="P250" s="130"/>
      <c r="Q250" s="304"/>
      <c r="R250" s="130"/>
      <c r="S250" s="18"/>
      <c r="T250" s="18"/>
    </row>
    <row r="251" spans="2:20" s="41" customFormat="1" ht="15" x14ac:dyDescent="0.25">
      <c r="B251" s="24"/>
      <c r="C251" s="107"/>
      <c r="D251" s="143" t="s">
        <v>156</v>
      </c>
      <c r="E251" s="147">
        <v>238</v>
      </c>
      <c r="F251" s="147">
        <f t="shared" si="8"/>
        <v>1152</v>
      </c>
      <c r="G251" s="157"/>
      <c r="H251" s="99"/>
      <c r="I251" s="138" t="s">
        <v>158</v>
      </c>
      <c r="J251" s="198">
        <f t="shared" si="7"/>
        <v>776</v>
      </c>
      <c r="K251" s="200" t="s">
        <v>636</v>
      </c>
      <c r="L251" s="197" t="s">
        <v>584</v>
      </c>
      <c r="M251" s="197" t="s">
        <v>228</v>
      </c>
      <c r="N251" s="65" t="s">
        <v>301</v>
      </c>
      <c r="O251" s="53"/>
      <c r="P251" s="130"/>
      <c r="Q251" s="304"/>
      <c r="R251" s="130"/>
      <c r="S251" s="18"/>
      <c r="T251" s="18"/>
    </row>
    <row r="252" spans="2:20" s="41" customFormat="1" ht="15" x14ac:dyDescent="0.25">
      <c r="B252" s="24"/>
      <c r="C252" s="107"/>
      <c r="D252" s="143" t="s">
        <v>156</v>
      </c>
      <c r="E252" s="147">
        <v>239</v>
      </c>
      <c r="F252" s="147">
        <f t="shared" si="8"/>
        <v>1156</v>
      </c>
      <c r="G252" s="157"/>
      <c r="H252" s="99"/>
      <c r="I252" s="138" t="s">
        <v>158</v>
      </c>
      <c r="J252" s="198">
        <f t="shared" si="7"/>
        <v>778</v>
      </c>
      <c r="K252" s="200" t="s">
        <v>636</v>
      </c>
      <c r="L252" s="197" t="s">
        <v>584</v>
      </c>
      <c r="M252" s="197" t="s">
        <v>230</v>
      </c>
      <c r="N252" s="65" t="s">
        <v>301</v>
      </c>
      <c r="O252" s="53"/>
      <c r="P252" s="130"/>
      <c r="Q252" s="304"/>
      <c r="R252" s="130"/>
      <c r="S252" s="18"/>
      <c r="T252" s="18"/>
    </row>
    <row r="253" spans="2:20" s="41" customFormat="1" ht="15" x14ac:dyDescent="0.25">
      <c r="B253" s="24"/>
      <c r="C253" s="107"/>
      <c r="D253" s="143" t="s">
        <v>156</v>
      </c>
      <c r="E253" s="147">
        <v>240</v>
      </c>
      <c r="F253" s="147">
        <f t="shared" si="8"/>
        <v>1160</v>
      </c>
      <c r="G253" s="157"/>
      <c r="H253" s="99"/>
      <c r="I253" s="138" t="s">
        <v>158</v>
      </c>
      <c r="J253" s="198">
        <f t="shared" si="7"/>
        <v>780</v>
      </c>
      <c r="K253" s="200" t="s">
        <v>636</v>
      </c>
      <c r="L253" s="197" t="s">
        <v>584</v>
      </c>
      <c r="M253" s="197" t="s">
        <v>233</v>
      </c>
      <c r="N253" s="65" t="s">
        <v>301</v>
      </c>
      <c r="O253" s="53"/>
      <c r="P253" s="130"/>
      <c r="Q253" s="304"/>
      <c r="R253" s="130"/>
      <c r="S253" s="18"/>
      <c r="T253" s="18"/>
    </row>
    <row r="254" spans="2:20" s="41" customFormat="1" ht="15" x14ac:dyDescent="0.25">
      <c r="B254" s="24"/>
      <c r="C254" s="107"/>
      <c r="D254" s="143" t="s">
        <v>156</v>
      </c>
      <c r="E254" s="147">
        <v>241</v>
      </c>
      <c r="F254" s="147">
        <f t="shared" si="8"/>
        <v>1164</v>
      </c>
      <c r="G254" s="157"/>
      <c r="H254" s="99"/>
      <c r="I254" s="138" t="s">
        <v>158</v>
      </c>
      <c r="J254" s="198">
        <f t="shared" si="7"/>
        <v>782</v>
      </c>
      <c r="K254" s="200" t="s">
        <v>636</v>
      </c>
      <c r="L254" s="197" t="s">
        <v>584</v>
      </c>
      <c r="M254" s="197" t="s">
        <v>224</v>
      </c>
      <c r="N254" s="65" t="s">
        <v>301</v>
      </c>
      <c r="O254" s="53"/>
      <c r="P254" s="130"/>
      <c r="Q254" s="304"/>
      <c r="R254" s="130"/>
      <c r="S254" s="18"/>
      <c r="T254" s="18"/>
    </row>
    <row r="255" spans="2:20" s="41" customFormat="1" ht="15" x14ac:dyDescent="0.25">
      <c r="B255" s="24"/>
      <c r="C255" s="107"/>
      <c r="D255" s="143" t="s">
        <v>156</v>
      </c>
      <c r="E255" s="147">
        <v>242</v>
      </c>
      <c r="F255" s="147">
        <f t="shared" si="8"/>
        <v>1168</v>
      </c>
      <c r="G255" s="157"/>
      <c r="H255" s="99"/>
      <c r="I255" s="138" t="s">
        <v>158</v>
      </c>
      <c r="J255" s="198">
        <f t="shared" si="7"/>
        <v>784</v>
      </c>
      <c r="K255" s="200" t="s">
        <v>636</v>
      </c>
      <c r="L255" s="197" t="s">
        <v>584</v>
      </c>
      <c r="M255" s="197" t="s">
        <v>222</v>
      </c>
      <c r="N255" s="65" t="s">
        <v>301</v>
      </c>
      <c r="O255" s="53"/>
      <c r="P255" s="130"/>
      <c r="Q255" s="304"/>
      <c r="R255" s="130"/>
      <c r="S255" s="18"/>
      <c r="T255" s="18"/>
    </row>
    <row r="256" spans="2:20" s="41" customFormat="1" ht="15" x14ac:dyDescent="0.25">
      <c r="B256" s="24"/>
      <c r="C256" s="107"/>
      <c r="D256" s="143" t="s">
        <v>156</v>
      </c>
      <c r="E256" s="147">
        <v>243</v>
      </c>
      <c r="F256" s="147">
        <f t="shared" si="8"/>
        <v>1172</v>
      </c>
      <c r="G256" s="157"/>
      <c r="H256" s="99"/>
      <c r="I256" s="138" t="s">
        <v>158</v>
      </c>
      <c r="J256" s="198">
        <f t="shared" si="7"/>
        <v>786</v>
      </c>
      <c r="K256" s="200" t="s">
        <v>636</v>
      </c>
      <c r="L256" s="197" t="s">
        <v>584</v>
      </c>
      <c r="M256" s="197" t="s">
        <v>220</v>
      </c>
      <c r="N256" s="65" t="s">
        <v>301</v>
      </c>
      <c r="O256" s="53"/>
      <c r="P256" s="130"/>
      <c r="Q256" s="304"/>
      <c r="R256" s="130"/>
      <c r="S256" s="18"/>
      <c r="T256" s="18"/>
    </row>
    <row r="257" spans="2:20" s="41" customFormat="1" ht="15" x14ac:dyDescent="0.25">
      <c r="B257" s="24"/>
      <c r="C257" s="107"/>
      <c r="D257" s="143" t="s">
        <v>156</v>
      </c>
      <c r="E257" s="147">
        <v>244</v>
      </c>
      <c r="F257" s="147">
        <f t="shared" si="8"/>
        <v>1176</v>
      </c>
      <c r="G257" s="157"/>
      <c r="H257" s="99"/>
      <c r="I257" s="138" t="s">
        <v>158</v>
      </c>
      <c r="J257" s="198">
        <f t="shared" si="7"/>
        <v>788</v>
      </c>
      <c r="K257" s="200" t="s">
        <v>636</v>
      </c>
      <c r="L257" s="197" t="s">
        <v>584</v>
      </c>
      <c r="M257" s="197" t="s">
        <v>226</v>
      </c>
      <c r="N257" s="65" t="s">
        <v>301</v>
      </c>
      <c r="O257" s="53"/>
      <c r="P257" s="130"/>
      <c r="Q257" s="304"/>
      <c r="R257" s="130"/>
      <c r="S257" s="18"/>
      <c r="T257" s="18"/>
    </row>
    <row r="258" spans="2:20" s="41" customFormat="1" ht="15" x14ac:dyDescent="0.25">
      <c r="B258" s="24"/>
      <c r="C258" s="107"/>
      <c r="D258" s="143" t="s">
        <v>156</v>
      </c>
      <c r="E258" s="147">
        <v>245</v>
      </c>
      <c r="F258" s="147">
        <f t="shared" si="8"/>
        <v>1180</v>
      </c>
      <c r="G258" s="157"/>
      <c r="H258" s="99"/>
      <c r="I258" s="138" t="s">
        <v>158</v>
      </c>
      <c r="J258" s="198">
        <f t="shared" si="7"/>
        <v>790</v>
      </c>
      <c r="K258" s="200" t="s">
        <v>636</v>
      </c>
      <c r="L258" s="197" t="s">
        <v>584</v>
      </c>
      <c r="M258" s="197" t="s">
        <v>158</v>
      </c>
      <c r="N258" s="65" t="s">
        <v>301</v>
      </c>
      <c r="O258" s="53"/>
      <c r="P258" s="130"/>
      <c r="Q258" s="304"/>
      <c r="R258" s="130"/>
      <c r="S258" s="18"/>
      <c r="T258" s="18"/>
    </row>
    <row r="259" spans="2:20" s="41" customFormat="1" ht="15" x14ac:dyDescent="0.25">
      <c r="B259" s="24"/>
      <c r="C259" s="107"/>
      <c r="D259" s="143" t="s">
        <v>156</v>
      </c>
      <c r="E259" s="147">
        <v>246</v>
      </c>
      <c r="F259" s="147">
        <f t="shared" si="8"/>
        <v>1184</v>
      </c>
      <c r="G259" s="157"/>
      <c r="H259" s="99"/>
      <c r="I259" s="138" t="s">
        <v>158</v>
      </c>
      <c r="J259" s="198">
        <f t="shared" si="7"/>
        <v>792</v>
      </c>
      <c r="K259" s="200" t="s">
        <v>636</v>
      </c>
      <c r="L259" s="197" t="s">
        <v>584</v>
      </c>
      <c r="M259" s="197" t="s">
        <v>227</v>
      </c>
      <c r="N259" s="65" t="s">
        <v>301</v>
      </c>
      <c r="O259" s="53"/>
      <c r="P259" s="130"/>
      <c r="Q259" s="304"/>
      <c r="R259" s="130"/>
      <c r="S259" s="18"/>
      <c r="T259" s="18"/>
    </row>
    <row r="260" spans="2:20" s="41" customFormat="1" ht="15" x14ac:dyDescent="0.25">
      <c r="B260" s="24"/>
      <c r="C260" s="107"/>
      <c r="D260" s="143" t="s">
        <v>156</v>
      </c>
      <c r="E260" s="147">
        <v>247</v>
      </c>
      <c r="F260" s="147">
        <f t="shared" si="8"/>
        <v>1188</v>
      </c>
      <c r="G260" s="157"/>
      <c r="H260" s="99"/>
      <c r="I260" s="138" t="s">
        <v>158</v>
      </c>
      <c r="J260" s="198">
        <f t="shared" si="7"/>
        <v>794</v>
      </c>
      <c r="K260" s="200" t="s">
        <v>636</v>
      </c>
      <c r="L260" s="197" t="s">
        <v>584</v>
      </c>
      <c r="M260" s="197" t="s">
        <v>232</v>
      </c>
      <c r="N260" s="65" t="s">
        <v>301</v>
      </c>
      <c r="O260" s="53"/>
      <c r="P260" s="130"/>
      <c r="Q260" s="304"/>
      <c r="R260" s="130"/>
      <c r="S260" s="18"/>
      <c r="T260" s="18"/>
    </row>
    <row r="261" spans="2:20" s="41" customFormat="1" ht="15" x14ac:dyDescent="0.25">
      <c r="B261" s="24"/>
      <c r="C261" s="107"/>
      <c r="D261" s="142" t="s">
        <v>154</v>
      </c>
      <c r="E261" s="147">
        <v>248</v>
      </c>
      <c r="F261" s="147">
        <f t="shared" si="8"/>
        <v>1192</v>
      </c>
      <c r="G261" s="157"/>
      <c r="H261" s="99"/>
      <c r="I261" s="138" t="s">
        <v>158</v>
      </c>
      <c r="J261" s="198">
        <f t="shared" si="7"/>
        <v>796</v>
      </c>
      <c r="K261" s="196" t="s">
        <v>1006</v>
      </c>
      <c r="L261" s="197" t="s">
        <v>583</v>
      </c>
      <c r="M261" s="109" t="s">
        <v>234</v>
      </c>
      <c r="N261" s="109" t="s">
        <v>298</v>
      </c>
      <c r="O261" s="53"/>
      <c r="Q261" s="304"/>
      <c r="S261" s="33"/>
      <c r="T261" s="25"/>
    </row>
    <row r="262" spans="2:20" s="41" customFormat="1" ht="15" x14ac:dyDescent="0.25">
      <c r="B262" s="24"/>
      <c r="C262" s="107"/>
      <c r="D262" s="143" t="s">
        <v>154</v>
      </c>
      <c r="E262" s="147">
        <v>249</v>
      </c>
      <c r="F262" s="147">
        <f t="shared" si="8"/>
        <v>1196</v>
      </c>
      <c r="G262" s="157"/>
      <c r="H262" s="99"/>
      <c r="I262" s="138" t="s">
        <v>158</v>
      </c>
      <c r="J262" s="198">
        <f t="shared" si="7"/>
        <v>798</v>
      </c>
      <c r="K262" s="200" t="s">
        <v>637</v>
      </c>
      <c r="L262" s="197" t="s">
        <v>583</v>
      </c>
      <c r="M262" s="197" t="s">
        <v>225</v>
      </c>
      <c r="N262" s="197" t="s">
        <v>298</v>
      </c>
      <c r="O262" s="53"/>
      <c r="Q262" s="304"/>
      <c r="S262" s="33"/>
      <c r="T262" s="25"/>
    </row>
    <row r="263" spans="2:20" s="41" customFormat="1" ht="15" x14ac:dyDescent="0.25">
      <c r="B263" s="24"/>
      <c r="C263" s="107"/>
      <c r="D263" s="143" t="s">
        <v>154</v>
      </c>
      <c r="E263" s="147">
        <v>250</v>
      </c>
      <c r="F263" s="147">
        <f t="shared" si="8"/>
        <v>1200</v>
      </c>
      <c r="G263" s="157"/>
      <c r="H263" s="99"/>
      <c r="I263" s="138" t="s">
        <v>158</v>
      </c>
      <c r="J263" s="198">
        <f t="shared" si="7"/>
        <v>800</v>
      </c>
      <c r="K263" s="200" t="s">
        <v>637</v>
      </c>
      <c r="L263" s="197" t="s">
        <v>583</v>
      </c>
      <c r="M263" s="197" t="s">
        <v>223</v>
      </c>
      <c r="N263" s="197" t="s">
        <v>298</v>
      </c>
      <c r="O263" s="53"/>
      <c r="Q263" s="304"/>
      <c r="S263" s="33"/>
      <c r="T263" s="25"/>
    </row>
    <row r="264" spans="2:20" s="41" customFormat="1" ht="15" x14ac:dyDescent="0.25">
      <c r="B264" s="24"/>
      <c r="C264" s="107"/>
      <c r="D264" s="143" t="s">
        <v>154</v>
      </c>
      <c r="E264" s="147">
        <v>251</v>
      </c>
      <c r="F264" s="147">
        <f t="shared" si="8"/>
        <v>1204</v>
      </c>
      <c r="G264" s="157"/>
      <c r="H264" s="99"/>
      <c r="I264" s="138" t="s">
        <v>158</v>
      </c>
      <c r="J264" s="198">
        <f t="shared" si="7"/>
        <v>802</v>
      </c>
      <c r="K264" s="200" t="s">
        <v>637</v>
      </c>
      <c r="L264" s="197" t="s">
        <v>583</v>
      </c>
      <c r="M264" s="197" t="s">
        <v>221</v>
      </c>
      <c r="N264" s="197" t="s">
        <v>298</v>
      </c>
      <c r="O264" s="53"/>
      <c r="Q264" s="304"/>
      <c r="S264" s="33"/>
      <c r="T264" s="25"/>
    </row>
    <row r="265" spans="2:20" s="41" customFormat="1" ht="15" x14ac:dyDescent="0.25">
      <c r="B265" s="24"/>
      <c r="C265" s="107"/>
      <c r="D265" s="143" t="s">
        <v>154</v>
      </c>
      <c r="E265" s="147">
        <v>252</v>
      </c>
      <c r="F265" s="147">
        <f t="shared" si="8"/>
        <v>1208</v>
      </c>
      <c r="G265" s="157"/>
      <c r="H265" s="99"/>
      <c r="I265" s="138" t="s">
        <v>158</v>
      </c>
      <c r="J265" s="198">
        <f t="shared" si="7"/>
        <v>804</v>
      </c>
      <c r="K265" s="200" t="s">
        <v>637</v>
      </c>
      <c r="L265" s="197" t="s">
        <v>583</v>
      </c>
      <c r="M265" s="197" t="s">
        <v>229</v>
      </c>
      <c r="N265" s="197" t="s">
        <v>298</v>
      </c>
      <c r="O265" s="53"/>
      <c r="Q265" s="304"/>
      <c r="S265" s="33"/>
      <c r="T265" s="25"/>
    </row>
    <row r="266" spans="2:20" s="41" customFormat="1" ht="15" x14ac:dyDescent="0.25">
      <c r="B266" s="24"/>
      <c r="C266" s="107"/>
      <c r="D266" s="143" t="s">
        <v>154</v>
      </c>
      <c r="E266" s="147">
        <v>253</v>
      </c>
      <c r="F266" s="147">
        <f t="shared" si="8"/>
        <v>1212</v>
      </c>
      <c r="G266" s="157"/>
      <c r="H266" s="99"/>
      <c r="I266" s="138" t="s">
        <v>158</v>
      </c>
      <c r="J266" s="198">
        <f t="shared" si="7"/>
        <v>806</v>
      </c>
      <c r="K266" s="200" t="s">
        <v>637</v>
      </c>
      <c r="L266" s="197" t="s">
        <v>583</v>
      </c>
      <c r="M266" s="197" t="s">
        <v>228</v>
      </c>
      <c r="N266" s="197" t="s">
        <v>298</v>
      </c>
      <c r="O266" s="53"/>
      <c r="Q266" s="304"/>
      <c r="S266" s="33"/>
      <c r="T266" s="25"/>
    </row>
    <row r="267" spans="2:20" s="41" customFormat="1" ht="15" x14ac:dyDescent="0.25">
      <c r="B267" s="24"/>
      <c r="C267" s="107"/>
      <c r="D267" s="143" t="s">
        <v>154</v>
      </c>
      <c r="E267" s="147">
        <v>254</v>
      </c>
      <c r="F267" s="147">
        <f t="shared" si="8"/>
        <v>1216</v>
      </c>
      <c r="G267" s="157"/>
      <c r="H267" s="99"/>
      <c r="I267" s="138" t="s">
        <v>158</v>
      </c>
      <c r="J267" s="198">
        <f t="shared" si="7"/>
        <v>808</v>
      </c>
      <c r="K267" s="200" t="s">
        <v>637</v>
      </c>
      <c r="L267" s="197" t="s">
        <v>583</v>
      </c>
      <c r="M267" s="197" t="s">
        <v>230</v>
      </c>
      <c r="N267" s="197" t="s">
        <v>298</v>
      </c>
      <c r="O267" s="53"/>
      <c r="Q267" s="304"/>
      <c r="S267" s="33"/>
      <c r="T267" s="25"/>
    </row>
    <row r="268" spans="2:20" s="41" customFormat="1" ht="15" x14ac:dyDescent="0.25">
      <c r="B268" s="24"/>
      <c r="C268" s="107"/>
      <c r="D268" s="143" t="s">
        <v>154</v>
      </c>
      <c r="E268" s="147">
        <v>255</v>
      </c>
      <c r="F268" s="147">
        <f t="shared" si="8"/>
        <v>1220</v>
      </c>
      <c r="G268" s="157"/>
      <c r="H268" s="99"/>
      <c r="I268" s="138" t="s">
        <v>158</v>
      </c>
      <c r="J268" s="198">
        <f t="shared" si="7"/>
        <v>810</v>
      </c>
      <c r="K268" s="200" t="s">
        <v>637</v>
      </c>
      <c r="L268" s="197" t="s">
        <v>583</v>
      </c>
      <c r="M268" s="197" t="s">
        <v>233</v>
      </c>
      <c r="N268" s="197" t="s">
        <v>298</v>
      </c>
      <c r="O268" s="53"/>
      <c r="Q268" s="304"/>
      <c r="S268" s="33"/>
      <c r="T268" s="25"/>
    </row>
    <row r="269" spans="2:20" s="41" customFormat="1" ht="15" x14ac:dyDescent="0.25">
      <c r="B269" s="24"/>
      <c r="C269" s="107"/>
      <c r="D269" s="143" t="s">
        <v>154</v>
      </c>
      <c r="E269" s="147">
        <v>256</v>
      </c>
      <c r="F269" s="147">
        <f t="shared" si="8"/>
        <v>1224</v>
      </c>
      <c r="G269" s="157"/>
      <c r="H269" s="99"/>
      <c r="I269" s="138" t="s">
        <v>158</v>
      </c>
      <c r="J269" s="198">
        <f t="shared" ref="J269:J332" si="9">300+2*O$11*(D$11-1)+2*E269</f>
        <v>812</v>
      </c>
      <c r="K269" s="200" t="s">
        <v>637</v>
      </c>
      <c r="L269" s="197" t="s">
        <v>583</v>
      </c>
      <c r="M269" s="197" t="s">
        <v>224</v>
      </c>
      <c r="N269" s="197" t="s">
        <v>298</v>
      </c>
      <c r="O269" s="53"/>
      <c r="Q269" s="304"/>
      <c r="S269" s="33"/>
      <c r="T269" s="25"/>
    </row>
    <row r="270" spans="2:20" s="41" customFormat="1" ht="15" x14ac:dyDescent="0.25">
      <c r="B270" s="24"/>
      <c r="C270" s="107"/>
      <c r="D270" s="143" t="s">
        <v>154</v>
      </c>
      <c r="E270" s="147">
        <v>257</v>
      </c>
      <c r="F270" s="147">
        <f t="shared" ref="F270:F333" si="10">4*(O$11*(D$11-1)+E270)+F$12</f>
        <v>1228</v>
      </c>
      <c r="G270" s="157"/>
      <c r="H270" s="99"/>
      <c r="I270" s="138" t="s">
        <v>158</v>
      </c>
      <c r="J270" s="198">
        <f t="shared" si="9"/>
        <v>814</v>
      </c>
      <c r="K270" s="200" t="s">
        <v>637</v>
      </c>
      <c r="L270" s="197" t="s">
        <v>583</v>
      </c>
      <c r="M270" s="197" t="s">
        <v>222</v>
      </c>
      <c r="N270" s="197" t="s">
        <v>298</v>
      </c>
      <c r="O270" s="53"/>
      <c r="Q270" s="304"/>
      <c r="S270" s="33"/>
      <c r="T270" s="25"/>
    </row>
    <row r="271" spans="2:20" s="41" customFormat="1" ht="15" x14ac:dyDescent="0.25">
      <c r="B271" s="24"/>
      <c r="C271" s="24"/>
      <c r="D271" s="143" t="s">
        <v>154</v>
      </c>
      <c r="E271" s="147">
        <v>258</v>
      </c>
      <c r="F271" s="147">
        <f t="shared" si="10"/>
        <v>1232</v>
      </c>
      <c r="G271" s="157"/>
      <c r="H271" s="99"/>
      <c r="I271" s="138" t="s">
        <v>158</v>
      </c>
      <c r="J271" s="198">
        <f t="shared" si="9"/>
        <v>816</v>
      </c>
      <c r="K271" s="200" t="s">
        <v>637</v>
      </c>
      <c r="L271" s="197" t="s">
        <v>583</v>
      </c>
      <c r="M271" s="197" t="s">
        <v>220</v>
      </c>
      <c r="N271" s="197" t="s">
        <v>298</v>
      </c>
      <c r="O271" s="53"/>
      <c r="Q271" s="304"/>
      <c r="S271" s="33"/>
      <c r="T271" s="25"/>
    </row>
    <row r="272" spans="2:20" s="41" customFormat="1" ht="15" x14ac:dyDescent="0.25">
      <c r="B272" s="24"/>
      <c r="C272" s="107"/>
      <c r="D272" s="143" t="s">
        <v>154</v>
      </c>
      <c r="E272" s="147">
        <v>259</v>
      </c>
      <c r="F272" s="147">
        <f t="shared" si="10"/>
        <v>1236</v>
      </c>
      <c r="G272" s="157"/>
      <c r="H272" s="99"/>
      <c r="I272" s="138" t="s">
        <v>158</v>
      </c>
      <c r="J272" s="198">
        <f t="shared" si="9"/>
        <v>818</v>
      </c>
      <c r="K272" s="200" t="s">
        <v>637</v>
      </c>
      <c r="L272" s="197" t="s">
        <v>583</v>
      </c>
      <c r="M272" s="197" t="s">
        <v>226</v>
      </c>
      <c r="N272" s="197" t="s">
        <v>298</v>
      </c>
      <c r="O272" s="53"/>
      <c r="Q272" s="304"/>
      <c r="S272" s="33"/>
      <c r="T272" s="25"/>
    </row>
    <row r="273" spans="2:20" s="41" customFormat="1" ht="15" x14ac:dyDescent="0.25">
      <c r="B273" s="24"/>
      <c r="C273" s="107"/>
      <c r="D273" s="143" t="s">
        <v>154</v>
      </c>
      <c r="E273" s="147">
        <v>260</v>
      </c>
      <c r="F273" s="147">
        <f t="shared" si="10"/>
        <v>1240</v>
      </c>
      <c r="G273" s="157"/>
      <c r="H273" s="99"/>
      <c r="I273" s="138" t="s">
        <v>158</v>
      </c>
      <c r="J273" s="198">
        <f t="shared" si="9"/>
        <v>820</v>
      </c>
      <c r="K273" s="200" t="s">
        <v>637</v>
      </c>
      <c r="L273" s="197" t="s">
        <v>583</v>
      </c>
      <c r="M273" s="197" t="s">
        <v>158</v>
      </c>
      <c r="N273" s="197" t="s">
        <v>298</v>
      </c>
      <c r="O273" s="53"/>
      <c r="Q273" s="304"/>
      <c r="S273" s="33"/>
      <c r="T273" s="25"/>
    </row>
    <row r="274" spans="2:20" s="41" customFormat="1" ht="15" x14ac:dyDescent="0.25">
      <c r="B274" s="24"/>
      <c r="C274" s="107"/>
      <c r="D274" s="143" t="s">
        <v>154</v>
      </c>
      <c r="E274" s="147">
        <v>261</v>
      </c>
      <c r="F274" s="147">
        <f t="shared" si="10"/>
        <v>1244</v>
      </c>
      <c r="G274" s="157"/>
      <c r="H274" s="99"/>
      <c r="I274" s="138" t="s">
        <v>158</v>
      </c>
      <c r="J274" s="198">
        <f t="shared" si="9"/>
        <v>822</v>
      </c>
      <c r="K274" s="200" t="s">
        <v>637</v>
      </c>
      <c r="L274" s="197" t="s">
        <v>583</v>
      </c>
      <c r="M274" s="197" t="s">
        <v>227</v>
      </c>
      <c r="N274" s="197" t="s">
        <v>298</v>
      </c>
      <c r="O274" s="53"/>
      <c r="Q274" s="304"/>
      <c r="S274" s="33"/>
      <c r="T274" s="25"/>
    </row>
    <row r="275" spans="2:20" s="41" customFormat="1" ht="15" x14ac:dyDescent="0.25">
      <c r="B275" s="24"/>
      <c r="C275" s="107"/>
      <c r="D275" s="143" t="s">
        <v>154</v>
      </c>
      <c r="E275" s="147">
        <v>262</v>
      </c>
      <c r="F275" s="147">
        <f t="shared" si="10"/>
        <v>1248</v>
      </c>
      <c r="G275" s="157"/>
      <c r="H275" s="99"/>
      <c r="I275" s="138" t="s">
        <v>158</v>
      </c>
      <c r="J275" s="198">
        <f t="shared" si="9"/>
        <v>824</v>
      </c>
      <c r="K275" s="200" t="s">
        <v>637</v>
      </c>
      <c r="L275" s="197" t="s">
        <v>583</v>
      </c>
      <c r="M275" s="197" t="s">
        <v>232</v>
      </c>
      <c r="N275" s="197" t="s">
        <v>298</v>
      </c>
      <c r="O275" s="53"/>
      <c r="Q275" s="304"/>
      <c r="S275" s="33"/>
      <c r="T275" s="25"/>
    </row>
    <row r="276" spans="2:20" s="41" customFormat="1" ht="15" x14ac:dyDescent="0.25">
      <c r="B276" s="24"/>
      <c r="C276" s="107"/>
      <c r="D276" s="142" t="s">
        <v>157</v>
      </c>
      <c r="E276" s="147">
        <v>263</v>
      </c>
      <c r="F276" s="147">
        <f t="shared" si="10"/>
        <v>1252</v>
      </c>
      <c r="G276" s="157"/>
      <c r="H276" s="99"/>
      <c r="I276" s="138" t="s">
        <v>158</v>
      </c>
      <c r="J276" s="198">
        <f t="shared" si="9"/>
        <v>826</v>
      </c>
      <c r="K276" s="196" t="s">
        <v>1005</v>
      </c>
      <c r="L276" s="197" t="s">
        <v>584</v>
      </c>
      <c r="M276" s="109" t="s">
        <v>234</v>
      </c>
      <c r="N276" s="109" t="s">
        <v>301</v>
      </c>
      <c r="O276" s="53"/>
      <c r="Q276" s="304"/>
      <c r="S276" s="33"/>
      <c r="T276" s="25"/>
    </row>
    <row r="277" spans="2:20" s="41" customFormat="1" ht="15" x14ac:dyDescent="0.25">
      <c r="B277" s="24"/>
      <c r="C277" s="107"/>
      <c r="D277" s="143" t="s">
        <v>157</v>
      </c>
      <c r="E277" s="147">
        <v>264</v>
      </c>
      <c r="F277" s="147">
        <f t="shared" si="10"/>
        <v>1256</v>
      </c>
      <c r="G277" s="157"/>
      <c r="H277" s="99"/>
      <c r="I277" s="138" t="s">
        <v>158</v>
      </c>
      <c r="J277" s="198">
        <f t="shared" si="9"/>
        <v>828</v>
      </c>
      <c r="K277" s="200" t="s">
        <v>638</v>
      </c>
      <c r="L277" s="197" t="s">
        <v>584</v>
      </c>
      <c r="M277" s="197" t="s">
        <v>225</v>
      </c>
      <c r="N277" s="197" t="s">
        <v>301</v>
      </c>
      <c r="O277" s="53"/>
      <c r="Q277" s="304"/>
      <c r="S277" s="33"/>
      <c r="T277" s="25"/>
    </row>
    <row r="278" spans="2:20" s="41" customFormat="1" ht="15" x14ac:dyDescent="0.25">
      <c r="B278" s="24"/>
      <c r="C278" s="107"/>
      <c r="D278" s="143" t="s">
        <v>157</v>
      </c>
      <c r="E278" s="147">
        <v>265</v>
      </c>
      <c r="F278" s="147">
        <f t="shared" si="10"/>
        <v>1260</v>
      </c>
      <c r="G278" s="157"/>
      <c r="H278" s="99"/>
      <c r="I278" s="138" t="s">
        <v>158</v>
      </c>
      <c r="J278" s="198">
        <f t="shared" si="9"/>
        <v>830</v>
      </c>
      <c r="K278" s="200" t="s">
        <v>638</v>
      </c>
      <c r="L278" s="197" t="s">
        <v>584</v>
      </c>
      <c r="M278" s="197" t="s">
        <v>223</v>
      </c>
      <c r="N278" s="197" t="s">
        <v>301</v>
      </c>
      <c r="O278" s="53"/>
      <c r="Q278" s="304"/>
      <c r="S278" s="33"/>
      <c r="T278" s="25"/>
    </row>
    <row r="279" spans="2:20" s="41" customFormat="1" ht="15" x14ac:dyDescent="0.25">
      <c r="B279" s="24"/>
      <c r="C279" s="107"/>
      <c r="D279" s="143" t="s">
        <v>157</v>
      </c>
      <c r="E279" s="147">
        <v>266</v>
      </c>
      <c r="F279" s="147">
        <f t="shared" si="10"/>
        <v>1264</v>
      </c>
      <c r="G279" s="157"/>
      <c r="H279" s="99"/>
      <c r="I279" s="138" t="s">
        <v>158</v>
      </c>
      <c r="J279" s="198">
        <f t="shared" si="9"/>
        <v>832</v>
      </c>
      <c r="K279" s="200" t="s">
        <v>638</v>
      </c>
      <c r="L279" s="197" t="s">
        <v>584</v>
      </c>
      <c r="M279" s="197" t="s">
        <v>221</v>
      </c>
      <c r="N279" s="197" t="s">
        <v>301</v>
      </c>
      <c r="O279" s="53"/>
      <c r="Q279" s="304"/>
      <c r="S279" s="33"/>
      <c r="T279" s="25"/>
    </row>
    <row r="280" spans="2:20" s="41" customFormat="1" ht="15" x14ac:dyDescent="0.25">
      <c r="B280" s="24"/>
      <c r="C280" s="107"/>
      <c r="D280" s="143" t="s">
        <v>157</v>
      </c>
      <c r="E280" s="147">
        <v>267</v>
      </c>
      <c r="F280" s="147">
        <f t="shared" si="10"/>
        <v>1268</v>
      </c>
      <c r="G280" s="157"/>
      <c r="H280" s="99"/>
      <c r="I280" s="138" t="s">
        <v>158</v>
      </c>
      <c r="J280" s="198">
        <f t="shared" si="9"/>
        <v>834</v>
      </c>
      <c r="K280" s="200" t="s">
        <v>638</v>
      </c>
      <c r="L280" s="197" t="s">
        <v>584</v>
      </c>
      <c r="M280" s="197" t="s">
        <v>229</v>
      </c>
      <c r="N280" s="197" t="s">
        <v>301</v>
      </c>
      <c r="O280" s="53"/>
      <c r="Q280" s="304"/>
      <c r="S280" s="33"/>
      <c r="T280" s="25"/>
    </row>
    <row r="281" spans="2:20" s="41" customFormat="1" ht="15" x14ac:dyDescent="0.25">
      <c r="B281" s="24"/>
      <c r="C281" s="107"/>
      <c r="D281" s="143" t="s">
        <v>157</v>
      </c>
      <c r="E281" s="147">
        <v>268</v>
      </c>
      <c r="F281" s="147">
        <f t="shared" si="10"/>
        <v>1272</v>
      </c>
      <c r="G281" s="157"/>
      <c r="H281" s="99"/>
      <c r="I281" s="138" t="s">
        <v>158</v>
      </c>
      <c r="J281" s="198">
        <f t="shared" si="9"/>
        <v>836</v>
      </c>
      <c r="K281" s="200" t="s">
        <v>638</v>
      </c>
      <c r="L281" s="197" t="s">
        <v>584</v>
      </c>
      <c r="M281" s="197" t="s">
        <v>228</v>
      </c>
      <c r="N281" s="197" t="s">
        <v>301</v>
      </c>
      <c r="O281" s="53"/>
      <c r="Q281" s="304"/>
      <c r="S281" s="33"/>
      <c r="T281" s="25"/>
    </row>
    <row r="282" spans="2:20" s="41" customFormat="1" ht="15" x14ac:dyDescent="0.25">
      <c r="B282" s="24"/>
      <c r="C282" s="107"/>
      <c r="D282" s="143" t="s">
        <v>157</v>
      </c>
      <c r="E282" s="147">
        <v>269</v>
      </c>
      <c r="F282" s="147">
        <f t="shared" si="10"/>
        <v>1276</v>
      </c>
      <c r="G282" s="157"/>
      <c r="H282" s="99"/>
      <c r="I282" s="138" t="s">
        <v>158</v>
      </c>
      <c r="J282" s="198">
        <f t="shared" si="9"/>
        <v>838</v>
      </c>
      <c r="K282" s="200" t="s">
        <v>638</v>
      </c>
      <c r="L282" s="197" t="s">
        <v>584</v>
      </c>
      <c r="M282" s="197" t="s">
        <v>230</v>
      </c>
      <c r="N282" s="197" t="s">
        <v>301</v>
      </c>
      <c r="O282" s="53"/>
      <c r="Q282" s="304"/>
      <c r="S282" s="33"/>
      <c r="T282" s="25"/>
    </row>
    <row r="283" spans="2:20" s="41" customFormat="1" ht="15" x14ac:dyDescent="0.25">
      <c r="B283" s="24"/>
      <c r="C283" s="107"/>
      <c r="D283" s="143" t="s">
        <v>157</v>
      </c>
      <c r="E283" s="147">
        <v>270</v>
      </c>
      <c r="F283" s="147">
        <f t="shared" si="10"/>
        <v>1280</v>
      </c>
      <c r="G283" s="157"/>
      <c r="H283" s="99"/>
      <c r="I283" s="138" t="s">
        <v>158</v>
      </c>
      <c r="J283" s="198">
        <f t="shared" si="9"/>
        <v>840</v>
      </c>
      <c r="K283" s="200" t="s">
        <v>638</v>
      </c>
      <c r="L283" s="197" t="s">
        <v>584</v>
      </c>
      <c r="M283" s="197" t="s">
        <v>233</v>
      </c>
      <c r="N283" s="197" t="s">
        <v>301</v>
      </c>
      <c r="O283" s="53"/>
      <c r="Q283" s="304"/>
      <c r="S283" s="33"/>
      <c r="T283" s="25"/>
    </row>
    <row r="284" spans="2:20" s="41" customFormat="1" ht="15" x14ac:dyDescent="0.25">
      <c r="B284" s="24"/>
      <c r="C284" s="107"/>
      <c r="D284" s="143" t="s">
        <v>157</v>
      </c>
      <c r="E284" s="147">
        <v>271</v>
      </c>
      <c r="F284" s="147">
        <f t="shared" si="10"/>
        <v>1284</v>
      </c>
      <c r="G284" s="157"/>
      <c r="H284" s="99"/>
      <c r="I284" s="138" t="s">
        <v>158</v>
      </c>
      <c r="J284" s="198">
        <f t="shared" si="9"/>
        <v>842</v>
      </c>
      <c r="K284" s="200" t="s">
        <v>638</v>
      </c>
      <c r="L284" s="197" t="s">
        <v>584</v>
      </c>
      <c r="M284" s="197" t="s">
        <v>224</v>
      </c>
      <c r="N284" s="197" t="s">
        <v>301</v>
      </c>
      <c r="O284" s="53"/>
      <c r="Q284" s="304"/>
      <c r="S284" s="33"/>
      <c r="T284" s="25"/>
    </row>
    <row r="285" spans="2:20" s="41" customFormat="1" ht="15" x14ac:dyDescent="0.25">
      <c r="B285" s="24"/>
      <c r="C285" s="107"/>
      <c r="D285" s="143" t="s">
        <v>157</v>
      </c>
      <c r="E285" s="147">
        <v>272</v>
      </c>
      <c r="F285" s="147">
        <f t="shared" si="10"/>
        <v>1288</v>
      </c>
      <c r="G285" s="157"/>
      <c r="H285" s="99"/>
      <c r="I285" s="138" t="s">
        <v>158</v>
      </c>
      <c r="J285" s="198">
        <f t="shared" si="9"/>
        <v>844</v>
      </c>
      <c r="K285" s="200" t="s">
        <v>638</v>
      </c>
      <c r="L285" s="197" t="s">
        <v>584</v>
      </c>
      <c r="M285" s="197" t="s">
        <v>222</v>
      </c>
      <c r="N285" s="197" t="s">
        <v>301</v>
      </c>
      <c r="O285" s="53"/>
      <c r="Q285" s="304"/>
      <c r="S285" s="33"/>
      <c r="T285" s="25"/>
    </row>
    <row r="286" spans="2:20" s="41" customFormat="1" ht="15" x14ac:dyDescent="0.25">
      <c r="B286" s="24"/>
      <c r="C286" s="107"/>
      <c r="D286" s="143" t="s">
        <v>157</v>
      </c>
      <c r="E286" s="147">
        <v>273</v>
      </c>
      <c r="F286" s="147">
        <f t="shared" si="10"/>
        <v>1292</v>
      </c>
      <c r="G286" s="157"/>
      <c r="H286" s="99"/>
      <c r="I286" s="138" t="s">
        <v>158</v>
      </c>
      <c r="J286" s="198">
        <f t="shared" si="9"/>
        <v>846</v>
      </c>
      <c r="K286" s="200" t="s">
        <v>638</v>
      </c>
      <c r="L286" s="197" t="s">
        <v>584</v>
      </c>
      <c r="M286" s="197" t="s">
        <v>220</v>
      </c>
      <c r="N286" s="197" t="s">
        <v>301</v>
      </c>
      <c r="O286" s="53"/>
      <c r="Q286" s="304"/>
      <c r="S286" s="33"/>
      <c r="T286" s="25"/>
    </row>
    <row r="287" spans="2:20" s="41" customFormat="1" ht="15" x14ac:dyDescent="0.25">
      <c r="B287" s="24"/>
      <c r="C287" s="107"/>
      <c r="D287" s="143" t="s">
        <v>157</v>
      </c>
      <c r="E287" s="147">
        <v>274</v>
      </c>
      <c r="F287" s="147">
        <f t="shared" si="10"/>
        <v>1296</v>
      </c>
      <c r="G287" s="157"/>
      <c r="H287" s="99"/>
      <c r="I287" s="138" t="s">
        <v>158</v>
      </c>
      <c r="J287" s="198">
        <f t="shared" si="9"/>
        <v>848</v>
      </c>
      <c r="K287" s="200" t="s">
        <v>638</v>
      </c>
      <c r="L287" s="197" t="s">
        <v>584</v>
      </c>
      <c r="M287" s="197" t="s">
        <v>226</v>
      </c>
      <c r="N287" s="197" t="s">
        <v>301</v>
      </c>
      <c r="O287" s="53"/>
      <c r="Q287" s="304"/>
      <c r="S287" s="33"/>
      <c r="T287" s="25"/>
    </row>
    <row r="288" spans="2:20" s="41" customFormat="1" ht="15" x14ac:dyDescent="0.25">
      <c r="B288" s="24"/>
      <c r="C288" s="107"/>
      <c r="D288" s="143" t="s">
        <v>157</v>
      </c>
      <c r="E288" s="147">
        <v>275</v>
      </c>
      <c r="F288" s="147">
        <f t="shared" si="10"/>
        <v>1300</v>
      </c>
      <c r="G288" s="157"/>
      <c r="H288" s="99"/>
      <c r="I288" s="138" t="s">
        <v>158</v>
      </c>
      <c r="J288" s="198">
        <f t="shared" si="9"/>
        <v>850</v>
      </c>
      <c r="K288" s="200" t="s">
        <v>638</v>
      </c>
      <c r="L288" s="197" t="s">
        <v>584</v>
      </c>
      <c r="M288" s="197" t="s">
        <v>158</v>
      </c>
      <c r="N288" s="197" t="s">
        <v>301</v>
      </c>
      <c r="O288" s="53"/>
      <c r="Q288" s="304"/>
      <c r="S288" s="33"/>
      <c r="T288" s="25"/>
    </row>
    <row r="289" spans="2:20" s="41" customFormat="1" ht="15" x14ac:dyDescent="0.25">
      <c r="B289" s="24"/>
      <c r="C289" s="107"/>
      <c r="D289" s="143" t="s">
        <v>157</v>
      </c>
      <c r="E289" s="147">
        <v>276</v>
      </c>
      <c r="F289" s="147">
        <f t="shared" si="10"/>
        <v>1304</v>
      </c>
      <c r="G289" s="157"/>
      <c r="H289" s="99"/>
      <c r="I289" s="138" t="s">
        <v>158</v>
      </c>
      <c r="J289" s="198">
        <f t="shared" si="9"/>
        <v>852</v>
      </c>
      <c r="K289" s="200" t="s">
        <v>638</v>
      </c>
      <c r="L289" s="197" t="s">
        <v>584</v>
      </c>
      <c r="M289" s="197" t="s">
        <v>227</v>
      </c>
      <c r="N289" s="197" t="s">
        <v>301</v>
      </c>
      <c r="O289" s="53"/>
      <c r="Q289" s="304"/>
      <c r="S289" s="33"/>
      <c r="T289" s="25"/>
    </row>
    <row r="290" spans="2:20" s="41" customFormat="1" ht="15" x14ac:dyDescent="0.25">
      <c r="B290" s="24"/>
      <c r="C290" s="107"/>
      <c r="D290" s="143" t="s">
        <v>157</v>
      </c>
      <c r="E290" s="147">
        <v>277</v>
      </c>
      <c r="F290" s="147">
        <f t="shared" si="10"/>
        <v>1308</v>
      </c>
      <c r="G290" s="157"/>
      <c r="H290" s="99"/>
      <c r="I290" s="138" t="s">
        <v>158</v>
      </c>
      <c r="J290" s="198">
        <f t="shared" si="9"/>
        <v>854</v>
      </c>
      <c r="K290" s="200" t="s">
        <v>638</v>
      </c>
      <c r="L290" s="197" t="s">
        <v>584</v>
      </c>
      <c r="M290" s="197" t="s">
        <v>232</v>
      </c>
      <c r="N290" s="197" t="s">
        <v>301</v>
      </c>
      <c r="O290" s="53"/>
      <c r="Q290" s="304"/>
      <c r="S290" s="33"/>
      <c r="T290" s="25"/>
    </row>
    <row r="291" spans="2:20" s="41" customFormat="1" ht="15" x14ac:dyDescent="0.25">
      <c r="B291" s="24"/>
      <c r="C291" s="107"/>
      <c r="D291" s="142" t="s">
        <v>155</v>
      </c>
      <c r="E291" s="147">
        <v>278</v>
      </c>
      <c r="F291" s="147">
        <f t="shared" si="10"/>
        <v>1312</v>
      </c>
      <c r="G291" s="157"/>
      <c r="H291" s="99"/>
      <c r="I291" s="138" t="s">
        <v>158</v>
      </c>
      <c r="J291" s="198">
        <f t="shared" si="9"/>
        <v>856</v>
      </c>
      <c r="K291" s="196" t="s">
        <v>1004</v>
      </c>
      <c r="L291" s="197" t="s">
        <v>583</v>
      </c>
      <c r="M291" s="109" t="s">
        <v>234</v>
      </c>
      <c r="N291" s="109" t="s">
        <v>301</v>
      </c>
      <c r="O291" s="53"/>
      <c r="Q291" s="304"/>
      <c r="S291" s="33"/>
      <c r="T291" s="25"/>
    </row>
    <row r="292" spans="2:20" s="41" customFormat="1" ht="15" x14ac:dyDescent="0.25">
      <c r="B292" s="24"/>
      <c r="C292" s="107"/>
      <c r="D292" s="143" t="s">
        <v>155</v>
      </c>
      <c r="E292" s="147">
        <v>279</v>
      </c>
      <c r="F292" s="147">
        <f t="shared" si="10"/>
        <v>1316</v>
      </c>
      <c r="G292" s="157"/>
      <c r="H292" s="99"/>
      <c r="I292" s="138" t="s">
        <v>158</v>
      </c>
      <c r="J292" s="198">
        <f t="shared" si="9"/>
        <v>858</v>
      </c>
      <c r="K292" s="200" t="s">
        <v>639</v>
      </c>
      <c r="L292" s="197" t="s">
        <v>583</v>
      </c>
      <c r="M292" s="197" t="s">
        <v>225</v>
      </c>
      <c r="N292" s="197" t="s">
        <v>301</v>
      </c>
      <c r="O292" s="53"/>
      <c r="Q292" s="304"/>
      <c r="S292" s="33"/>
      <c r="T292" s="25"/>
    </row>
    <row r="293" spans="2:20" s="41" customFormat="1" ht="15" x14ac:dyDescent="0.25">
      <c r="B293" s="24"/>
      <c r="C293" s="107"/>
      <c r="D293" s="143" t="s">
        <v>155</v>
      </c>
      <c r="E293" s="147">
        <v>280</v>
      </c>
      <c r="F293" s="147">
        <f t="shared" si="10"/>
        <v>1320</v>
      </c>
      <c r="G293" s="157"/>
      <c r="H293" s="99"/>
      <c r="I293" s="138" t="s">
        <v>158</v>
      </c>
      <c r="J293" s="198">
        <f t="shared" si="9"/>
        <v>860</v>
      </c>
      <c r="K293" s="200" t="s">
        <v>639</v>
      </c>
      <c r="L293" s="197" t="s">
        <v>583</v>
      </c>
      <c r="M293" s="197" t="s">
        <v>223</v>
      </c>
      <c r="N293" s="197" t="s">
        <v>301</v>
      </c>
      <c r="O293" s="53"/>
      <c r="Q293" s="304"/>
      <c r="S293" s="33"/>
      <c r="T293" s="25"/>
    </row>
    <row r="294" spans="2:20" s="41" customFormat="1" ht="15" x14ac:dyDescent="0.25">
      <c r="B294" s="24"/>
      <c r="C294" s="107"/>
      <c r="D294" s="143" t="s">
        <v>155</v>
      </c>
      <c r="E294" s="147">
        <v>281</v>
      </c>
      <c r="F294" s="147">
        <f t="shared" si="10"/>
        <v>1324</v>
      </c>
      <c r="G294" s="157"/>
      <c r="H294" s="99"/>
      <c r="I294" s="138" t="s">
        <v>158</v>
      </c>
      <c r="J294" s="198">
        <f t="shared" si="9"/>
        <v>862</v>
      </c>
      <c r="K294" s="200" t="s">
        <v>639</v>
      </c>
      <c r="L294" s="197" t="s">
        <v>583</v>
      </c>
      <c r="M294" s="197" t="s">
        <v>221</v>
      </c>
      <c r="N294" s="197" t="s">
        <v>301</v>
      </c>
      <c r="O294" s="53"/>
      <c r="Q294" s="304"/>
      <c r="S294" s="33"/>
      <c r="T294" s="25"/>
    </row>
    <row r="295" spans="2:20" s="41" customFormat="1" ht="15" x14ac:dyDescent="0.25">
      <c r="B295" s="24"/>
      <c r="C295" s="107"/>
      <c r="D295" s="143" t="s">
        <v>155</v>
      </c>
      <c r="E295" s="147">
        <v>282</v>
      </c>
      <c r="F295" s="147">
        <f t="shared" si="10"/>
        <v>1328</v>
      </c>
      <c r="G295" s="157"/>
      <c r="H295" s="99"/>
      <c r="I295" s="138" t="s">
        <v>158</v>
      </c>
      <c r="J295" s="198">
        <f t="shared" si="9"/>
        <v>864</v>
      </c>
      <c r="K295" s="200" t="s">
        <v>639</v>
      </c>
      <c r="L295" s="197" t="s">
        <v>583</v>
      </c>
      <c r="M295" s="197" t="s">
        <v>229</v>
      </c>
      <c r="N295" s="197" t="s">
        <v>301</v>
      </c>
      <c r="O295" s="53"/>
      <c r="Q295" s="304"/>
      <c r="S295" s="33"/>
      <c r="T295" s="25"/>
    </row>
    <row r="296" spans="2:20" s="41" customFormat="1" ht="15" x14ac:dyDescent="0.25">
      <c r="B296" s="24"/>
      <c r="C296" s="107"/>
      <c r="D296" s="143" t="s">
        <v>155</v>
      </c>
      <c r="E296" s="147">
        <v>283</v>
      </c>
      <c r="F296" s="147">
        <f t="shared" si="10"/>
        <v>1332</v>
      </c>
      <c r="G296" s="157"/>
      <c r="H296" s="99"/>
      <c r="I296" s="138" t="s">
        <v>158</v>
      </c>
      <c r="J296" s="198">
        <f t="shared" si="9"/>
        <v>866</v>
      </c>
      <c r="K296" s="200" t="s">
        <v>639</v>
      </c>
      <c r="L296" s="197" t="s">
        <v>583</v>
      </c>
      <c r="M296" s="197" t="s">
        <v>228</v>
      </c>
      <c r="N296" s="197" t="s">
        <v>301</v>
      </c>
      <c r="O296" s="53"/>
      <c r="Q296" s="304"/>
      <c r="S296" s="33"/>
      <c r="T296" s="25"/>
    </row>
    <row r="297" spans="2:20" s="41" customFormat="1" ht="15" x14ac:dyDescent="0.25">
      <c r="B297" s="24"/>
      <c r="C297" s="107"/>
      <c r="D297" s="143" t="s">
        <v>155</v>
      </c>
      <c r="E297" s="147">
        <v>284</v>
      </c>
      <c r="F297" s="147">
        <f t="shared" si="10"/>
        <v>1336</v>
      </c>
      <c r="G297" s="157"/>
      <c r="H297" s="99"/>
      <c r="I297" s="138" t="s">
        <v>158</v>
      </c>
      <c r="J297" s="198">
        <f t="shared" si="9"/>
        <v>868</v>
      </c>
      <c r="K297" s="200" t="s">
        <v>639</v>
      </c>
      <c r="L297" s="197" t="s">
        <v>583</v>
      </c>
      <c r="M297" s="197" t="s">
        <v>230</v>
      </c>
      <c r="N297" s="197" t="s">
        <v>301</v>
      </c>
      <c r="O297" s="53"/>
      <c r="Q297" s="304"/>
      <c r="S297" s="33"/>
      <c r="T297" s="25"/>
    </row>
    <row r="298" spans="2:20" s="41" customFormat="1" ht="15" x14ac:dyDescent="0.25">
      <c r="B298" s="24"/>
      <c r="C298" s="107"/>
      <c r="D298" s="143" t="s">
        <v>155</v>
      </c>
      <c r="E298" s="147">
        <v>285</v>
      </c>
      <c r="F298" s="147">
        <f t="shared" si="10"/>
        <v>1340</v>
      </c>
      <c r="G298" s="157"/>
      <c r="H298" s="99"/>
      <c r="I298" s="138" t="s">
        <v>158</v>
      </c>
      <c r="J298" s="198">
        <f t="shared" si="9"/>
        <v>870</v>
      </c>
      <c r="K298" s="200" t="s">
        <v>639</v>
      </c>
      <c r="L298" s="197" t="s">
        <v>583</v>
      </c>
      <c r="M298" s="197" t="s">
        <v>233</v>
      </c>
      <c r="N298" s="197" t="s">
        <v>301</v>
      </c>
      <c r="O298" s="53"/>
      <c r="Q298" s="304"/>
      <c r="S298" s="33"/>
      <c r="T298" s="25"/>
    </row>
    <row r="299" spans="2:20" s="41" customFormat="1" ht="15" x14ac:dyDescent="0.25">
      <c r="B299" s="24"/>
      <c r="C299" s="107"/>
      <c r="D299" s="143" t="s">
        <v>155</v>
      </c>
      <c r="E299" s="147">
        <v>286</v>
      </c>
      <c r="F299" s="147">
        <f t="shared" si="10"/>
        <v>1344</v>
      </c>
      <c r="G299" s="157"/>
      <c r="H299" s="99"/>
      <c r="I299" s="138" t="s">
        <v>158</v>
      </c>
      <c r="J299" s="198">
        <f t="shared" si="9"/>
        <v>872</v>
      </c>
      <c r="K299" s="200" t="s">
        <v>639</v>
      </c>
      <c r="L299" s="197" t="s">
        <v>583</v>
      </c>
      <c r="M299" s="197" t="s">
        <v>224</v>
      </c>
      <c r="N299" s="197" t="s">
        <v>301</v>
      </c>
      <c r="O299" s="53"/>
      <c r="Q299" s="304"/>
      <c r="S299" s="33"/>
      <c r="T299" s="25"/>
    </row>
    <row r="300" spans="2:20" s="41" customFormat="1" ht="15" x14ac:dyDescent="0.25">
      <c r="B300" s="24"/>
      <c r="C300" s="107"/>
      <c r="D300" s="143" t="s">
        <v>155</v>
      </c>
      <c r="E300" s="147">
        <v>287</v>
      </c>
      <c r="F300" s="147">
        <f t="shared" si="10"/>
        <v>1348</v>
      </c>
      <c r="G300" s="157"/>
      <c r="H300" s="99"/>
      <c r="I300" s="138" t="s">
        <v>158</v>
      </c>
      <c r="J300" s="198">
        <f t="shared" si="9"/>
        <v>874</v>
      </c>
      <c r="K300" s="200" t="s">
        <v>639</v>
      </c>
      <c r="L300" s="197" t="s">
        <v>583</v>
      </c>
      <c r="M300" s="197" t="s">
        <v>222</v>
      </c>
      <c r="N300" s="197" t="s">
        <v>301</v>
      </c>
      <c r="O300" s="53"/>
      <c r="Q300" s="304"/>
      <c r="S300" s="33"/>
      <c r="T300" s="25"/>
    </row>
    <row r="301" spans="2:20" s="41" customFormat="1" ht="15" x14ac:dyDescent="0.25">
      <c r="B301" s="24"/>
      <c r="C301" s="107"/>
      <c r="D301" s="143" t="s">
        <v>155</v>
      </c>
      <c r="E301" s="147">
        <v>288</v>
      </c>
      <c r="F301" s="147">
        <f t="shared" si="10"/>
        <v>1352</v>
      </c>
      <c r="G301" s="157"/>
      <c r="H301" s="99"/>
      <c r="I301" s="138" t="s">
        <v>158</v>
      </c>
      <c r="J301" s="198">
        <f t="shared" si="9"/>
        <v>876</v>
      </c>
      <c r="K301" s="200" t="s">
        <v>639</v>
      </c>
      <c r="L301" s="197" t="s">
        <v>583</v>
      </c>
      <c r="M301" s="197" t="s">
        <v>220</v>
      </c>
      <c r="N301" s="197" t="s">
        <v>301</v>
      </c>
      <c r="O301" s="53"/>
      <c r="Q301" s="304"/>
      <c r="S301" s="33"/>
      <c r="T301" s="25"/>
    </row>
    <row r="302" spans="2:20" s="41" customFormat="1" ht="15" x14ac:dyDescent="0.25">
      <c r="B302" s="24"/>
      <c r="C302" s="107"/>
      <c r="D302" s="143" t="s">
        <v>155</v>
      </c>
      <c r="E302" s="147">
        <v>289</v>
      </c>
      <c r="F302" s="147">
        <f t="shared" si="10"/>
        <v>1356</v>
      </c>
      <c r="G302" s="157"/>
      <c r="H302" s="99"/>
      <c r="I302" s="138" t="s">
        <v>158</v>
      </c>
      <c r="J302" s="198">
        <f t="shared" si="9"/>
        <v>878</v>
      </c>
      <c r="K302" s="200" t="s">
        <v>639</v>
      </c>
      <c r="L302" s="197" t="s">
        <v>583</v>
      </c>
      <c r="M302" s="197" t="s">
        <v>226</v>
      </c>
      <c r="N302" s="197" t="s">
        <v>301</v>
      </c>
      <c r="O302" s="53"/>
      <c r="Q302" s="304"/>
      <c r="S302" s="33"/>
      <c r="T302" s="25"/>
    </row>
    <row r="303" spans="2:20" s="41" customFormat="1" ht="15" x14ac:dyDescent="0.25">
      <c r="B303" s="24"/>
      <c r="C303" s="107"/>
      <c r="D303" s="143" t="s">
        <v>155</v>
      </c>
      <c r="E303" s="147">
        <v>290</v>
      </c>
      <c r="F303" s="147">
        <f t="shared" si="10"/>
        <v>1360</v>
      </c>
      <c r="G303" s="157"/>
      <c r="H303" s="99"/>
      <c r="I303" s="138" t="s">
        <v>158</v>
      </c>
      <c r="J303" s="198">
        <f t="shared" si="9"/>
        <v>880</v>
      </c>
      <c r="K303" s="200" t="s">
        <v>639</v>
      </c>
      <c r="L303" s="197" t="s">
        <v>583</v>
      </c>
      <c r="M303" s="197" t="s">
        <v>158</v>
      </c>
      <c r="N303" s="197" t="s">
        <v>301</v>
      </c>
      <c r="O303" s="53"/>
      <c r="Q303" s="304"/>
      <c r="S303" s="33"/>
      <c r="T303" s="25"/>
    </row>
    <row r="304" spans="2:20" s="41" customFormat="1" ht="15" x14ac:dyDescent="0.25">
      <c r="B304" s="24"/>
      <c r="C304" s="107"/>
      <c r="D304" s="143" t="s">
        <v>155</v>
      </c>
      <c r="E304" s="147">
        <v>291</v>
      </c>
      <c r="F304" s="147">
        <f t="shared" si="10"/>
        <v>1364</v>
      </c>
      <c r="G304" s="157"/>
      <c r="H304" s="99"/>
      <c r="I304" s="138" t="s">
        <v>158</v>
      </c>
      <c r="J304" s="198">
        <f t="shared" si="9"/>
        <v>882</v>
      </c>
      <c r="K304" s="200" t="s">
        <v>639</v>
      </c>
      <c r="L304" s="197" t="s">
        <v>583</v>
      </c>
      <c r="M304" s="197" t="s">
        <v>227</v>
      </c>
      <c r="N304" s="197" t="s">
        <v>301</v>
      </c>
      <c r="O304" s="53"/>
      <c r="Q304" s="304"/>
      <c r="S304" s="33"/>
      <c r="T304" s="25"/>
    </row>
    <row r="305" spans="2:20" s="41" customFormat="1" ht="15" x14ac:dyDescent="0.25">
      <c r="B305" s="24"/>
      <c r="C305" s="107"/>
      <c r="D305" s="143" t="s">
        <v>155</v>
      </c>
      <c r="E305" s="147">
        <v>292</v>
      </c>
      <c r="F305" s="147">
        <f t="shared" si="10"/>
        <v>1368</v>
      </c>
      <c r="G305" s="157"/>
      <c r="H305" s="99"/>
      <c r="I305" s="138" t="s">
        <v>158</v>
      </c>
      <c r="J305" s="198">
        <f t="shared" si="9"/>
        <v>884</v>
      </c>
      <c r="K305" s="200" t="s">
        <v>639</v>
      </c>
      <c r="L305" s="197" t="s">
        <v>583</v>
      </c>
      <c r="M305" s="197" t="s">
        <v>232</v>
      </c>
      <c r="N305" s="197" t="s">
        <v>301</v>
      </c>
      <c r="O305" s="53"/>
      <c r="Q305" s="304"/>
      <c r="S305" s="33"/>
      <c r="T305" s="25"/>
    </row>
    <row r="306" spans="2:20" s="41" customFormat="1" ht="15" x14ac:dyDescent="0.25">
      <c r="B306" s="24"/>
      <c r="C306" s="107"/>
      <c r="D306" s="142" t="s">
        <v>147</v>
      </c>
      <c r="E306" s="147">
        <v>293</v>
      </c>
      <c r="F306" s="147">
        <f t="shared" si="10"/>
        <v>1372</v>
      </c>
      <c r="G306" s="157"/>
      <c r="H306" s="99"/>
      <c r="I306" s="138" t="s">
        <v>158</v>
      </c>
      <c r="J306" s="198">
        <f t="shared" si="9"/>
        <v>886</v>
      </c>
      <c r="K306" s="196" t="s">
        <v>633</v>
      </c>
      <c r="L306" s="170" t="s">
        <v>584</v>
      </c>
      <c r="M306" s="109" t="s">
        <v>234</v>
      </c>
      <c r="N306" s="109" t="s">
        <v>314</v>
      </c>
      <c r="O306" s="53"/>
      <c r="Q306" s="304"/>
      <c r="S306" s="33"/>
      <c r="T306" s="25"/>
    </row>
    <row r="307" spans="2:20" s="41" customFormat="1" ht="15" x14ac:dyDescent="0.25">
      <c r="B307" s="24"/>
      <c r="C307" s="107"/>
      <c r="D307" s="143" t="s">
        <v>147</v>
      </c>
      <c r="E307" s="147">
        <v>294</v>
      </c>
      <c r="F307" s="147">
        <f t="shared" si="10"/>
        <v>1376</v>
      </c>
      <c r="G307" s="157"/>
      <c r="H307" s="99"/>
      <c r="I307" s="138" t="s">
        <v>158</v>
      </c>
      <c r="J307" s="198">
        <f t="shared" si="9"/>
        <v>888</v>
      </c>
      <c r="K307" s="200" t="s">
        <v>633</v>
      </c>
      <c r="L307" s="170" t="s">
        <v>584</v>
      </c>
      <c r="M307" s="197" t="s">
        <v>225</v>
      </c>
      <c r="N307" s="197" t="s">
        <v>314</v>
      </c>
      <c r="O307" s="53"/>
      <c r="Q307" s="304"/>
      <c r="S307" s="33"/>
      <c r="T307" s="25"/>
    </row>
    <row r="308" spans="2:20" s="41" customFormat="1" ht="15" x14ac:dyDescent="0.25">
      <c r="B308" s="24"/>
      <c r="C308" s="107"/>
      <c r="D308" s="143" t="s">
        <v>147</v>
      </c>
      <c r="E308" s="147">
        <v>295</v>
      </c>
      <c r="F308" s="147">
        <f t="shared" si="10"/>
        <v>1380</v>
      </c>
      <c r="G308" s="157"/>
      <c r="H308" s="99"/>
      <c r="I308" s="138" t="s">
        <v>158</v>
      </c>
      <c r="J308" s="198">
        <f t="shared" si="9"/>
        <v>890</v>
      </c>
      <c r="K308" s="200" t="s">
        <v>633</v>
      </c>
      <c r="L308" s="170" t="s">
        <v>584</v>
      </c>
      <c r="M308" s="197" t="s">
        <v>223</v>
      </c>
      <c r="N308" s="197" t="s">
        <v>314</v>
      </c>
      <c r="O308" s="53"/>
      <c r="Q308" s="304"/>
      <c r="S308" s="33"/>
      <c r="T308" s="25"/>
    </row>
    <row r="309" spans="2:20" s="41" customFormat="1" ht="15" x14ac:dyDescent="0.25">
      <c r="B309" s="24"/>
      <c r="C309" s="107"/>
      <c r="D309" s="143" t="s">
        <v>147</v>
      </c>
      <c r="E309" s="147">
        <v>296</v>
      </c>
      <c r="F309" s="147">
        <f t="shared" si="10"/>
        <v>1384</v>
      </c>
      <c r="G309" s="157"/>
      <c r="H309" s="99"/>
      <c r="I309" s="138" t="s">
        <v>158</v>
      </c>
      <c r="J309" s="198">
        <f t="shared" si="9"/>
        <v>892</v>
      </c>
      <c r="K309" s="200" t="s">
        <v>633</v>
      </c>
      <c r="L309" s="170" t="s">
        <v>584</v>
      </c>
      <c r="M309" s="197" t="s">
        <v>221</v>
      </c>
      <c r="N309" s="197" t="s">
        <v>314</v>
      </c>
      <c r="O309" s="53"/>
      <c r="Q309" s="304"/>
      <c r="S309" s="33"/>
      <c r="T309" s="25"/>
    </row>
    <row r="310" spans="2:20" s="41" customFormat="1" ht="15" x14ac:dyDescent="0.25">
      <c r="B310" s="24"/>
      <c r="C310" s="107"/>
      <c r="D310" s="143" t="s">
        <v>147</v>
      </c>
      <c r="E310" s="147">
        <v>297</v>
      </c>
      <c r="F310" s="147">
        <f t="shared" si="10"/>
        <v>1388</v>
      </c>
      <c r="G310" s="157"/>
      <c r="H310" s="99"/>
      <c r="I310" s="138" t="s">
        <v>158</v>
      </c>
      <c r="J310" s="198">
        <f t="shared" si="9"/>
        <v>894</v>
      </c>
      <c r="K310" s="200" t="s">
        <v>633</v>
      </c>
      <c r="L310" s="170" t="s">
        <v>584</v>
      </c>
      <c r="M310" s="197" t="s">
        <v>229</v>
      </c>
      <c r="N310" s="197" t="s">
        <v>314</v>
      </c>
      <c r="O310" s="53"/>
      <c r="Q310" s="304"/>
      <c r="S310" s="33"/>
      <c r="T310" s="25"/>
    </row>
    <row r="311" spans="2:20" s="41" customFormat="1" ht="15" x14ac:dyDescent="0.25">
      <c r="B311" s="24"/>
      <c r="C311" s="107"/>
      <c r="D311" s="143" t="s">
        <v>147</v>
      </c>
      <c r="E311" s="147">
        <v>298</v>
      </c>
      <c r="F311" s="147">
        <f t="shared" si="10"/>
        <v>1392</v>
      </c>
      <c r="G311" s="157"/>
      <c r="H311" s="99"/>
      <c r="I311" s="138" t="s">
        <v>158</v>
      </c>
      <c r="J311" s="198">
        <f t="shared" si="9"/>
        <v>896</v>
      </c>
      <c r="K311" s="200" t="s">
        <v>633</v>
      </c>
      <c r="L311" s="170" t="s">
        <v>584</v>
      </c>
      <c r="M311" s="197" t="s">
        <v>228</v>
      </c>
      <c r="N311" s="197" t="s">
        <v>314</v>
      </c>
      <c r="O311" s="53"/>
      <c r="Q311" s="304"/>
      <c r="S311" s="33"/>
      <c r="T311" s="25"/>
    </row>
    <row r="312" spans="2:20" s="41" customFormat="1" ht="15" x14ac:dyDescent="0.25">
      <c r="B312" s="24"/>
      <c r="C312" s="107"/>
      <c r="D312" s="143" t="s">
        <v>147</v>
      </c>
      <c r="E312" s="147">
        <v>299</v>
      </c>
      <c r="F312" s="147">
        <f t="shared" si="10"/>
        <v>1396</v>
      </c>
      <c r="G312" s="157"/>
      <c r="H312" s="99"/>
      <c r="I312" s="138" t="s">
        <v>158</v>
      </c>
      <c r="J312" s="198">
        <f t="shared" si="9"/>
        <v>898</v>
      </c>
      <c r="K312" s="200" t="s">
        <v>633</v>
      </c>
      <c r="L312" s="170" t="s">
        <v>584</v>
      </c>
      <c r="M312" s="197" t="s">
        <v>230</v>
      </c>
      <c r="N312" s="197" t="s">
        <v>314</v>
      </c>
      <c r="O312" s="53"/>
      <c r="Q312" s="304"/>
      <c r="S312" s="33"/>
      <c r="T312" s="25"/>
    </row>
    <row r="313" spans="2:20" s="41" customFormat="1" ht="15" x14ac:dyDescent="0.25">
      <c r="B313" s="24"/>
      <c r="C313" s="107"/>
      <c r="D313" s="143" t="s">
        <v>147</v>
      </c>
      <c r="E313" s="147">
        <v>300</v>
      </c>
      <c r="F313" s="147">
        <f t="shared" si="10"/>
        <v>1400</v>
      </c>
      <c r="G313" s="157"/>
      <c r="H313" s="99"/>
      <c r="I313" s="138" t="s">
        <v>158</v>
      </c>
      <c r="J313" s="198">
        <f t="shared" si="9"/>
        <v>900</v>
      </c>
      <c r="K313" s="200" t="s">
        <v>633</v>
      </c>
      <c r="L313" s="170" t="s">
        <v>584</v>
      </c>
      <c r="M313" s="197" t="s">
        <v>233</v>
      </c>
      <c r="N313" s="197" t="s">
        <v>314</v>
      </c>
      <c r="O313" s="53"/>
      <c r="Q313" s="304"/>
      <c r="S313" s="33"/>
      <c r="T313" s="25"/>
    </row>
    <row r="314" spans="2:20" s="41" customFormat="1" ht="15" x14ac:dyDescent="0.25">
      <c r="B314" s="24"/>
      <c r="C314" s="107"/>
      <c r="D314" s="143" t="s">
        <v>147</v>
      </c>
      <c r="E314" s="147">
        <v>301</v>
      </c>
      <c r="F314" s="147">
        <f t="shared" si="10"/>
        <v>1404</v>
      </c>
      <c r="G314" s="157"/>
      <c r="H314" s="99"/>
      <c r="I314" s="138" t="s">
        <v>158</v>
      </c>
      <c r="J314" s="198">
        <f t="shared" si="9"/>
        <v>902</v>
      </c>
      <c r="K314" s="200" t="s">
        <v>633</v>
      </c>
      <c r="L314" s="170" t="s">
        <v>584</v>
      </c>
      <c r="M314" s="197" t="s">
        <v>224</v>
      </c>
      <c r="N314" s="197" t="s">
        <v>314</v>
      </c>
      <c r="O314" s="53"/>
      <c r="Q314" s="304"/>
      <c r="S314" s="33"/>
      <c r="T314" s="25"/>
    </row>
    <row r="315" spans="2:20" s="41" customFormat="1" ht="15" x14ac:dyDescent="0.25">
      <c r="B315" s="24"/>
      <c r="C315" s="107"/>
      <c r="D315" s="143" t="s">
        <v>147</v>
      </c>
      <c r="E315" s="147">
        <v>302</v>
      </c>
      <c r="F315" s="147">
        <f t="shared" si="10"/>
        <v>1408</v>
      </c>
      <c r="G315" s="157"/>
      <c r="H315" s="99"/>
      <c r="I315" s="138" t="s">
        <v>158</v>
      </c>
      <c r="J315" s="198">
        <f t="shared" si="9"/>
        <v>904</v>
      </c>
      <c r="K315" s="200" t="s">
        <v>633</v>
      </c>
      <c r="L315" s="170" t="s">
        <v>584</v>
      </c>
      <c r="M315" s="197" t="s">
        <v>222</v>
      </c>
      <c r="N315" s="197" t="s">
        <v>314</v>
      </c>
      <c r="O315" s="53"/>
      <c r="Q315" s="304"/>
      <c r="S315" s="33"/>
      <c r="T315" s="25"/>
    </row>
    <row r="316" spans="2:20" s="41" customFormat="1" ht="15" x14ac:dyDescent="0.25">
      <c r="B316" s="24"/>
      <c r="C316" s="107"/>
      <c r="D316" s="143" t="s">
        <v>147</v>
      </c>
      <c r="E316" s="147">
        <v>303</v>
      </c>
      <c r="F316" s="147">
        <f t="shared" si="10"/>
        <v>1412</v>
      </c>
      <c r="G316" s="157"/>
      <c r="H316" s="99"/>
      <c r="I316" s="138" t="s">
        <v>158</v>
      </c>
      <c r="J316" s="198">
        <f t="shared" si="9"/>
        <v>906</v>
      </c>
      <c r="K316" s="200" t="s">
        <v>633</v>
      </c>
      <c r="L316" s="170" t="s">
        <v>584</v>
      </c>
      <c r="M316" s="197" t="s">
        <v>220</v>
      </c>
      <c r="N316" s="197" t="s">
        <v>314</v>
      </c>
      <c r="O316" s="53"/>
      <c r="Q316" s="304"/>
      <c r="S316" s="33"/>
      <c r="T316" s="25"/>
    </row>
    <row r="317" spans="2:20" s="41" customFormat="1" ht="15" x14ac:dyDescent="0.25">
      <c r="B317" s="24"/>
      <c r="C317" s="107"/>
      <c r="D317" s="143" t="s">
        <v>147</v>
      </c>
      <c r="E317" s="147">
        <v>304</v>
      </c>
      <c r="F317" s="147">
        <f t="shared" si="10"/>
        <v>1416</v>
      </c>
      <c r="G317" s="157"/>
      <c r="H317" s="99"/>
      <c r="I317" s="138" t="s">
        <v>158</v>
      </c>
      <c r="J317" s="198">
        <f t="shared" si="9"/>
        <v>908</v>
      </c>
      <c r="K317" s="200" t="s">
        <v>633</v>
      </c>
      <c r="L317" s="170" t="s">
        <v>584</v>
      </c>
      <c r="M317" s="197" t="s">
        <v>226</v>
      </c>
      <c r="N317" s="197" t="s">
        <v>314</v>
      </c>
      <c r="O317" s="53"/>
      <c r="Q317" s="304"/>
      <c r="S317" s="33"/>
      <c r="T317" s="25"/>
    </row>
    <row r="318" spans="2:20" s="41" customFormat="1" ht="15" x14ac:dyDescent="0.25">
      <c r="B318" s="24"/>
      <c r="C318" s="107"/>
      <c r="D318" s="143" t="s">
        <v>147</v>
      </c>
      <c r="E318" s="147">
        <v>305</v>
      </c>
      <c r="F318" s="147">
        <f t="shared" si="10"/>
        <v>1420</v>
      </c>
      <c r="G318" s="157"/>
      <c r="H318" s="99"/>
      <c r="I318" s="138" t="s">
        <v>158</v>
      </c>
      <c r="J318" s="198">
        <f t="shared" si="9"/>
        <v>910</v>
      </c>
      <c r="K318" s="200" t="s">
        <v>633</v>
      </c>
      <c r="L318" s="170" t="s">
        <v>584</v>
      </c>
      <c r="M318" s="197" t="s">
        <v>158</v>
      </c>
      <c r="N318" s="197" t="s">
        <v>314</v>
      </c>
      <c r="O318" s="53"/>
      <c r="Q318" s="304"/>
      <c r="S318" s="33"/>
      <c r="T318" s="25"/>
    </row>
    <row r="319" spans="2:20" s="41" customFormat="1" ht="15" x14ac:dyDescent="0.25">
      <c r="B319" s="24"/>
      <c r="C319" s="107"/>
      <c r="D319" s="143" t="s">
        <v>147</v>
      </c>
      <c r="E319" s="147">
        <v>306</v>
      </c>
      <c r="F319" s="147">
        <f t="shared" si="10"/>
        <v>1424</v>
      </c>
      <c r="G319" s="157"/>
      <c r="H319" s="99"/>
      <c r="I319" s="138" t="s">
        <v>158</v>
      </c>
      <c r="J319" s="198">
        <f t="shared" si="9"/>
        <v>912</v>
      </c>
      <c r="K319" s="200" t="s">
        <v>633</v>
      </c>
      <c r="L319" s="170" t="s">
        <v>584</v>
      </c>
      <c r="M319" s="197" t="s">
        <v>227</v>
      </c>
      <c r="N319" s="197" t="s">
        <v>314</v>
      </c>
      <c r="O319" s="53"/>
      <c r="Q319" s="304"/>
      <c r="S319" s="33"/>
      <c r="T319" s="25"/>
    </row>
    <row r="320" spans="2:20" s="41" customFormat="1" ht="15" x14ac:dyDescent="0.25">
      <c r="B320" s="24"/>
      <c r="C320" s="107"/>
      <c r="D320" s="143" t="s">
        <v>147</v>
      </c>
      <c r="E320" s="147">
        <v>307</v>
      </c>
      <c r="F320" s="147">
        <f t="shared" si="10"/>
        <v>1428</v>
      </c>
      <c r="G320" s="157"/>
      <c r="H320" s="99"/>
      <c r="I320" s="138" t="s">
        <v>158</v>
      </c>
      <c r="J320" s="198">
        <f t="shared" si="9"/>
        <v>914</v>
      </c>
      <c r="K320" s="200" t="s">
        <v>633</v>
      </c>
      <c r="L320" s="170" t="s">
        <v>584</v>
      </c>
      <c r="M320" s="197" t="s">
        <v>232</v>
      </c>
      <c r="N320" s="197" t="s">
        <v>314</v>
      </c>
      <c r="O320" s="53"/>
      <c r="Q320" s="304"/>
      <c r="S320" s="33"/>
      <c r="T320" s="25"/>
    </row>
    <row r="321" spans="2:20" s="41" customFormat="1" ht="15" x14ac:dyDescent="0.25">
      <c r="B321" s="24"/>
      <c r="C321" s="107"/>
      <c r="D321" s="142" t="s">
        <v>146</v>
      </c>
      <c r="E321" s="147">
        <v>308</v>
      </c>
      <c r="F321" s="147">
        <f t="shared" si="10"/>
        <v>1432</v>
      </c>
      <c r="G321" s="157"/>
      <c r="H321" s="99"/>
      <c r="I321" s="138" t="s">
        <v>158</v>
      </c>
      <c r="J321" s="198">
        <f t="shared" si="9"/>
        <v>916</v>
      </c>
      <c r="K321" s="196" t="s">
        <v>634</v>
      </c>
      <c r="L321" s="197" t="s">
        <v>583</v>
      </c>
      <c r="M321" s="109" t="s">
        <v>234</v>
      </c>
      <c r="N321" s="109" t="s">
        <v>314</v>
      </c>
      <c r="O321" s="53"/>
      <c r="Q321" s="304"/>
      <c r="S321" s="33"/>
      <c r="T321" s="25"/>
    </row>
    <row r="322" spans="2:20" s="41" customFormat="1" ht="15" x14ac:dyDescent="0.25">
      <c r="B322" s="24"/>
      <c r="C322" s="107"/>
      <c r="D322" s="143" t="s">
        <v>146</v>
      </c>
      <c r="E322" s="147">
        <v>309</v>
      </c>
      <c r="F322" s="147">
        <f t="shared" si="10"/>
        <v>1436</v>
      </c>
      <c r="G322" s="157"/>
      <c r="H322" s="99"/>
      <c r="I322" s="138" t="s">
        <v>158</v>
      </c>
      <c r="J322" s="198">
        <f t="shared" si="9"/>
        <v>918</v>
      </c>
      <c r="K322" s="200" t="s">
        <v>634</v>
      </c>
      <c r="L322" s="197" t="s">
        <v>583</v>
      </c>
      <c r="M322" s="197" t="s">
        <v>225</v>
      </c>
      <c r="N322" s="197" t="s">
        <v>314</v>
      </c>
      <c r="O322" s="53"/>
      <c r="Q322" s="304"/>
      <c r="S322" s="33"/>
      <c r="T322" s="25"/>
    </row>
    <row r="323" spans="2:20" s="41" customFormat="1" ht="15" x14ac:dyDescent="0.25">
      <c r="B323" s="24"/>
      <c r="C323" s="107"/>
      <c r="D323" s="143" t="s">
        <v>146</v>
      </c>
      <c r="E323" s="147">
        <v>310</v>
      </c>
      <c r="F323" s="147">
        <f t="shared" si="10"/>
        <v>1440</v>
      </c>
      <c r="G323" s="157"/>
      <c r="H323" s="99"/>
      <c r="I323" s="138" t="s">
        <v>158</v>
      </c>
      <c r="J323" s="198">
        <f t="shared" si="9"/>
        <v>920</v>
      </c>
      <c r="K323" s="200" t="s">
        <v>634</v>
      </c>
      <c r="L323" s="197" t="s">
        <v>583</v>
      </c>
      <c r="M323" s="197" t="s">
        <v>223</v>
      </c>
      <c r="N323" s="197" t="s">
        <v>314</v>
      </c>
      <c r="O323" s="53"/>
      <c r="Q323" s="304"/>
      <c r="S323" s="33"/>
      <c r="T323" s="25"/>
    </row>
    <row r="324" spans="2:20" s="41" customFormat="1" ht="15" x14ac:dyDescent="0.25">
      <c r="B324" s="24"/>
      <c r="C324" s="107"/>
      <c r="D324" s="143" t="s">
        <v>146</v>
      </c>
      <c r="E324" s="147">
        <v>311</v>
      </c>
      <c r="F324" s="147">
        <f t="shared" si="10"/>
        <v>1444</v>
      </c>
      <c r="G324" s="157"/>
      <c r="H324" s="99"/>
      <c r="I324" s="138" t="s">
        <v>158</v>
      </c>
      <c r="J324" s="198">
        <f t="shared" si="9"/>
        <v>922</v>
      </c>
      <c r="K324" s="200" t="s">
        <v>634</v>
      </c>
      <c r="L324" s="197" t="s">
        <v>583</v>
      </c>
      <c r="M324" s="197" t="s">
        <v>221</v>
      </c>
      <c r="N324" s="197" t="s">
        <v>314</v>
      </c>
      <c r="O324" s="53"/>
      <c r="Q324" s="304"/>
      <c r="S324" s="33"/>
      <c r="T324" s="25"/>
    </row>
    <row r="325" spans="2:20" s="41" customFormat="1" ht="15" x14ac:dyDescent="0.25">
      <c r="B325" s="24"/>
      <c r="C325" s="107"/>
      <c r="D325" s="143" t="s">
        <v>146</v>
      </c>
      <c r="E325" s="147">
        <v>312</v>
      </c>
      <c r="F325" s="147">
        <f t="shared" si="10"/>
        <v>1448</v>
      </c>
      <c r="G325" s="157"/>
      <c r="H325" s="99"/>
      <c r="I325" s="138" t="s">
        <v>158</v>
      </c>
      <c r="J325" s="198">
        <f t="shared" si="9"/>
        <v>924</v>
      </c>
      <c r="K325" s="200" t="s">
        <v>634</v>
      </c>
      <c r="L325" s="197" t="s">
        <v>583</v>
      </c>
      <c r="M325" s="197" t="s">
        <v>229</v>
      </c>
      <c r="N325" s="197" t="s">
        <v>314</v>
      </c>
      <c r="O325" s="53"/>
      <c r="Q325" s="304"/>
      <c r="S325" s="33"/>
      <c r="T325" s="25"/>
    </row>
    <row r="326" spans="2:20" s="41" customFormat="1" ht="15" x14ac:dyDescent="0.25">
      <c r="B326" s="24"/>
      <c r="C326" s="107"/>
      <c r="D326" s="143" t="s">
        <v>146</v>
      </c>
      <c r="E326" s="147">
        <v>313</v>
      </c>
      <c r="F326" s="147">
        <f t="shared" si="10"/>
        <v>1452</v>
      </c>
      <c r="G326" s="157"/>
      <c r="H326" s="99"/>
      <c r="I326" s="138" t="s">
        <v>158</v>
      </c>
      <c r="J326" s="198">
        <f t="shared" si="9"/>
        <v>926</v>
      </c>
      <c r="K326" s="200" t="s">
        <v>634</v>
      </c>
      <c r="L326" s="197" t="s">
        <v>583</v>
      </c>
      <c r="M326" s="197" t="s">
        <v>228</v>
      </c>
      <c r="N326" s="197" t="s">
        <v>314</v>
      </c>
      <c r="O326" s="53"/>
      <c r="Q326" s="304"/>
      <c r="S326" s="33"/>
      <c r="T326" s="25"/>
    </row>
    <row r="327" spans="2:20" s="41" customFormat="1" ht="15" x14ac:dyDescent="0.25">
      <c r="B327" s="24"/>
      <c r="C327" s="107"/>
      <c r="D327" s="143" t="s">
        <v>146</v>
      </c>
      <c r="E327" s="147">
        <v>314</v>
      </c>
      <c r="F327" s="147">
        <f t="shared" si="10"/>
        <v>1456</v>
      </c>
      <c r="G327" s="157"/>
      <c r="H327" s="99"/>
      <c r="I327" s="138" t="s">
        <v>158</v>
      </c>
      <c r="J327" s="198">
        <f t="shared" si="9"/>
        <v>928</v>
      </c>
      <c r="K327" s="200" t="s">
        <v>634</v>
      </c>
      <c r="L327" s="197" t="s">
        <v>583</v>
      </c>
      <c r="M327" s="197" t="s">
        <v>230</v>
      </c>
      <c r="N327" s="197" t="s">
        <v>314</v>
      </c>
      <c r="O327" s="53"/>
      <c r="Q327" s="304"/>
      <c r="S327" s="33"/>
      <c r="T327" s="25"/>
    </row>
    <row r="328" spans="2:20" s="41" customFormat="1" ht="15" x14ac:dyDescent="0.25">
      <c r="B328" s="24"/>
      <c r="C328" s="107"/>
      <c r="D328" s="143" t="s">
        <v>146</v>
      </c>
      <c r="E328" s="147">
        <v>315</v>
      </c>
      <c r="F328" s="147">
        <f t="shared" si="10"/>
        <v>1460</v>
      </c>
      <c r="G328" s="157"/>
      <c r="H328" s="99"/>
      <c r="I328" s="138" t="s">
        <v>158</v>
      </c>
      <c r="J328" s="198">
        <f t="shared" si="9"/>
        <v>930</v>
      </c>
      <c r="K328" s="200" t="s">
        <v>634</v>
      </c>
      <c r="L328" s="197" t="s">
        <v>583</v>
      </c>
      <c r="M328" s="197" t="s">
        <v>233</v>
      </c>
      <c r="N328" s="197" t="s">
        <v>314</v>
      </c>
      <c r="O328" s="53"/>
      <c r="Q328" s="304"/>
      <c r="S328" s="33"/>
      <c r="T328" s="25"/>
    </row>
    <row r="329" spans="2:20" s="41" customFormat="1" ht="15" x14ac:dyDescent="0.25">
      <c r="B329" s="24"/>
      <c r="C329" s="107"/>
      <c r="D329" s="143" t="s">
        <v>146</v>
      </c>
      <c r="E329" s="147">
        <v>316</v>
      </c>
      <c r="F329" s="147">
        <f t="shared" si="10"/>
        <v>1464</v>
      </c>
      <c r="G329" s="157"/>
      <c r="H329" s="99"/>
      <c r="I329" s="138" t="s">
        <v>158</v>
      </c>
      <c r="J329" s="198">
        <f t="shared" si="9"/>
        <v>932</v>
      </c>
      <c r="K329" s="200" t="s">
        <v>634</v>
      </c>
      <c r="L329" s="197" t="s">
        <v>583</v>
      </c>
      <c r="M329" s="197" t="s">
        <v>224</v>
      </c>
      <c r="N329" s="197" t="s">
        <v>314</v>
      </c>
      <c r="O329" s="53"/>
      <c r="Q329" s="304"/>
      <c r="S329" s="33"/>
      <c r="T329" s="25"/>
    </row>
    <row r="330" spans="2:20" s="41" customFormat="1" ht="15" x14ac:dyDescent="0.25">
      <c r="B330" s="24"/>
      <c r="C330" s="107"/>
      <c r="D330" s="143" t="s">
        <v>146</v>
      </c>
      <c r="E330" s="147">
        <v>317</v>
      </c>
      <c r="F330" s="147">
        <f t="shared" si="10"/>
        <v>1468</v>
      </c>
      <c r="G330" s="157"/>
      <c r="H330" s="99"/>
      <c r="I330" s="138" t="s">
        <v>158</v>
      </c>
      <c r="J330" s="198">
        <f t="shared" si="9"/>
        <v>934</v>
      </c>
      <c r="K330" s="200" t="s">
        <v>634</v>
      </c>
      <c r="L330" s="197" t="s">
        <v>583</v>
      </c>
      <c r="M330" s="197" t="s">
        <v>222</v>
      </c>
      <c r="N330" s="197" t="s">
        <v>314</v>
      </c>
      <c r="O330" s="53"/>
      <c r="Q330" s="304"/>
      <c r="S330" s="33"/>
      <c r="T330" s="25"/>
    </row>
    <row r="331" spans="2:20" s="41" customFormat="1" ht="15" x14ac:dyDescent="0.25">
      <c r="B331" s="24"/>
      <c r="C331" s="107"/>
      <c r="D331" s="143" t="s">
        <v>146</v>
      </c>
      <c r="E331" s="147">
        <v>318</v>
      </c>
      <c r="F331" s="147">
        <f t="shared" si="10"/>
        <v>1472</v>
      </c>
      <c r="G331" s="157"/>
      <c r="H331" s="99"/>
      <c r="I331" s="138" t="s">
        <v>158</v>
      </c>
      <c r="J331" s="198">
        <f t="shared" si="9"/>
        <v>936</v>
      </c>
      <c r="K331" s="200" t="s">
        <v>634</v>
      </c>
      <c r="L331" s="197" t="s">
        <v>583</v>
      </c>
      <c r="M331" s="197" t="s">
        <v>220</v>
      </c>
      <c r="N331" s="197" t="s">
        <v>314</v>
      </c>
      <c r="O331" s="53"/>
      <c r="Q331" s="304"/>
      <c r="S331" s="33"/>
      <c r="T331" s="25"/>
    </row>
    <row r="332" spans="2:20" s="41" customFormat="1" ht="15" x14ac:dyDescent="0.25">
      <c r="B332" s="24"/>
      <c r="C332" s="107"/>
      <c r="D332" s="143" t="s">
        <v>146</v>
      </c>
      <c r="E332" s="147">
        <v>319</v>
      </c>
      <c r="F332" s="147">
        <f t="shared" si="10"/>
        <v>1476</v>
      </c>
      <c r="G332" s="157"/>
      <c r="H332" s="99"/>
      <c r="I332" s="138" t="s">
        <v>158</v>
      </c>
      <c r="J332" s="198">
        <f t="shared" si="9"/>
        <v>938</v>
      </c>
      <c r="K332" s="200" t="s">
        <v>634</v>
      </c>
      <c r="L332" s="197" t="s">
        <v>583</v>
      </c>
      <c r="M332" s="197" t="s">
        <v>226</v>
      </c>
      <c r="N332" s="197" t="s">
        <v>314</v>
      </c>
      <c r="O332" s="53"/>
      <c r="Q332" s="304"/>
      <c r="S332" s="33"/>
      <c r="T332" s="25"/>
    </row>
    <row r="333" spans="2:20" s="41" customFormat="1" ht="15" x14ac:dyDescent="0.25">
      <c r="B333" s="24"/>
      <c r="C333" s="107"/>
      <c r="D333" s="143" t="s">
        <v>146</v>
      </c>
      <c r="E333" s="147">
        <v>320</v>
      </c>
      <c r="F333" s="147">
        <f t="shared" si="10"/>
        <v>1480</v>
      </c>
      <c r="G333" s="157"/>
      <c r="H333" s="99"/>
      <c r="I333" s="138" t="s">
        <v>158</v>
      </c>
      <c r="J333" s="198">
        <f t="shared" ref="J333:J396" si="11">300+2*O$11*(D$11-1)+2*E333</f>
        <v>940</v>
      </c>
      <c r="K333" s="200" t="s">
        <v>634</v>
      </c>
      <c r="L333" s="197" t="s">
        <v>583</v>
      </c>
      <c r="M333" s="197" t="s">
        <v>158</v>
      </c>
      <c r="N333" s="197" t="s">
        <v>314</v>
      </c>
      <c r="O333" s="53"/>
      <c r="Q333" s="304"/>
      <c r="S333" s="33"/>
      <c r="T333" s="25"/>
    </row>
    <row r="334" spans="2:20" s="41" customFormat="1" ht="15" x14ac:dyDescent="0.25">
      <c r="B334" s="24"/>
      <c r="C334" s="107"/>
      <c r="D334" s="143" t="s">
        <v>146</v>
      </c>
      <c r="E334" s="147">
        <v>321</v>
      </c>
      <c r="F334" s="147">
        <f t="shared" ref="F334:F397" si="12">4*(O$11*(D$11-1)+E334)+F$12</f>
        <v>1484</v>
      </c>
      <c r="G334" s="157"/>
      <c r="H334" s="99"/>
      <c r="I334" s="138" t="s">
        <v>158</v>
      </c>
      <c r="J334" s="198">
        <f t="shared" si="11"/>
        <v>942</v>
      </c>
      <c r="K334" s="200" t="s">
        <v>634</v>
      </c>
      <c r="L334" s="197" t="s">
        <v>583</v>
      </c>
      <c r="M334" s="197" t="s">
        <v>227</v>
      </c>
      <c r="N334" s="197" t="s">
        <v>314</v>
      </c>
      <c r="O334" s="53"/>
      <c r="Q334" s="304"/>
      <c r="S334" s="33"/>
      <c r="T334" s="25"/>
    </row>
    <row r="335" spans="2:20" s="41" customFormat="1" ht="15" x14ac:dyDescent="0.25">
      <c r="B335" s="24"/>
      <c r="C335" s="107"/>
      <c r="D335" s="143" t="s">
        <v>146</v>
      </c>
      <c r="E335" s="147">
        <v>322</v>
      </c>
      <c r="F335" s="147">
        <f t="shared" si="12"/>
        <v>1488</v>
      </c>
      <c r="G335" s="157"/>
      <c r="H335" s="99"/>
      <c r="I335" s="138" t="s">
        <v>158</v>
      </c>
      <c r="J335" s="198">
        <f t="shared" si="11"/>
        <v>944</v>
      </c>
      <c r="K335" s="200" t="s">
        <v>634</v>
      </c>
      <c r="L335" s="197" t="s">
        <v>583</v>
      </c>
      <c r="M335" s="197" t="s">
        <v>232</v>
      </c>
      <c r="N335" s="197" t="s">
        <v>314</v>
      </c>
      <c r="O335" s="53"/>
      <c r="Q335" s="304"/>
      <c r="S335" s="33"/>
      <c r="T335" s="25"/>
    </row>
    <row r="336" spans="2:20" s="41" customFormat="1" ht="15" x14ac:dyDescent="0.25">
      <c r="B336" s="24"/>
      <c r="C336" s="107"/>
      <c r="D336" s="142" t="s">
        <v>137</v>
      </c>
      <c r="E336" s="147">
        <v>323</v>
      </c>
      <c r="F336" s="147">
        <f t="shared" si="12"/>
        <v>1492</v>
      </c>
      <c r="G336" s="157"/>
      <c r="H336" s="99"/>
      <c r="I336" s="138" t="s">
        <v>158</v>
      </c>
      <c r="J336" s="198">
        <f t="shared" si="11"/>
        <v>946</v>
      </c>
      <c r="K336" s="196" t="s">
        <v>625</v>
      </c>
      <c r="L336" s="197" t="s">
        <v>583</v>
      </c>
      <c r="M336" s="109" t="s">
        <v>234</v>
      </c>
      <c r="N336" s="109" t="s">
        <v>297</v>
      </c>
      <c r="O336" s="53"/>
      <c r="Q336" s="304"/>
      <c r="S336" s="33"/>
      <c r="T336" s="25"/>
    </row>
    <row r="337" spans="2:20" s="41" customFormat="1" ht="15" x14ac:dyDescent="0.25">
      <c r="B337" s="24"/>
      <c r="C337" s="107"/>
      <c r="D337" s="143" t="s">
        <v>137</v>
      </c>
      <c r="E337" s="147">
        <v>324</v>
      </c>
      <c r="F337" s="147">
        <f t="shared" si="12"/>
        <v>1496</v>
      </c>
      <c r="G337" s="157"/>
      <c r="H337" s="99"/>
      <c r="I337" s="138" t="s">
        <v>158</v>
      </c>
      <c r="J337" s="198">
        <f t="shared" si="11"/>
        <v>948</v>
      </c>
      <c r="K337" s="200" t="s">
        <v>625</v>
      </c>
      <c r="L337" s="197" t="s">
        <v>583</v>
      </c>
      <c r="M337" s="197" t="s">
        <v>225</v>
      </c>
      <c r="N337" s="197" t="s">
        <v>297</v>
      </c>
      <c r="O337" s="53"/>
      <c r="Q337" s="304"/>
      <c r="S337" s="33"/>
      <c r="T337" s="25"/>
    </row>
    <row r="338" spans="2:20" s="41" customFormat="1" ht="15" x14ac:dyDescent="0.25">
      <c r="B338" s="24"/>
      <c r="C338" s="107"/>
      <c r="D338" s="143" t="s">
        <v>137</v>
      </c>
      <c r="E338" s="147">
        <v>325</v>
      </c>
      <c r="F338" s="147">
        <f t="shared" si="12"/>
        <v>1500</v>
      </c>
      <c r="G338" s="157"/>
      <c r="H338" s="99"/>
      <c r="I338" s="138" t="s">
        <v>158</v>
      </c>
      <c r="J338" s="198">
        <f t="shared" si="11"/>
        <v>950</v>
      </c>
      <c r="K338" s="200" t="s">
        <v>625</v>
      </c>
      <c r="L338" s="197" t="s">
        <v>583</v>
      </c>
      <c r="M338" s="197" t="s">
        <v>223</v>
      </c>
      <c r="N338" s="65" t="s">
        <v>297</v>
      </c>
      <c r="O338" s="53"/>
      <c r="Q338" s="304"/>
      <c r="S338" s="33"/>
      <c r="T338" s="25"/>
    </row>
    <row r="339" spans="2:20" s="41" customFormat="1" ht="15" x14ac:dyDescent="0.25">
      <c r="B339" s="24"/>
      <c r="C339" s="107"/>
      <c r="D339" s="143" t="s">
        <v>137</v>
      </c>
      <c r="E339" s="147">
        <v>326</v>
      </c>
      <c r="F339" s="147">
        <f t="shared" si="12"/>
        <v>1504</v>
      </c>
      <c r="G339" s="157"/>
      <c r="H339" s="99"/>
      <c r="I339" s="138" t="s">
        <v>158</v>
      </c>
      <c r="J339" s="198">
        <f t="shared" si="11"/>
        <v>952</v>
      </c>
      <c r="K339" s="200" t="s">
        <v>625</v>
      </c>
      <c r="L339" s="197" t="s">
        <v>583</v>
      </c>
      <c r="M339" s="65" t="s">
        <v>221</v>
      </c>
      <c r="N339" s="65" t="s">
        <v>297</v>
      </c>
      <c r="O339" s="53"/>
      <c r="Q339" s="304"/>
      <c r="S339" s="33"/>
      <c r="T339" s="25"/>
    </row>
    <row r="340" spans="2:20" s="41" customFormat="1" ht="15" x14ac:dyDescent="0.25">
      <c r="B340" s="24"/>
      <c r="C340" s="107"/>
      <c r="D340" s="143" t="s">
        <v>137</v>
      </c>
      <c r="E340" s="147">
        <v>327</v>
      </c>
      <c r="F340" s="147">
        <f t="shared" si="12"/>
        <v>1508</v>
      </c>
      <c r="G340" s="157"/>
      <c r="H340" s="99"/>
      <c r="I340" s="138" t="s">
        <v>158</v>
      </c>
      <c r="J340" s="198">
        <f t="shared" si="11"/>
        <v>954</v>
      </c>
      <c r="K340" s="200" t="s">
        <v>625</v>
      </c>
      <c r="L340" s="197" t="s">
        <v>583</v>
      </c>
      <c r="M340" s="197" t="s">
        <v>229</v>
      </c>
      <c r="N340" s="65" t="s">
        <v>297</v>
      </c>
      <c r="O340" s="53"/>
      <c r="Q340" s="304"/>
      <c r="S340" s="33"/>
      <c r="T340" s="25"/>
    </row>
    <row r="341" spans="2:20" s="41" customFormat="1" ht="15" x14ac:dyDescent="0.25">
      <c r="B341" s="24"/>
      <c r="C341" s="107"/>
      <c r="D341" s="143" t="s">
        <v>137</v>
      </c>
      <c r="E341" s="147">
        <v>328</v>
      </c>
      <c r="F341" s="147">
        <f t="shared" si="12"/>
        <v>1512</v>
      </c>
      <c r="G341" s="157"/>
      <c r="H341" s="99"/>
      <c r="I341" s="138" t="s">
        <v>158</v>
      </c>
      <c r="J341" s="198">
        <f t="shared" si="11"/>
        <v>956</v>
      </c>
      <c r="K341" s="200" t="s">
        <v>625</v>
      </c>
      <c r="L341" s="197" t="s">
        <v>583</v>
      </c>
      <c r="M341" s="197" t="s">
        <v>228</v>
      </c>
      <c r="N341" s="65" t="s">
        <v>297</v>
      </c>
      <c r="O341" s="53"/>
      <c r="Q341" s="304"/>
      <c r="S341" s="33"/>
      <c r="T341" s="25"/>
    </row>
    <row r="342" spans="2:20" s="41" customFormat="1" ht="15" x14ac:dyDescent="0.25">
      <c r="B342" s="24"/>
      <c r="C342" s="107"/>
      <c r="D342" s="143" t="s">
        <v>137</v>
      </c>
      <c r="E342" s="147">
        <v>329</v>
      </c>
      <c r="F342" s="147">
        <f t="shared" si="12"/>
        <v>1516</v>
      </c>
      <c r="G342" s="157"/>
      <c r="H342" s="99"/>
      <c r="I342" s="138" t="s">
        <v>158</v>
      </c>
      <c r="J342" s="198">
        <f t="shared" si="11"/>
        <v>958</v>
      </c>
      <c r="K342" s="200" t="s">
        <v>625</v>
      </c>
      <c r="L342" s="197" t="s">
        <v>583</v>
      </c>
      <c r="M342" s="197" t="s">
        <v>230</v>
      </c>
      <c r="N342" s="65" t="s">
        <v>297</v>
      </c>
      <c r="O342" s="53"/>
      <c r="Q342" s="304"/>
      <c r="S342" s="33"/>
      <c r="T342" s="25"/>
    </row>
    <row r="343" spans="2:20" s="41" customFormat="1" ht="15" x14ac:dyDescent="0.25">
      <c r="B343" s="24"/>
      <c r="C343" s="107"/>
      <c r="D343" s="143" t="s">
        <v>137</v>
      </c>
      <c r="E343" s="147">
        <v>330</v>
      </c>
      <c r="F343" s="147">
        <f t="shared" si="12"/>
        <v>1520</v>
      </c>
      <c r="G343" s="157"/>
      <c r="H343" s="99"/>
      <c r="I343" s="138" t="s">
        <v>158</v>
      </c>
      <c r="J343" s="198">
        <f t="shared" si="11"/>
        <v>960</v>
      </c>
      <c r="K343" s="200" t="s">
        <v>625</v>
      </c>
      <c r="L343" s="197" t="s">
        <v>583</v>
      </c>
      <c r="M343" s="197" t="s">
        <v>233</v>
      </c>
      <c r="N343" s="65" t="s">
        <v>297</v>
      </c>
      <c r="O343" s="53"/>
      <c r="Q343" s="304"/>
      <c r="S343" s="33"/>
      <c r="T343" s="25"/>
    </row>
    <row r="344" spans="2:20" s="41" customFormat="1" ht="15" x14ac:dyDescent="0.25">
      <c r="B344" s="24"/>
      <c r="C344" s="107"/>
      <c r="D344" s="143" t="s">
        <v>137</v>
      </c>
      <c r="E344" s="147">
        <v>331</v>
      </c>
      <c r="F344" s="147">
        <f t="shared" si="12"/>
        <v>1524</v>
      </c>
      <c r="G344" s="157"/>
      <c r="H344" s="99"/>
      <c r="I344" s="138" t="s">
        <v>158</v>
      </c>
      <c r="J344" s="198">
        <f t="shared" si="11"/>
        <v>962</v>
      </c>
      <c r="K344" s="200" t="s">
        <v>625</v>
      </c>
      <c r="L344" s="197" t="s">
        <v>583</v>
      </c>
      <c r="M344" s="197" t="s">
        <v>224</v>
      </c>
      <c r="N344" s="65" t="s">
        <v>297</v>
      </c>
      <c r="O344" s="53"/>
      <c r="Q344" s="304"/>
      <c r="S344" s="33"/>
      <c r="T344" s="25"/>
    </row>
    <row r="345" spans="2:20" s="41" customFormat="1" ht="15" x14ac:dyDescent="0.25">
      <c r="B345" s="24"/>
      <c r="C345" s="107"/>
      <c r="D345" s="143" t="s">
        <v>137</v>
      </c>
      <c r="E345" s="147">
        <v>332</v>
      </c>
      <c r="F345" s="147">
        <f t="shared" si="12"/>
        <v>1528</v>
      </c>
      <c r="G345" s="157"/>
      <c r="H345" s="99"/>
      <c r="I345" s="138" t="s">
        <v>158</v>
      </c>
      <c r="J345" s="198">
        <f t="shared" si="11"/>
        <v>964</v>
      </c>
      <c r="K345" s="200" t="s">
        <v>625</v>
      </c>
      <c r="L345" s="197" t="s">
        <v>583</v>
      </c>
      <c r="M345" s="197" t="s">
        <v>222</v>
      </c>
      <c r="N345" s="65" t="s">
        <v>297</v>
      </c>
      <c r="O345" s="53"/>
      <c r="Q345" s="304"/>
      <c r="S345" s="33"/>
      <c r="T345" s="25"/>
    </row>
    <row r="346" spans="2:20" s="41" customFormat="1" ht="15" x14ac:dyDescent="0.25">
      <c r="B346" s="24"/>
      <c r="C346" s="107"/>
      <c r="D346" s="143" t="s">
        <v>137</v>
      </c>
      <c r="E346" s="147">
        <v>333</v>
      </c>
      <c r="F346" s="147">
        <f t="shared" si="12"/>
        <v>1532</v>
      </c>
      <c r="G346" s="157"/>
      <c r="H346" s="99"/>
      <c r="I346" s="138" t="s">
        <v>158</v>
      </c>
      <c r="J346" s="198">
        <f t="shared" si="11"/>
        <v>966</v>
      </c>
      <c r="K346" s="200" t="s">
        <v>625</v>
      </c>
      <c r="L346" s="197" t="s">
        <v>583</v>
      </c>
      <c r="M346" s="197" t="s">
        <v>220</v>
      </c>
      <c r="N346" s="65" t="s">
        <v>297</v>
      </c>
      <c r="O346" s="53"/>
      <c r="Q346" s="304"/>
      <c r="S346" s="33"/>
      <c r="T346" s="25"/>
    </row>
    <row r="347" spans="2:20" s="41" customFormat="1" ht="15" x14ac:dyDescent="0.25">
      <c r="B347" s="24"/>
      <c r="C347" s="107"/>
      <c r="D347" s="143" t="s">
        <v>137</v>
      </c>
      <c r="E347" s="147">
        <v>334</v>
      </c>
      <c r="F347" s="147">
        <f t="shared" si="12"/>
        <v>1536</v>
      </c>
      <c r="G347" s="157"/>
      <c r="H347" s="99"/>
      <c r="I347" s="138" t="s">
        <v>158</v>
      </c>
      <c r="J347" s="198">
        <f t="shared" si="11"/>
        <v>968</v>
      </c>
      <c r="K347" s="200" t="s">
        <v>625</v>
      </c>
      <c r="L347" s="197" t="s">
        <v>583</v>
      </c>
      <c r="M347" s="197" t="s">
        <v>226</v>
      </c>
      <c r="N347" s="197" t="s">
        <v>297</v>
      </c>
      <c r="O347" s="53"/>
      <c r="Q347" s="304"/>
      <c r="S347" s="33"/>
      <c r="T347" s="25"/>
    </row>
    <row r="348" spans="2:20" s="41" customFormat="1" ht="15" x14ac:dyDescent="0.25">
      <c r="B348" s="24"/>
      <c r="C348" s="107"/>
      <c r="D348" s="143" t="s">
        <v>137</v>
      </c>
      <c r="E348" s="147">
        <v>335</v>
      </c>
      <c r="F348" s="147">
        <f t="shared" si="12"/>
        <v>1540</v>
      </c>
      <c r="G348" s="157"/>
      <c r="H348" s="99"/>
      <c r="I348" s="138" t="s">
        <v>158</v>
      </c>
      <c r="J348" s="198">
        <f t="shared" si="11"/>
        <v>970</v>
      </c>
      <c r="K348" s="200" t="s">
        <v>625</v>
      </c>
      <c r="L348" s="197" t="s">
        <v>583</v>
      </c>
      <c r="M348" s="197" t="s">
        <v>158</v>
      </c>
      <c r="N348" s="197" t="s">
        <v>297</v>
      </c>
      <c r="O348" s="53"/>
      <c r="Q348" s="304"/>
      <c r="S348" s="33"/>
      <c r="T348" s="25"/>
    </row>
    <row r="349" spans="2:20" s="41" customFormat="1" ht="15" x14ac:dyDescent="0.25">
      <c r="B349" s="24"/>
      <c r="C349" s="107"/>
      <c r="D349" s="143" t="s">
        <v>137</v>
      </c>
      <c r="E349" s="147">
        <v>336</v>
      </c>
      <c r="F349" s="147">
        <f t="shared" si="12"/>
        <v>1544</v>
      </c>
      <c r="G349" s="157"/>
      <c r="H349" s="99"/>
      <c r="I349" s="138" t="s">
        <v>158</v>
      </c>
      <c r="J349" s="198">
        <f t="shared" si="11"/>
        <v>972</v>
      </c>
      <c r="K349" s="200" t="s">
        <v>625</v>
      </c>
      <c r="L349" s="197" t="s">
        <v>583</v>
      </c>
      <c r="M349" s="197" t="s">
        <v>227</v>
      </c>
      <c r="N349" s="197" t="s">
        <v>297</v>
      </c>
      <c r="O349" s="53"/>
      <c r="Q349" s="304"/>
      <c r="S349" s="33"/>
      <c r="T349" s="25"/>
    </row>
    <row r="350" spans="2:20" s="41" customFormat="1" ht="15" x14ac:dyDescent="0.25">
      <c r="B350" s="24"/>
      <c r="C350" s="107"/>
      <c r="D350" s="143" t="s">
        <v>137</v>
      </c>
      <c r="E350" s="147">
        <v>337</v>
      </c>
      <c r="F350" s="147">
        <f t="shared" si="12"/>
        <v>1548</v>
      </c>
      <c r="G350" s="157"/>
      <c r="H350" s="99"/>
      <c r="I350" s="138" t="s">
        <v>158</v>
      </c>
      <c r="J350" s="198">
        <f t="shared" si="11"/>
        <v>974</v>
      </c>
      <c r="K350" s="200" t="s">
        <v>625</v>
      </c>
      <c r="L350" s="197" t="s">
        <v>583</v>
      </c>
      <c r="M350" s="197" t="s">
        <v>232</v>
      </c>
      <c r="N350" s="197" t="s">
        <v>297</v>
      </c>
      <c r="O350" s="53"/>
      <c r="Q350" s="304"/>
      <c r="S350" s="33"/>
      <c r="T350" s="25"/>
    </row>
    <row r="351" spans="2:20" s="41" customFormat="1" ht="15" x14ac:dyDescent="0.25">
      <c r="B351" s="24"/>
      <c r="C351" s="107"/>
      <c r="D351" s="142" t="s">
        <v>569</v>
      </c>
      <c r="E351" s="147">
        <v>338</v>
      </c>
      <c r="F351" s="147">
        <f t="shared" si="12"/>
        <v>1552</v>
      </c>
      <c r="G351" s="157"/>
      <c r="H351" s="99"/>
      <c r="I351" s="138" t="s">
        <v>158</v>
      </c>
      <c r="J351" s="198">
        <f t="shared" si="11"/>
        <v>976</v>
      </c>
      <c r="K351" s="196" t="s">
        <v>1003</v>
      </c>
      <c r="L351" s="197" t="s">
        <v>583</v>
      </c>
      <c r="M351" s="109" t="s">
        <v>234</v>
      </c>
      <c r="N351" s="109" t="s">
        <v>298</v>
      </c>
      <c r="O351" s="53"/>
      <c r="Q351" s="304"/>
      <c r="S351" s="33"/>
      <c r="T351" s="25"/>
    </row>
    <row r="352" spans="2:20" s="41" customFormat="1" ht="15" x14ac:dyDescent="0.25">
      <c r="B352" s="24"/>
      <c r="C352" s="107"/>
      <c r="D352" s="143" t="s">
        <v>569</v>
      </c>
      <c r="E352" s="147">
        <v>339</v>
      </c>
      <c r="F352" s="147">
        <f t="shared" si="12"/>
        <v>1556</v>
      </c>
      <c r="G352" s="157"/>
      <c r="H352" s="99"/>
      <c r="I352" s="138" t="s">
        <v>158</v>
      </c>
      <c r="J352" s="198">
        <f t="shared" si="11"/>
        <v>978</v>
      </c>
      <c r="K352" s="200" t="s">
        <v>632</v>
      </c>
      <c r="L352" s="197" t="s">
        <v>583</v>
      </c>
      <c r="M352" s="197" t="s">
        <v>225</v>
      </c>
      <c r="N352" s="197" t="s">
        <v>298</v>
      </c>
      <c r="O352" s="53"/>
      <c r="P352" s="130"/>
      <c r="Q352" s="304"/>
      <c r="R352" s="130"/>
      <c r="S352" s="18"/>
      <c r="T352" s="18"/>
    </row>
    <row r="353" spans="2:20" s="41" customFormat="1" ht="15" x14ac:dyDescent="0.25">
      <c r="B353" s="24"/>
      <c r="C353" s="107"/>
      <c r="D353" s="143" t="s">
        <v>569</v>
      </c>
      <c r="E353" s="147">
        <v>340</v>
      </c>
      <c r="F353" s="147">
        <f t="shared" si="12"/>
        <v>1560</v>
      </c>
      <c r="G353" s="157"/>
      <c r="H353" s="99"/>
      <c r="I353" s="138" t="s">
        <v>158</v>
      </c>
      <c r="J353" s="198">
        <f t="shared" si="11"/>
        <v>980</v>
      </c>
      <c r="K353" s="200" t="s">
        <v>632</v>
      </c>
      <c r="L353" s="197" t="s">
        <v>583</v>
      </c>
      <c r="M353" s="197" t="s">
        <v>223</v>
      </c>
      <c r="N353" s="197" t="s">
        <v>298</v>
      </c>
      <c r="O353" s="53"/>
      <c r="P353" s="130"/>
      <c r="Q353" s="304"/>
      <c r="R353" s="130"/>
      <c r="S353" s="18"/>
      <c r="T353" s="18"/>
    </row>
    <row r="354" spans="2:20" s="41" customFormat="1" ht="15" x14ac:dyDescent="0.25">
      <c r="B354" s="24"/>
      <c r="C354" s="107"/>
      <c r="D354" s="143" t="s">
        <v>569</v>
      </c>
      <c r="E354" s="147">
        <v>341</v>
      </c>
      <c r="F354" s="147">
        <f t="shared" si="12"/>
        <v>1564</v>
      </c>
      <c r="G354" s="157"/>
      <c r="H354" s="99"/>
      <c r="I354" s="138" t="s">
        <v>158</v>
      </c>
      <c r="J354" s="198">
        <f t="shared" si="11"/>
        <v>982</v>
      </c>
      <c r="K354" s="200" t="s">
        <v>632</v>
      </c>
      <c r="L354" s="197" t="s">
        <v>583</v>
      </c>
      <c r="M354" s="197" t="s">
        <v>221</v>
      </c>
      <c r="N354" s="197" t="s">
        <v>298</v>
      </c>
      <c r="O354" s="53"/>
      <c r="P354" s="130"/>
      <c r="Q354" s="304"/>
      <c r="R354" s="130"/>
      <c r="S354" s="18"/>
      <c r="T354" s="18"/>
    </row>
    <row r="355" spans="2:20" s="41" customFormat="1" ht="15" x14ac:dyDescent="0.25">
      <c r="B355" s="24"/>
      <c r="C355" s="107"/>
      <c r="D355" s="143" t="s">
        <v>569</v>
      </c>
      <c r="E355" s="147">
        <v>342</v>
      </c>
      <c r="F355" s="147">
        <f t="shared" si="12"/>
        <v>1568</v>
      </c>
      <c r="G355" s="157"/>
      <c r="H355" s="99"/>
      <c r="I355" s="138" t="s">
        <v>158</v>
      </c>
      <c r="J355" s="198">
        <f t="shared" si="11"/>
        <v>984</v>
      </c>
      <c r="K355" s="200" t="s">
        <v>632</v>
      </c>
      <c r="L355" s="197" t="s">
        <v>583</v>
      </c>
      <c r="M355" s="197" t="s">
        <v>229</v>
      </c>
      <c r="N355" s="197" t="s">
        <v>298</v>
      </c>
      <c r="O355" s="53"/>
      <c r="P355" s="130"/>
      <c r="Q355" s="304"/>
      <c r="R355" s="130"/>
      <c r="S355" s="18"/>
      <c r="T355" s="18"/>
    </row>
    <row r="356" spans="2:20" s="41" customFormat="1" ht="15" x14ac:dyDescent="0.25">
      <c r="B356" s="24"/>
      <c r="C356" s="107"/>
      <c r="D356" s="143" t="s">
        <v>569</v>
      </c>
      <c r="E356" s="147">
        <v>343</v>
      </c>
      <c r="F356" s="147">
        <f t="shared" si="12"/>
        <v>1572</v>
      </c>
      <c r="G356" s="157"/>
      <c r="H356" s="99"/>
      <c r="I356" s="138" t="s">
        <v>158</v>
      </c>
      <c r="J356" s="198">
        <f t="shared" si="11"/>
        <v>986</v>
      </c>
      <c r="K356" s="200" t="s">
        <v>632</v>
      </c>
      <c r="L356" s="197" t="s">
        <v>583</v>
      </c>
      <c r="M356" s="197" t="s">
        <v>228</v>
      </c>
      <c r="N356" s="197" t="s">
        <v>298</v>
      </c>
      <c r="O356" s="53"/>
      <c r="Q356" s="304"/>
      <c r="S356" s="33"/>
      <c r="T356" s="25"/>
    </row>
    <row r="357" spans="2:20" s="41" customFormat="1" ht="15" x14ac:dyDescent="0.25">
      <c r="B357" s="24"/>
      <c r="C357" s="107"/>
      <c r="D357" s="143" t="s">
        <v>569</v>
      </c>
      <c r="E357" s="147">
        <v>344</v>
      </c>
      <c r="F357" s="147">
        <f t="shared" si="12"/>
        <v>1576</v>
      </c>
      <c r="G357" s="157"/>
      <c r="H357" s="99"/>
      <c r="I357" s="138" t="s">
        <v>158</v>
      </c>
      <c r="J357" s="198">
        <f t="shared" si="11"/>
        <v>988</v>
      </c>
      <c r="K357" s="200" t="s">
        <v>632</v>
      </c>
      <c r="L357" s="197" t="s">
        <v>583</v>
      </c>
      <c r="M357" s="197" t="s">
        <v>230</v>
      </c>
      <c r="N357" s="197" t="s">
        <v>298</v>
      </c>
      <c r="O357" s="53"/>
      <c r="Q357" s="304"/>
      <c r="S357" s="33"/>
      <c r="T357" s="25"/>
    </row>
    <row r="358" spans="2:20" s="41" customFormat="1" ht="15" x14ac:dyDescent="0.25">
      <c r="B358" s="24"/>
      <c r="C358" s="107"/>
      <c r="D358" s="143" t="s">
        <v>569</v>
      </c>
      <c r="E358" s="147">
        <v>345</v>
      </c>
      <c r="F358" s="147">
        <f t="shared" si="12"/>
        <v>1580</v>
      </c>
      <c r="G358" s="157"/>
      <c r="H358" s="99"/>
      <c r="I358" s="138" t="s">
        <v>158</v>
      </c>
      <c r="J358" s="198">
        <f t="shared" si="11"/>
        <v>990</v>
      </c>
      <c r="K358" s="200" t="s">
        <v>632</v>
      </c>
      <c r="L358" s="197" t="s">
        <v>583</v>
      </c>
      <c r="M358" s="197" t="s">
        <v>233</v>
      </c>
      <c r="N358" s="197" t="s">
        <v>298</v>
      </c>
      <c r="O358" s="53"/>
      <c r="Q358" s="304"/>
      <c r="S358" s="33"/>
      <c r="T358" s="25"/>
    </row>
    <row r="359" spans="2:20" s="41" customFormat="1" ht="15" x14ac:dyDescent="0.25">
      <c r="B359" s="24"/>
      <c r="C359" s="107"/>
      <c r="D359" s="143" t="s">
        <v>569</v>
      </c>
      <c r="E359" s="147">
        <v>346</v>
      </c>
      <c r="F359" s="147">
        <f t="shared" si="12"/>
        <v>1584</v>
      </c>
      <c r="G359" s="157"/>
      <c r="H359" s="99"/>
      <c r="I359" s="138" t="s">
        <v>158</v>
      </c>
      <c r="J359" s="198">
        <f t="shared" si="11"/>
        <v>992</v>
      </c>
      <c r="K359" s="200" t="s">
        <v>632</v>
      </c>
      <c r="L359" s="197" t="s">
        <v>583</v>
      </c>
      <c r="M359" s="197" t="s">
        <v>224</v>
      </c>
      <c r="N359" s="197" t="s">
        <v>298</v>
      </c>
      <c r="O359" s="53"/>
      <c r="P359" s="130"/>
      <c r="Q359" s="304"/>
      <c r="R359" s="130"/>
      <c r="S359" s="18"/>
      <c r="T359" s="18"/>
    </row>
    <row r="360" spans="2:20" s="41" customFormat="1" ht="15" x14ac:dyDescent="0.25">
      <c r="B360" s="24"/>
      <c r="C360" s="107"/>
      <c r="D360" s="143" t="s">
        <v>569</v>
      </c>
      <c r="E360" s="147">
        <v>347</v>
      </c>
      <c r="F360" s="147">
        <f t="shared" si="12"/>
        <v>1588</v>
      </c>
      <c r="G360" s="157"/>
      <c r="H360" s="99"/>
      <c r="I360" s="138" t="s">
        <v>158</v>
      </c>
      <c r="J360" s="198">
        <f t="shared" si="11"/>
        <v>994</v>
      </c>
      <c r="K360" s="200" t="s">
        <v>632</v>
      </c>
      <c r="L360" s="197" t="s">
        <v>583</v>
      </c>
      <c r="M360" s="197" t="s">
        <v>222</v>
      </c>
      <c r="N360" s="197" t="s">
        <v>298</v>
      </c>
      <c r="O360" s="53"/>
      <c r="P360" s="130"/>
      <c r="Q360" s="304"/>
      <c r="R360" s="130"/>
      <c r="S360" s="18"/>
      <c r="T360" s="18"/>
    </row>
    <row r="361" spans="2:20" s="41" customFormat="1" ht="15" x14ac:dyDescent="0.25">
      <c r="B361" s="24"/>
      <c r="C361" s="107"/>
      <c r="D361" s="143" t="s">
        <v>569</v>
      </c>
      <c r="E361" s="147">
        <v>348</v>
      </c>
      <c r="F361" s="147">
        <f t="shared" si="12"/>
        <v>1592</v>
      </c>
      <c r="G361" s="157"/>
      <c r="H361" s="99"/>
      <c r="I361" s="138" t="s">
        <v>158</v>
      </c>
      <c r="J361" s="198">
        <f t="shared" si="11"/>
        <v>996</v>
      </c>
      <c r="K361" s="200" t="s">
        <v>632</v>
      </c>
      <c r="L361" s="197" t="s">
        <v>583</v>
      </c>
      <c r="M361" s="197" t="s">
        <v>220</v>
      </c>
      <c r="N361" s="197" t="s">
        <v>298</v>
      </c>
      <c r="O361" s="53"/>
      <c r="P361" s="130"/>
      <c r="Q361" s="304"/>
      <c r="R361" s="130"/>
      <c r="S361" s="18"/>
      <c r="T361" s="18"/>
    </row>
    <row r="362" spans="2:20" s="41" customFormat="1" ht="15" x14ac:dyDescent="0.25">
      <c r="B362" s="24"/>
      <c r="C362" s="107"/>
      <c r="D362" s="143" t="s">
        <v>569</v>
      </c>
      <c r="E362" s="147">
        <v>349</v>
      </c>
      <c r="F362" s="147">
        <f t="shared" si="12"/>
        <v>1596</v>
      </c>
      <c r="G362" s="157"/>
      <c r="H362" s="99"/>
      <c r="I362" s="138" t="s">
        <v>158</v>
      </c>
      <c r="J362" s="198">
        <f t="shared" si="11"/>
        <v>998</v>
      </c>
      <c r="K362" s="200" t="s">
        <v>632</v>
      </c>
      <c r="L362" s="197" t="s">
        <v>583</v>
      </c>
      <c r="M362" s="197" t="s">
        <v>226</v>
      </c>
      <c r="N362" s="197" t="s">
        <v>298</v>
      </c>
      <c r="O362" s="53"/>
      <c r="P362" s="130"/>
      <c r="Q362" s="304"/>
      <c r="R362" s="130"/>
      <c r="S362" s="18"/>
      <c r="T362" s="18"/>
    </row>
    <row r="363" spans="2:20" s="41" customFormat="1" ht="15" x14ac:dyDescent="0.25">
      <c r="B363" s="24"/>
      <c r="C363" s="107"/>
      <c r="D363" s="143" t="s">
        <v>569</v>
      </c>
      <c r="E363" s="147">
        <v>350</v>
      </c>
      <c r="F363" s="147">
        <f t="shared" si="12"/>
        <v>1600</v>
      </c>
      <c r="G363" s="157"/>
      <c r="H363" s="99"/>
      <c r="I363" s="138" t="s">
        <v>158</v>
      </c>
      <c r="J363" s="198">
        <f t="shared" si="11"/>
        <v>1000</v>
      </c>
      <c r="K363" s="200" t="s">
        <v>632</v>
      </c>
      <c r="L363" s="197" t="s">
        <v>583</v>
      </c>
      <c r="M363" s="197" t="s">
        <v>158</v>
      </c>
      <c r="N363" s="197" t="s">
        <v>298</v>
      </c>
      <c r="O363" s="53"/>
      <c r="P363" s="130"/>
      <c r="Q363" s="304"/>
      <c r="R363" s="130"/>
      <c r="S363" s="18"/>
      <c r="T363" s="18"/>
    </row>
    <row r="364" spans="2:20" s="41" customFormat="1" ht="15" x14ac:dyDescent="0.25">
      <c r="B364" s="24"/>
      <c r="C364" s="107"/>
      <c r="D364" s="143" t="s">
        <v>569</v>
      </c>
      <c r="E364" s="147">
        <v>351</v>
      </c>
      <c r="F364" s="147">
        <f t="shared" si="12"/>
        <v>1604</v>
      </c>
      <c r="G364" s="157"/>
      <c r="H364" s="99"/>
      <c r="I364" s="138" t="s">
        <v>158</v>
      </c>
      <c r="J364" s="198">
        <f t="shared" si="11"/>
        <v>1002</v>
      </c>
      <c r="K364" s="200" t="s">
        <v>632</v>
      </c>
      <c r="L364" s="197" t="s">
        <v>583</v>
      </c>
      <c r="M364" s="197" t="s">
        <v>227</v>
      </c>
      <c r="N364" s="197" t="s">
        <v>298</v>
      </c>
      <c r="O364" s="53"/>
      <c r="P364" s="130"/>
      <c r="Q364" s="304"/>
      <c r="R364" s="130"/>
      <c r="S364" s="18"/>
      <c r="T364" s="18"/>
    </row>
    <row r="365" spans="2:20" s="41" customFormat="1" ht="15" x14ac:dyDescent="0.25">
      <c r="B365" s="24"/>
      <c r="C365" s="107"/>
      <c r="D365" s="143" t="s">
        <v>569</v>
      </c>
      <c r="E365" s="147">
        <v>352</v>
      </c>
      <c r="F365" s="147">
        <f t="shared" si="12"/>
        <v>1608</v>
      </c>
      <c r="G365" s="157"/>
      <c r="H365" s="99"/>
      <c r="I365" s="138" t="s">
        <v>158</v>
      </c>
      <c r="J365" s="198">
        <f t="shared" si="11"/>
        <v>1004</v>
      </c>
      <c r="K365" s="200" t="s">
        <v>632</v>
      </c>
      <c r="L365" s="197" t="s">
        <v>583</v>
      </c>
      <c r="M365" s="197" t="s">
        <v>232</v>
      </c>
      <c r="N365" s="197" t="s">
        <v>298</v>
      </c>
      <c r="O365" s="53"/>
      <c r="P365" s="130"/>
      <c r="Q365" s="304"/>
      <c r="R365" s="130"/>
      <c r="S365" s="18"/>
      <c r="T365" s="18"/>
    </row>
    <row r="366" spans="2:20" s="41" customFormat="1" ht="15" x14ac:dyDescent="0.25">
      <c r="B366" s="24"/>
      <c r="C366" s="107"/>
      <c r="D366" s="96" t="s">
        <v>373</v>
      </c>
      <c r="E366" s="147">
        <v>353</v>
      </c>
      <c r="F366" s="147">
        <f t="shared" si="12"/>
        <v>1612</v>
      </c>
      <c r="G366" s="99"/>
      <c r="H366" s="99"/>
      <c r="I366" s="138" t="s">
        <v>158</v>
      </c>
      <c r="J366" s="198">
        <f t="shared" si="11"/>
        <v>1006</v>
      </c>
      <c r="K366" s="51"/>
      <c r="L366" s="170"/>
      <c r="M366" s="197"/>
      <c r="N366" s="51"/>
      <c r="O366" s="53"/>
      <c r="P366" s="130"/>
      <c r="Q366" s="304"/>
      <c r="R366" s="130"/>
      <c r="S366" s="18"/>
      <c r="T366" s="18"/>
    </row>
    <row r="367" spans="2:20" s="41" customFormat="1" ht="15" x14ac:dyDescent="0.25">
      <c r="B367" s="24"/>
      <c r="C367" s="107"/>
      <c r="D367" s="96" t="s">
        <v>373</v>
      </c>
      <c r="E367" s="147">
        <v>354</v>
      </c>
      <c r="F367" s="147">
        <f t="shared" si="12"/>
        <v>1616</v>
      </c>
      <c r="G367" s="99"/>
      <c r="H367" s="99"/>
      <c r="I367" s="138" t="s">
        <v>158</v>
      </c>
      <c r="J367" s="198">
        <f t="shared" si="11"/>
        <v>1008</v>
      </c>
      <c r="K367" s="51"/>
      <c r="L367" s="170"/>
      <c r="M367" s="197"/>
      <c r="N367" s="51"/>
      <c r="O367" s="53"/>
      <c r="P367" s="130"/>
      <c r="Q367" s="304"/>
      <c r="R367" s="130"/>
      <c r="S367" s="18"/>
      <c r="T367" s="18"/>
    </row>
    <row r="368" spans="2:20" ht="15" x14ac:dyDescent="0.25">
      <c r="C368" s="107"/>
      <c r="D368" s="257" t="s">
        <v>37</v>
      </c>
      <c r="E368" s="147">
        <v>355</v>
      </c>
      <c r="F368" s="147">
        <f t="shared" si="12"/>
        <v>1620</v>
      </c>
      <c r="G368" s="157">
        <v>1</v>
      </c>
      <c r="H368" s="99"/>
      <c r="I368" s="137" t="s">
        <v>296</v>
      </c>
      <c r="J368" s="198">
        <f t="shared" si="11"/>
        <v>1010</v>
      </c>
      <c r="K368" s="51" t="s">
        <v>292</v>
      </c>
      <c r="L368" s="52" t="s">
        <v>585</v>
      </c>
      <c r="M368" s="103" t="s">
        <v>167</v>
      </c>
      <c r="N368" s="52" t="s">
        <v>585</v>
      </c>
      <c r="O368" s="53"/>
      <c r="P368" s="40"/>
      <c r="Q368" s="304"/>
      <c r="S368" s="18"/>
      <c r="T368" s="18"/>
    </row>
    <row r="369" spans="2:20" ht="15" x14ac:dyDescent="0.25">
      <c r="C369" s="107"/>
      <c r="D369" s="257" t="s">
        <v>35</v>
      </c>
      <c r="E369" s="147">
        <v>356</v>
      </c>
      <c r="F369" s="147">
        <f t="shared" si="12"/>
        <v>1624</v>
      </c>
      <c r="G369" s="157">
        <v>4</v>
      </c>
      <c r="H369" s="99"/>
      <c r="I369" s="137" t="s">
        <v>296</v>
      </c>
      <c r="J369" s="198">
        <f t="shared" si="11"/>
        <v>1012</v>
      </c>
      <c r="K369" s="51" t="s">
        <v>291</v>
      </c>
      <c r="L369" s="52" t="s">
        <v>585</v>
      </c>
      <c r="M369" s="103" t="s">
        <v>167</v>
      </c>
      <c r="N369" s="52" t="s">
        <v>610</v>
      </c>
      <c r="O369" s="171" t="s">
        <v>720</v>
      </c>
      <c r="P369" s="40"/>
      <c r="Q369" s="304"/>
      <c r="S369" s="18"/>
      <c r="T369" s="18"/>
    </row>
    <row r="370" spans="2:20" ht="15" x14ac:dyDescent="0.25">
      <c r="C370" s="107"/>
      <c r="D370" s="142" t="s">
        <v>799</v>
      </c>
      <c r="E370" s="147">
        <v>357</v>
      </c>
      <c r="F370" s="147">
        <f t="shared" si="12"/>
        <v>1628</v>
      </c>
      <c r="G370" s="157">
        <v>1</v>
      </c>
      <c r="H370" s="99"/>
      <c r="I370" s="137" t="s">
        <v>296</v>
      </c>
      <c r="J370" s="198">
        <f t="shared" si="11"/>
        <v>1014</v>
      </c>
      <c r="K370" s="51" t="s">
        <v>941</v>
      </c>
      <c r="L370" s="170" t="s">
        <v>583</v>
      </c>
      <c r="M370" s="103" t="s">
        <v>167</v>
      </c>
      <c r="N370" s="54" t="s">
        <v>300</v>
      </c>
      <c r="O370" s="53"/>
      <c r="P370" s="40"/>
      <c r="Q370" s="304"/>
      <c r="S370" s="18"/>
      <c r="T370" s="18"/>
    </row>
    <row r="371" spans="2:20" s="41" customFormat="1" ht="15" x14ac:dyDescent="0.25">
      <c r="B371" s="24"/>
      <c r="C371" s="107"/>
      <c r="D371" s="262" t="s">
        <v>129</v>
      </c>
      <c r="E371" s="147">
        <v>358</v>
      </c>
      <c r="F371" s="147">
        <f t="shared" si="12"/>
        <v>1632</v>
      </c>
      <c r="G371" s="157">
        <v>1</v>
      </c>
      <c r="H371" s="157">
        <v>1</v>
      </c>
      <c r="I371" s="137" t="s">
        <v>296</v>
      </c>
      <c r="J371" s="198">
        <f t="shared" si="11"/>
        <v>1016</v>
      </c>
      <c r="K371" s="62" t="s">
        <v>658</v>
      </c>
      <c r="L371" s="185" t="s">
        <v>584</v>
      </c>
      <c r="M371" s="244" t="s">
        <v>167</v>
      </c>
      <c r="N371" s="63" t="s">
        <v>298</v>
      </c>
      <c r="O371" s="53"/>
      <c r="Q371" s="304"/>
      <c r="S371" s="33"/>
      <c r="T371" s="25"/>
    </row>
    <row r="372" spans="2:20" ht="15" x14ac:dyDescent="0.25">
      <c r="B372" s="24"/>
      <c r="C372" s="107"/>
      <c r="D372" s="292" t="s">
        <v>50</v>
      </c>
      <c r="E372" s="147">
        <v>359</v>
      </c>
      <c r="F372" s="147">
        <f t="shared" si="12"/>
        <v>1636</v>
      </c>
      <c r="G372" s="157">
        <v>1</v>
      </c>
      <c r="H372" s="99"/>
      <c r="I372" s="137" t="s">
        <v>296</v>
      </c>
      <c r="J372" s="198">
        <f t="shared" si="11"/>
        <v>1018</v>
      </c>
      <c r="K372" s="51" t="s">
        <v>659</v>
      </c>
      <c r="L372" s="170" t="s">
        <v>583</v>
      </c>
      <c r="M372" s="54" t="s">
        <v>231</v>
      </c>
      <c r="N372" s="54" t="s">
        <v>298</v>
      </c>
      <c r="O372" s="53"/>
      <c r="Q372" s="304"/>
      <c r="S372" s="18"/>
      <c r="T372" s="18"/>
    </row>
    <row r="373" spans="2:20" ht="15" x14ac:dyDescent="0.25">
      <c r="B373" s="24"/>
      <c r="C373" s="107"/>
      <c r="D373" s="257" t="s">
        <v>43</v>
      </c>
      <c r="E373" s="147">
        <v>360</v>
      </c>
      <c r="F373" s="147">
        <f t="shared" si="12"/>
        <v>1640</v>
      </c>
      <c r="G373" s="157">
        <v>1</v>
      </c>
      <c r="H373" s="99"/>
      <c r="I373" s="137" t="s">
        <v>296</v>
      </c>
      <c r="J373" s="198">
        <f t="shared" si="11"/>
        <v>1020</v>
      </c>
      <c r="K373" s="105" t="s">
        <v>660</v>
      </c>
      <c r="L373" s="170" t="s">
        <v>583</v>
      </c>
      <c r="M373" s="54" t="s">
        <v>225</v>
      </c>
      <c r="N373" s="54" t="s">
        <v>298</v>
      </c>
      <c r="O373" s="53"/>
      <c r="P373" s="40"/>
      <c r="Q373" s="304"/>
      <c r="S373" s="18"/>
      <c r="T373" s="18"/>
    </row>
    <row r="374" spans="2:20" ht="15" x14ac:dyDescent="0.25">
      <c r="C374" s="107"/>
      <c r="D374" s="257" t="s">
        <v>40</v>
      </c>
      <c r="E374" s="147">
        <v>361</v>
      </c>
      <c r="F374" s="147">
        <f t="shared" si="12"/>
        <v>1644</v>
      </c>
      <c r="G374" s="157">
        <v>1</v>
      </c>
      <c r="H374" s="99"/>
      <c r="I374" s="137" t="s">
        <v>296</v>
      </c>
      <c r="J374" s="198">
        <f t="shared" si="11"/>
        <v>1022</v>
      </c>
      <c r="K374" s="105" t="s">
        <v>660</v>
      </c>
      <c r="L374" s="170" t="s">
        <v>583</v>
      </c>
      <c r="M374" s="54" t="s">
        <v>223</v>
      </c>
      <c r="N374" s="54" t="s">
        <v>298</v>
      </c>
      <c r="O374" s="53"/>
      <c r="P374" s="40"/>
      <c r="Q374" s="304"/>
      <c r="S374" s="18"/>
      <c r="T374" s="18"/>
    </row>
    <row r="375" spans="2:20" ht="15" x14ac:dyDescent="0.25">
      <c r="C375" s="107"/>
      <c r="D375" s="257" t="s">
        <v>41</v>
      </c>
      <c r="E375" s="147">
        <v>362</v>
      </c>
      <c r="F375" s="147">
        <f t="shared" si="12"/>
        <v>1648</v>
      </c>
      <c r="G375" s="157">
        <v>1</v>
      </c>
      <c r="H375" s="99"/>
      <c r="I375" s="137" t="s">
        <v>296</v>
      </c>
      <c r="J375" s="198">
        <f t="shared" si="11"/>
        <v>1024</v>
      </c>
      <c r="K375" s="105" t="s">
        <v>660</v>
      </c>
      <c r="L375" s="170" t="s">
        <v>583</v>
      </c>
      <c r="M375" s="54" t="s">
        <v>221</v>
      </c>
      <c r="N375" s="54" t="s">
        <v>298</v>
      </c>
      <c r="O375" s="53"/>
      <c r="P375" s="40"/>
      <c r="Q375" s="304"/>
      <c r="S375" s="18"/>
      <c r="T375" s="18"/>
    </row>
    <row r="376" spans="2:20" ht="15" x14ac:dyDescent="0.25">
      <c r="C376" s="107"/>
      <c r="D376" s="257" t="s">
        <v>44</v>
      </c>
      <c r="E376" s="147">
        <v>363</v>
      </c>
      <c r="F376" s="147">
        <f t="shared" si="12"/>
        <v>1652</v>
      </c>
      <c r="G376" s="157">
        <v>1</v>
      </c>
      <c r="H376" s="99"/>
      <c r="I376" s="137" t="s">
        <v>296</v>
      </c>
      <c r="J376" s="198">
        <f t="shared" si="11"/>
        <v>1026</v>
      </c>
      <c r="K376" s="105" t="s">
        <v>660</v>
      </c>
      <c r="L376" s="170" t="s">
        <v>583</v>
      </c>
      <c r="M376" s="54" t="s">
        <v>229</v>
      </c>
      <c r="N376" s="54" t="s">
        <v>298</v>
      </c>
      <c r="O376" s="53"/>
      <c r="P376" s="40"/>
      <c r="Q376" s="304"/>
      <c r="S376" s="18"/>
      <c r="T376" s="18"/>
    </row>
    <row r="377" spans="2:20" ht="15" x14ac:dyDescent="0.25">
      <c r="C377" s="107"/>
      <c r="D377" s="257" t="s">
        <v>42</v>
      </c>
      <c r="E377" s="147">
        <v>364</v>
      </c>
      <c r="F377" s="147">
        <f t="shared" si="12"/>
        <v>1656</v>
      </c>
      <c r="G377" s="157">
        <v>1</v>
      </c>
      <c r="H377" s="99"/>
      <c r="I377" s="137" t="s">
        <v>296</v>
      </c>
      <c r="J377" s="198">
        <f t="shared" si="11"/>
        <v>1028</v>
      </c>
      <c r="K377" s="105" t="s">
        <v>660</v>
      </c>
      <c r="L377" s="170" t="s">
        <v>583</v>
      </c>
      <c r="M377" s="54" t="s">
        <v>228</v>
      </c>
      <c r="N377" s="54" t="s">
        <v>298</v>
      </c>
      <c r="O377" s="53"/>
      <c r="P377" s="40"/>
      <c r="Q377" s="304"/>
      <c r="S377" s="18"/>
      <c r="T377" s="18"/>
    </row>
    <row r="378" spans="2:20" ht="15" x14ac:dyDescent="0.25">
      <c r="C378" s="107"/>
      <c r="D378" s="257" t="s">
        <v>49</v>
      </c>
      <c r="E378" s="147">
        <v>365</v>
      </c>
      <c r="F378" s="147">
        <f t="shared" si="12"/>
        <v>1660</v>
      </c>
      <c r="G378" s="157">
        <v>1</v>
      </c>
      <c r="H378" s="99"/>
      <c r="I378" s="137" t="s">
        <v>296</v>
      </c>
      <c r="J378" s="198">
        <f t="shared" si="11"/>
        <v>1030</v>
      </c>
      <c r="K378" s="105" t="s">
        <v>660</v>
      </c>
      <c r="L378" s="170" t="s">
        <v>583</v>
      </c>
      <c r="M378" s="54" t="s">
        <v>230</v>
      </c>
      <c r="N378" s="54" t="s">
        <v>298</v>
      </c>
      <c r="O378" s="53"/>
      <c r="Q378" s="304"/>
      <c r="S378" s="18"/>
      <c r="T378" s="18"/>
    </row>
    <row r="379" spans="2:20" s="41" customFormat="1" ht="15" x14ac:dyDescent="0.25">
      <c r="B379" s="24"/>
      <c r="C379" s="107"/>
      <c r="D379" s="257" t="s">
        <v>48</v>
      </c>
      <c r="E379" s="147">
        <v>366</v>
      </c>
      <c r="F379" s="147">
        <f t="shared" si="12"/>
        <v>1664</v>
      </c>
      <c r="G379" s="157">
        <v>1</v>
      </c>
      <c r="H379" s="99"/>
      <c r="I379" s="137" t="s">
        <v>296</v>
      </c>
      <c r="J379" s="198">
        <f t="shared" si="11"/>
        <v>1032</v>
      </c>
      <c r="K379" s="105" t="s">
        <v>660</v>
      </c>
      <c r="L379" s="170" t="s">
        <v>583</v>
      </c>
      <c r="M379" s="54" t="s">
        <v>224</v>
      </c>
      <c r="N379" s="54" t="s">
        <v>298</v>
      </c>
      <c r="O379" s="53"/>
      <c r="P379" s="40"/>
      <c r="Q379" s="304"/>
      <c r="R379" s="130"/>
      <c r="S379" s="18"/>
      <c r="T379" s="18"/>
    </row>
    <row r="380" spans="2:20" s="41" customFormat="1" ht="15" x14ac:dyDescent="0.25">
      <c r="B380" s="24"/>
      <c r="C380" s="107"/>
      <c r="D380" s="257" t="s">
        <v>46</v>
      </c>
      <c r="E380" s="147">
        <v>367</v>
      </c>
      <c r="F380" s="147">
        <f t="shared" si="12"/>
        <v>1668</v>
      </c>
      <c r="G380" s="157">
        <v>1</v>
      </c>
      <c r="H380" s="99"/>
      <c r="I380" s="137" t="s">
        <v>296</v>
      </c>
      <c r="J380" s="198">
        <f t="shared" si="11"/>
        <v>1034</v>
      </c>
      <c r="K380" s="105" t="s">
        <v>660</v>
      </c>
      <c r="L380" s="170" t="s">
        <v>583</v>
      </c>
      <c r="M380" s="54" t="s">
        <v>222</v>
      </c>
      <c r="N380" s="54" t="s">
        <v>298</v>
      </c>
      <c r="O380" s="53"/>
      <c r="P380" s="40"/>
      <c r="Q380" s="304"/>
      <c r="R380" s="130"/>
      <c r="S380" s="18"/>
      <c r="T380" s="18"/>
    </row>
    <row r="381" spans="2:20" ht="15" x14ac:dyDescent="0.25">
      <c r="C381" s="107"/>
      <c r="D381" s="257" t="s">
        <v>47</v>
      </c>
      <c r="E381" s="147">
        <v>368</v>
      </c>
      <c r="F381" s="147">
        <f t="shared" si="12"/>
        <v>1672</v>
      </c>
      <c r="G381" s="157">
        <v>1</v>
      </c>
      <c r="H381" s="99"/>
      <c r="I381" s="137" t="s">
        <v>296</v>
      </c>
      <c r="J381" s="198">
        <f t="shared" si="11"/>
        <v>1036</v>
      </c>
      <c r="K381" s="105" t="s">
        <v>660</v>
      </c>
      <c r="L381" s="170" t="s">
        <v>583</v>
      </c>
      <c r="M381" s="54" t="s">
        <v>220</v>
      </c>
      <c r="N381" s="54" t="s">
        <v>298</v>
      </c>
      <c r="O381" s="53"/>
      <c r="P381" s="40"/>
      <c r="Q381" s="304"/>
      <c r="S381" s="18"/>
      <c r="T381" s="18"/>
    </row>
    <row r="382" spans="2:20" ht="15" x14ac:dyDescent="0.25">
      <c r="C382" s="107"/>
      <c r="D382" s="257" t="s">
        <v>45</v>
      </c>
      <c r="E382" s="147">
        <v>369</v>
      </c>
      <c r="F382" s="147">
        <f t="shared" si="12"/>
        <v>1676</v>
      </c>
      <c r="G382" s="157">
        <v>1</v>
      </c>
      <c r="H382" s="99"/>
      <c r="I382" s="137" t="s">
        <v>296</v>
      </c>
      <c r="J382" s="198">
        <f t="shared" si="11"/>
        <v>1038</v>
      </c>
      <c r="K382" s="105" t="s">
        <v>660</v>
      </c>
      <c r="L382" s="170" t="s">
        <v>583</v>
      </c>
      <c r="M382" s="54" t="s">
        <v>226</v>
      </c>
      <c r="N382" s="54" t="s">
        <v>298</v>
      </c>
      <c r="O382" s="53"/>
      <c r="P382" s="40"/>
      <c r="Q382" s="304"/>
      <c r="S382" s="18"/>
      <c r="T382" s="18"/>
    </row>
    <row r="383" spans="2:20" ht="15" x14ac:dyDescent="0.25">
      <c r="C383" s="107"/>
      <c r="D383" s="58" t="s">
        <v>38</v>
      </c>
      <c r="E383" s="147">
        <v>370</v>
      </c>
      <c r="F383" s="147">
        <f t="shared" si="12"/>
        <v>1680</v>
      </c>
      <c r="G383" s="157">
        <v>1</v>
      </c>
      <c r="H383" s="99"/>
      <c r="I383" s="137" t="s">
        <v>296</v>
      </c>
      <c r="J383" s="198">
        <f t="shared" si="11"/>
        <v>1040</v>
      </c>
      <c r="K383" s="105" t="s">
        <v>660</v>
      </c>
      <c r="L383" s="170" t="s">
        <v>583</v>
      </c>
      <c r="M383" s="65" t="s">
        <v>158</v>
      </c>
      <c r="N383" s="65" t="s">
        <v>298</v>
      </c>
      <c r="O383" s="53"/>
      <c r="P383" s="40"/>
      <c r="Q383" s="304"/>
      <c r="S383" s="18"/>
      <c r="T383" s="18"/>
    </row>
    <row r="384" spans="2:20" ht="15" x14ac:dyDescent="0.25">
      <c r="C384" s="107"/>
      <c r="D384" s="257" t="s">
        <v>39</v>
      </c>
      <c r="E384" s="147">
        <v>371</v>
      </c>
      <c r="F384" s="147">
        <f t="shared" si="12"/>
        <v>1684</v>
      </c>
      <c r="G384" s="157">
        <v>1</v>
      </c>
      <c r="H384" s="99"/>
      <c r="I384" s="137" t="s">
        <v>296</v>
      </c>
      <c r="J384" s="198">
        <f t="shared" si="11"/>
        <v>1042</v>
      </c>
      <c r="K384" s="105" t="s">
        <v>660</v>
      </c>
      <c r="L384" s="170" t="s">
        <v>583</v>
      </c>
      <c r="M384" s="54" t="s">
        <v>227</v>
      </c>
      <c r="N384" s="54" t="s">
        <v>298</v>
      </c>
      <c r="O384" s="53"/>
      <c r="P384" s="40"/>
      <c r="Q384" s="304"/>
      <c r="S384" s="18"/>
      <c r="T384" s="18"/>
    </row>
    <row r="385" spans="2:20" ht="15" x14ac:dyDescent="0.25">
      <c r="C385" s="107"/>
      <c r="D385" s="257" t="s">
        <v>51</v>
      </c>
      <c r="E385" s="147">
        <v>372</v>
      </c>
      <c r="F385" s="147">
        <f t="shared" si="12"/>
        <v>1688</v>
      </c>
      <c r="G385" s="157">
        <v>1</v>
      </c>
      <c r="H385" s="99"/>
      <c r="I385" s="137" t="s">
        <v>296</v>
      </c>
      <c r="J385" s="198">
        <f t="shared" si="11"/>
        <v>1044</v>
      </c>
      <c r="K385" s="105" t="s">
        <v>660</v>
      </c>
      <c r="L385" s="170" t="s">
        <v>583</v>
      </c>
      <c r="M385" s="54" t="s">
        <v>232</v>
      </c>
      <c r="N385" s="54" t="s">
        <v>298</v>
      </c>
      <c r="O385" s="53"/>
      <c r="Q385" s="304"/>
      <c r="S385" s="18"/>
      <c r="T385" s="18"/>
    </row>
    <row r="386" spans="2:20" ht="15" x14ac:dyDescent="0.25">
      <c r="C386" s="107"/>
      <c r="D386" s="257" t="s">
        <v>317</v>
      </c>
      <c r="E386" s="147">
        <v>373</v>
      </c>
      <c r="F386" s="147">
        <f t="shared" si="12"/>
        <v>1692</v>
      </c>
      <c r="G386" s="157">
        <v>1</v>
      </c>
      <c r="H386" s="99"/>
      <c r="I386" s="137" t="s">
        <v>296</v>
      </c>
      <c r="J386" s="198">
        <f t="shared" si="11"/>
        <v>1046</v>
      </c>
      <c r="K386" s="51" t="s">
        <v>942</v>
      </c>
      <c r="L386" s="170" t="s">
        <v>584</v>
      </c>
      <c r="M386" s="103" t="s">
        <v>167</v>
      </c>
      <c r="N386" s="54" t="s">
        <v>299</v>
      </c>
      <c r="O386" s="53"/>
      <c r="P386" s="41"/>
      <c r="Q386" s="304"/>
      <c r="R386" s="136"/>
      <c r="S386" s="25"/>
      <c r="T386" s="25"/>
    </row>
    <row r="387" spans="2:20" s="41" customFormat="1" ht="15" x14ac:dyDescent="0.25">
      <c r="B387" s="24"/>
      <c r="C387" s="107"/>
      <c r="D387" s="293" t="s">
        <v>130</v>
      </c>
      <c r="E387" s="147">
        <v>374</v>
      </c>
      <c r="F387" s="147">
        <f t="shared" si="12"/>
        <v>1696</v>
      </c>
      <c r="G387" s="157">
        <v>1</v>
      </c>
      <c r="H387" s="157">
        <v>2</v>
      </c>
      <c r="I387" s="137" t="s">
        <v>296</v>
      </c>
      <c r="J387" s="198">
        <f t="shared" si="11"/>
        <v>1048</v>
      </c>
      <c r="K387" s="133" t="s">
        <v>661</v>
      </c>
      <c r="L387" s="190" t="s">
        <v>584</v>
      </c>
      <c r="M387" s="243" t="s">
        <v>167</v>
      </c>
      <c r="N387" s="134" t="s">
        <v>301</v>
      </c>
      <c r="O387" s="53"/>
      <c r="Q387" s="304"/>
      <c r="S387" s="33"/>
      <c r="T387" s="25"/>
    </row>
    <row r="388" spans="2:20" ht="15" x14ac:dyDescent="0.25">
      <c r="B388" s="24"/>
      <c r="C388" s="107"/>
      <c r="D388" s="257" t="s">
        <v>78</v>
      </c>
      <c r="E388" s="147">
        <v>375</v>
      </c>
      <c r="F388" s="147">
        <f t="shared" si="12"/>
        <v>1700</v>
      </c>
      <c r="G388" s="157">
        <v>1</v>
      </c>
      <c r="H388" s="99"/>
      <c r="I388" s="137" t="s">
        <v>296</v>
      </c>
      <c r="J388" s="198">
        <f t="shared" si="11"/>
        <v>1050</v>
      </c>
      <c r="K388" s="51" t="s">
        <v>662</v>
      </c>
      <c r="L388" s="170" t="s">
        <v>583</v>
      </c>
      <c r="M388" s="54" t="s">
        <v>231</v>
      </c>
      <c r="N388" s="54" t="s">
        <v>301</v>
      </c>
      <c r="O388" s="53"/>
      <c r="Q388" s="304"/>
      <c r="S388" s="18"/>
      <c r="T388" s="18"/>
    </row>
    <row r="389" spans="2:20" ht="15" x14ac:dyDescent="0.25">
      <c r="B389" s="24"/>
      <c r="C389" s="107"/>
      <c r="D389" s="257" t="s">
        <v>71</v>
      </c>
      <c r="E389" s="147">
        <v>376</v>
      </c>
      <c r="F389" s="147">
        <f t="shared" si="12"/>
        <v>1704</v>
      </c>
      <c r="G389" s="157">
        <v>1</v>
      </c>
      <c r="H389" s="99"/>
      <c r="I389" s="137" t="s">
        <v>296</v>
      </c>
      <c r="J389" s="198">
        <f t="shared" si="11"/>
        <v>1052</v>
      </c>
      <c r="K389" s="105" t="s">
        <v>662</v>
      </c>
      <c r="L389" s="170" t="s">
        <v>583</v>
      </c>
      <c r="M389" s="54" t="s">
        <v>225</v>
      </c>
      <c r="N389" s="54" t="s">
        <v>301</v>
      </c>
      <c r="O389" s="102"/>
      <c r="Q389" s="304"/>
      <c r="S389" s="18"/>
      <c r="T389" s="18"/>
    </row>
    <row r="390" spans="2:20" ht="15" x14ac:dyDescent="0.25">
      <c r="B390" s="24"/>
      <c r="C390" s="107"/>
      <c r="D390" s="257" t="s">
        <v>68</v>
      </c>
      <c r="E390" s="147">
        <v>377</v>
      </c>
      <c r="F390" s="147">
        <f t="shared" si="12"/>
        <v>1708</v>
      </c>
      <c r="G390" s="157">
        <v>1</v>
      </c>
      <c r="H390" s="99"/>
      <c r="I390" s="137" t="s">
        <v>296</v>
      </c>
      <c r="J390" s="198">
        <f t="shared" si="11"/>
        <v>1054</v>
      </c>
      <c r="K390" s="105" t="s">
        <v>662</v>
      </c>
      <c r="L390" s="170" t="s">
        <v>583</v>
      </c>
      <c r="M390" s="54" t="s">
        <v>223</v>
      </c>
      <c r="N390" s="54" t="s">
        <v>301</v>
      </c>
      <c r="O390" s="53"/>
      <c r="Q390" s="304"/>
      <c r="S390" s="18"/>
      <c r="T390" s="18"/>
    </row>
    <row r="391" spans="2:20" ht="15" x14ac:dyDescent="0.25">
      <c r="B391" s="24"/>
      <c r="C391" s="107"/>
      <c r="D391" s="257" t="s">
        <v>69</v>
      </c>
      <c r="E391" s="147">
        <v>378</v>
      </c>
      <c r="F391" s="147">
        <f t="shared" si="12"/>
        <v>1712</v>
      </c>
      <c r="G391" s="157">
        <v>1</v>
      </c>
      <c r="H391" s="99"/>
      <c r="I391" s="137" t="s">
        <v>296</v>
      </c>
      <c r="J391" s="198">
        <f t="shared" si="11"/>
        <v>1056</v>
      </c>
      <c r="K391" s="105" t="s">
        <v>662</v>
      </c>
      <c r="L391" s="170" t="s">
        <v>583</v>
      </c>
      <c r="M391" s="54" t="s">
        <v>221</v>
      </c>
      <c r="N391" s="54" t="s">
        <v>301</v>
      </c>
      <c r="O391" s="53"/>
      <c r="Q391" s="304"/>
      <c r="S391" s="18"/>
      <c r="T391" s="18"/>
    </row>
    <row r="392" spans="2:20" ht="15" x14ac:dyDescent="0.25">
      <c r="B392" s="24"/>
      <c r="C392" s="107"/>
      <c r="D392" s="257" t="s">
        <v>72</v>
      </c>
      <c r="E392" s="147">
        <v>379</v>
      </c>
      <c r="F392" s="147">
        <f t="shared" si="12"/>
        <v>1716</v>
      </c>
      <c r="G392" s="157">
        <v>1</v>
      </c>
      <c r="H392" s="99"/>
      <c r="I392" s="137" t="s">
        <v>296</v>
      </c>
      <c r="J392" s="198">
        <f t="shared" si="11"/>
        <v>1058</v>
      </c>
      <c r="K392" s="105" t="s">
        <v>662</v>
      </c>
      <c r="L392" s="170" t="s">
        <v>583</v>
      </c>
      <c r="M392" s="54" t="s">
        <v>229</v>
      </c>
      <c r="N392" s="54" t="s">
        <v>301</v>
      </c>
      <c r="O392" s="53"/>
      <c r="Q392" s="304"/>
      <c r="S392" s="18"/>
      <c r="T392" s="18"/>
    </row>
    <row r="393" spans="2:20" ht="15" x14ac:dyDescent="0.25">
      <c r="B393" s="24"/>
      <c r="C393" s="107"/>
      <c r="D393" s="257" t="s">
        <v>70</v>
      </c>
      <c r="E393" s="147">
        <v>380</v>
      </c>
      <c r="F393" s="147">
        <f t="shared" si="12"/>
        <v>1720</v>
      </c>
      <c r="G393" s="157">
        <v>1</v>
      </c>
      <c r="H393" s="99"/>
      <c r="I393" s="137" t="s">
        <v>296</v>
      </c>
      <c r="J393" s="198">
        <f t="shared" si="11"/>
        <v>1060</v>
      </c>
      <c r="K393" s="105" t="s">
        <v>662</v>
      </c>
      <c r="L393" s="170" t="s">
        <v>583</v>
      </c>
      <c r="M393" s="54" t="s">
        <v>228</v>
      </c>
      <c r="N393" s="54" t="s">
        <v>301</v>
      </c>
      <c r="O393" s="53"/>
      <c r="Q393" s="304"/>
      <c r="S393" s="18"/>
      <c r="T393" s="18"/>
    </row>
    <row r="394" spans="2:20" ht="15" x14ac:dyDescent="0.25">
      <c r="B394" s="24"/>
      <c r="C394" s="107"/>
      <c r="D394" s="257" t="s">
        <v>77</v>
      </c>
      <c r="E394" s="147">
        <v>381</v>
      </c>
      <c r="F394" s="147">
        <f t="shared" si="12"/>
        <v>1724</v>
      </c>
      <c r="G394" s="157">
        <v>1</v>
      </c>
      <c r="H394" s="99"/>
      <c r="I394" s="137" t="s">
        <v>296</v>
      </c>
      <c r="J394" s="198">
        <f t="shared" si="11"/>
        <v>1062</v>
      </c>
      <c r="K394" s="105" t="s">
        <v>662</v>
      </c>
      <c r="L394" s="170" t="s">
        <v>583</v>
      </c>
      <c r="M394" s="54" t="s">
        <v>230</v>
      </c>
      <c r="N394" s="54" t="s">
        <v>301</v>
      </c>
      <c r="O394" s="53"/>
      <c r="Q394" s="304"/>
      <c r="S394" s="18"/>
      <c r="T394" s="18"/>
    </row>
    <row r="395" spans="2:20" ht="15" x14ac:dyDescent="0.25">
      <c r="B395" s="24"/>
      <c r="C395" s="107"/>
      <c r="D395" s="257" t="s">
        <v>76</v>
      </c>
      <c r="E395" s="147">
        <v>382</v>
      </c>
      <c r="F395" s="147">
        <f t="shared" si="12"/>
        <v>1728</v>
      </c>
      <c r="G395" s="157">
        <v>1</v>
      </c>
      <c r="H395" s="99"/>
      <c r="I395" s="137" t="s">
        <v>296</v>
      </c>
      <c r="J395" s="198">
        <f t="shared" si="11"/>
        <v>1064</v>
      </c>
      <c r="K395" s="105" t="s">
        <v>662</v>
      </c>
      <c r="L395" s="170" t="s">
        <v>583</v>
      </c>
      <c r="M395" s="54" t="s">
        <v>224</v>
      </c>
      <c r="N395" s="54" t="s">
        <v>301</v>
      </c>
      <c r="O395" s="53"/>
      <c r="Q395" s="304"/>
      <c r="S395" s="18"/>
      <c r="T395" s="18"/>
    </row>
    <row r="396" spans="2:20" ht="15" x14ac:dyDescent="0.25">
      <c r="B396" s="24"/>
      <c r="C396" s="107"/>
      <c r="D396" s="257" t="s">
        <v>74</v>
      </c>
      <c r="E396" s="147">
        <v>383</v>
      </c>
      <c r="F396" s="147">
        <f t="shared" si="12"/>
        <v>1732</v>
      </c>
      <c r="G396" s="157">
        <v>1</v>
      </c>
      <c r="H396" s="99"/>
      <c r="I396" s="137" t="s">
        <v>296</v>
      </c>
      <c r="J396" s="198">
        <f t="shared" si="11"/>
        <v>1066</v>
      </c>
      <c r="K396" s="105" t="s">
        <v>662</v>
      </c>
      <c r="L396" s="170" t="s">
        <v>583</v>
      </c>
      <c r="M396" s="54" t="s">
        <v>222</v>
      </c>
      <c r="N396" s="54" t="s">
        <v>301</v>
      </c>
      <c r="O396" s="53"/>
      <c r="Q396" s="304"/>
      <c r="S396" s="18"/>
      <c r="T396" s="18"/>
    </row>
    <row r="397" spans="2:20" ht="15" x14ac:dyDescent="0.25">
      <c r="B397" s="24"/>
      <c r="C397" s="107"/>
      <c r="D397" s="257" t="s">
        <v>75</v>
      </c>
      <c r="E397" s="147">
        <v>384</v>
      </c>
      <c r="F397" s="147">
        <f t="shared" si="12"/>
        <v>1736</v>
      </c>
      <c r="G397" s="157">
        <v>1</v>
      </c>
      <c r="H397" s="99"/>
      <c r="I397" s="137" t="s">
        <v>296</v>
      </c>
      <c r="J397" s="198">
        <f t="shared" ref="J397:J460" si="13">300+2*O$11*(D$11-1)+2*E397</f>
        <v>1068</v>
      </c>
      <c r="K397" s="105" t="s">
        <v>662</v>
      </c>
      <c r="L397" s="170" t="s">
        <v>583</v>
      </c>
      <c r="M397" s="54" t="s">
        <v>220</v>
      </c>
      <c r="N397" s="54" t="s">
        <v>301</v>
      </c>
      <c r="O397" s="53"/>
      <c r="Q397" s="304"/>
      <c r="S397" s="18"/>
      <c r="T397" s="18"/>
    </row>
    <row r="398" spans="2:20" ht="15" x14ac:dyDescent="0.25">
      <c r="B398" s="24"/>
      <c r="C398" s="107"/>
      <c r="D398" s="257" t="s">
        <v>73</v>
      </c>
      <c r="E398" s="147">
        <v>385</v>
      </c>
      <c r="F398" s="147">
        <f t="shared" ref="F398:F461" si="14">4*(O$11*(D$11-1)+E398)+F$12</f>
        <v>1740</v>
      </c>
      <c r="G398" s="157">
        <v>1</v>
      </c>
      <c r="H398" s="99"/>
      <c r="I398" s="137" t="s">
        <v>296</v>
      </c>
      <c r="J398" s="198">
        <f t="shared" si="13"/>
        <v>1070</v>
      </c>
      <c r="K398" s="105" t="s">
        <v>662</v>
      </c>
      <c r="L398" s="170" t="s">
        <v>583</v>
      </c>
      <c r="M398" s="54" t="s">
        <v>226</v>
      </c>
      <c r="N398" s="54" t="s">
        <v>301</v>
      </c>
      <c r="O398" s="53"/>
      <c r="Q398" s="304"/>
      <c r="S398" s="18"/>
      <c r="T398" s="18"/>
    </row>
    <row r="399" spans="2:20" ht="15" x14ac:dyDescent="0.25">
      <c r="B399" s="24"/>
      <c r="C399" s="107"/>
      <c r="D399" s="257" t="s">
        <v>66</v>
      </c>
      <c r="E399" s="147">
        <v>386</v>
      </c>
      <c r="F399" s="147">
        <f t="shared" si="14"/>
        <v>1744</v>
      </c>
      <c r="G399" s="157">
        <v>1</v>
      </c>
      <c r="H399" s="99"/>
      <c r="I399" s="137" t="s">
        <v>296</v>
      </c>
      <c r="J399" s="198">
        <f t="shared" si="13"/>
        <v>1072</v>
      </c>
      <c r="K399" s="105" t="s">
        <v>662</v>
      </c>
      <c r="L399" s="170" t="s">
        <v>583</v>
      </c>
      <c r="M399" s="65" t="s">
        <v>158</v>
      </c>
      <c r="N399" s="54" t="s">
        <v>301</v>
      </c>
      <c r="O399" s="53"/>
      <c r="Q399" s="304"/>
      <c r="S399" s="18"/>
      <c r="T399" s="18"/>
    </row>
    <row r="400" spans="2:20" ht="15" x14ac:dyDescent="0.25">
      <c r="B400" s="24"/>
      <c r="C400" s="107"/>
      <c r="D400" s="257" t="s">
        <v>67</v>
      </c>
      <c r="E400" s="147">
        <v>387</v>
      </c>
      <c r="F400" s="147">
        <f t="shared" si="14"/>
        <v>1748</v>
      </c>
      <c r="G400" s="157">
        <v>1</v>
      </c>
      <c r="H400" s="99"/>
      <c r="I400" s="137" t="s">
        <v>296</v>
      </c>
      <c r="J400" s="198">
        <f t="shared" si="13"/>
        <v>1074</v>
      </c>
      <c r="K400" s="105" t="s">
        <v>662</v>
      </c>
      <c r="L400" s="170" t="s">
        <v>583</v>
      </c>
      <c r="M400" s="54" t="s">
        <v>227</v>
      </c>
      <c r="N400" s="54" t="s">
        <v>301</v>
      </c>
      <c r="O400" s="53"/>
      <c r="Q400" s="304"/>
      <c r="S400" s="18"/>
      <c r="T400" s="18"/>
    </row>
    <row r="401" spans="2:20" ht="15" x14ac:dyDescent="0.25">
      <c r="B401" s="24"/>
      <c r="C401" s="107"/>
      <c r="D401" s="257" t="s">
        <v>79</v>
      </c>
      <c r="E401" s="147">
        <v>388</v>
      </c>
      <c r="F401" s="147">
        <f t="shared" si="14"/>
        <v>1752</v>
      </c>
      <c r="G401" s="157">
        <v>1</v>
      </c>
      <c r="H401" s="99"/>
      <c r="I401" s="137" t="s">
        <v>296</v>
      </c>
      <c r="J401" s="198">
        <f t="shared" si="13"/>
        <v>1076</v>
      </c>
      <c r="K401" s="105" t="s">
        <v>662</v>
      </c>
      <c r="L401" s="170" t="s">
        <v>583</v>
      </c>
      <c r="M401" s="54" t="s">
        <v>232</v>
      </c>
      <c r="N401" s="54" t="s">
        <v>301</v>
      </c>
      <c r="O401" s="53"/>
      <c r="Q401" s="304"/>
      <c r="S401" s="18"/>
      <c r="T401" s="18"/>
    </row>
    <row r="402" spans="2:20" ht="15" x14ac:dyDescent="0.25">
      <c r="C402" s="107"/>
      <c r="D402" s="142" t="s">
        <v>800</v>
      </c>
      <c r="E402" s="147">
        <v>389</v>
      </c>
      <c r="F402" s="147">
        <f t="shared" si="14"/>
        <v>1756</v>
      </c>
      <c r="G402" s="157">
        <v>1</v>
      </c>
      <c r="H402" s="99"/>
      <c r="I402" s="137" t="s">
        <v>296</v>
      </c>
      <c r="J402" s="198">
        <f t="shared" si="13"/>
        <v>1078</v>
      </c>
      <c r="K402" s="55" t="s">
        <v>943</v>
      </c>
      <c r="L402" s="242" t="s">
        <v>583</v>
      </c>
      <c r="M402" s="241" t="s">
        <v>167</v>
      </c>
      <c r="N402" s="56" t="s">
        <v>299</v>
      </c>
      <c r="O402" s="53"/>
      <c r="P402" s="40"/>
      <c r="Q402" s="304"/>
      <c r="S402" s="18"/>
      <c r="T402" s="18"/>
    </row>
    <row r="403" spans="2:20" s="41" customFormat="1" ht="15" x14ac:dyDescent="0.25">
      <c r="B403" s="205"/>
      <c r="C403" s="107"/>
      <c r="D403" s="257" t="s">
        <v>315</v>
      </c>
      <c r="E403" s="147">
        <v>390</v>
      </c>
      <c r="F403" s="147">
        <f t="shared" si="14"/>
        <v>1760</v>
      </c>
      <c r="G403" s="157">
        <v>1</v>
      </c>
      <c r="H403" s="157">
        <v>3</v>
      </c>
      <c r="I403" s="137" t="s">
        <v>296</v>
      </c>
      <c r="J403" s="198">
        <f t="shared" si="13"/>
        <v>1080</v>
      </c>
      <c r="K403" s="66" t="s">
        <v>663</v>
      </c>
      <c r="L403" s="193" t="s">
        <v>584</v>
      </c>
      <c r="M403" s="240" t="s">
        <v>167</v>
      </c>
      <c r="N403" s="104" t="s">
        <v>301</v>
      </c>
      <c r="O403" s="53"/>
      <c r="Q403" s="304"/>
      <c r="S403" s="33"/>
      <c r="T403" s="25"/>
    </row>
    <row r="404" spans="2:20" ht="15" x14ac:dyDescent="0.25">
      <c r="B404" s="24"/>
      <c r="C404" s="107"/>
      <c r="D404" s="257" t="s">
        <v>64</v>
      </c>
      <c r="E404" s="147">
        <v>391</v>
      </c>
      <c r="F404" s="147">
        <f t="shared" si="14"/>
        <v>1764</v>
      </c>
      <c r="G404" s="157">
        <v>1</v>
      </c>
      <c r="H404" s="99"/>
      <c r="I404" s="137" t="s">
        <v>296</v>
      </c>
      <c r="J404" s="198">
        <f t="shared" si="13"/>
        <v>1082</v>
      </c>
      <c r="K404" s="51" t="s">
        <v>664</v>
      </c>
      <c r="L404" s="170" t="s">
        <v>583</v>
      </c>
      <c r="M404" s="54" t="s">
        <v>231</v>
      </c>
      <c r="N404" s="54" t="s">
        <v>301</v>
      </c>
      <c r="O404" s="53"/>
      <c r="Q404" s="304"/>
      <c r="S404" s="18"/>
      <c r="T404" s="18"/>
    </row>
    <row r="405" spans="2:20" ht="15" x14ac:dyDescent="0.25">
      <c r="B405" s="24"/>
      <c r="C405" s="107"/>
      <c r="D405" s="257" t="s">
        <v>57</v>
      </c>
      <c r="E405" s="147">
        <v>392</v>
      </c>
      <c r="F405" s="147">
        <f t="shared" si="14"/>
        <v>1768</v>
      </c>
      <c r="G405" s="157">
        <v>1</v>
      </c>
      <c r="H405" s="99"/>
      <c r="I405" s="137" t="s">
        <v>296</v>
      </c>
      <c r="J405" s="198">
        <f t="shared" si="13"/>
        <v>1084</v>
      </c>
      <c r="K405" s="105" t="s">
        <v>665</v>
      </c>
      <c r="L405" s="170" t="s">
        <v>583</v>
      </c>
      <c r="M405" s="54" t="s">
        <v>225</v>
      </c>
      <c r="N405" s="54" t="s">
        <v>301</v>
      </c>
      <c r="O405" s="53"/>
      <c r="Q405" s="304"/>
      <c r="S405" s="18"/>
      <c r="T405" s="18"/>
    </row>
    <row r="406" spans="2:20" ht="15" x14ac:dyDescent="0.25">
      <c r="C406" s="107"/>
      <c r="D406" s="257" t="s">
        <v>54</v>
      </c>
      <c r="E406" s="147">
        <v>393</v>
      </c>
      <c r="F406" s="147">
        <f t="shared" si="14"/>
        <v>1772</v>
      </c>
      <c r="G406" s="157">
        <v>1</v>
      </c>
      <c r="H406" s="99"/>
      <c r="I406" s="137" t="s">
        <v>296</v>
      </c>
      <c r="J406" s="198">
        <f t="shared" si="13"/>
        <v>1086</v>
      </c>
      <c r="K406" s="105" t="s">
        <v>665</v>
      </c>
      <c r="L406" s="170" t="s">
        <v>583</v>
      </c>
      <c r="M406" s="54" t="s">
        <v>223</v>
      </c>
      <c r="N406" s="54" t="s">
        <v>301</v>
      </c>
      <c r="O406" s="53"/>
      <c r="Q406" s="304"/>
      <c r="S406" s="18"/>
      <c r="T406" s="18"/>
    </row>
    <row r="407" spans="2:20" ht="15" x14ac:dyDescent="0.25">
      <c r="C407" s="107"/>
      <c r="D407" s="257" t="s">
        <v>55</v>
      </c>
      <c r="E407" s="147">
        <v>394</v>
      </c>
      <c r="F407" s="147">
        <f t="shared" si="14"/>
        <v>1776</v>
      </c>
      <c r="G407" s="157">
        <v>1</v>
      </c>
      <c r="H407" s="99"/>
      <c r="I407" s="137" t="s">
        <v>296</v>
      </c>
      <c r="J407" s="198">
        <f t="shared" si="13"/>
        <v>1088</v>
      </c>
      <c r="K407" s="105" t="s">
        <v>665</v>
      </c>
      <c r="L407" s="170" t="s">
        <v>583</v>
      </c>
      <c r="M407" s="54" t="s">
        <v>221</v>
      </c>
      <c r="N407" s="54" t="s">
        <v>301</v>
      </c>
      <c r="O407" s="53"/>
      <c r="Q407" s="304"/>
      <c r="S407" s="18"/>
      <c r="T407" s="18"/>
    </row>
    <row r="408" spans="2:20" ht="15" x14ac:dyDescent="0.25">
      <c r="C408" s="107"/>
      <c r="D408" s="257" t="s">
        <v>58</v>
      </c>
      <c r="E408" s="147">
        <v>395</v>
      </c>
      <c r="F408" s="147">
        <f t="shared" si="14"/>
        <v>1780</v>
      </c>
      <c r="G408" s="157">
        <v>1</v>
      </c>
      <c r="H408" s="99"/>
      <c r="I408" s="137" t="s">
        <v>296</v>
      </c>
      <c r="J408" s="198">
        <f t="shared" si="13"/>
        <v>1090</v>
      </c>
      <c r="K408" s="105" t="s">
        <v>665</v>
      </c>
      <c r="L408" s="170" t="s">
        <v>583</v>
      </c>
      <c r="M408" s="54" t="s">
        <v>229</v>
      </c>
      <c r="N408" s="54" t="s">
        <v>301</v>
      </c>
      <c r="O408" s="53"/>
      <c r="Q408" s="304"/>
      <c r="S408" s="18"/>
      <c r="T408" s="18"/>
    </row>
    <row r="409" spans="2:20" ht="15" x14ac:dyDescent="0.25">
      <c r="C409" s="107"/>
      <c r="D409" s="257" t="s">
        <v>56</v>
      </c>
      <c r="E409" s="147">
        <v>396</v>
      </c>
      <c r="F409" s="147">
        <f t="shared" si="14"/>
        <v>1784</v>
      </c>
      <c r="G409" s="157">
        <v>1</v>
      </c>
      <c r="H409" s="99"/>
      <c r="I409" s="137" t="s">
        <v>296</v>
      </c>
      <c r="J409" s="198">
        <f t="shared" si="13"/>
        <v>1092</v>
      </c>
      <c r="K409" s="105" t="s">
        <v>665</v>
      </c>
      <c r="L409" s="170" t="s">
        <v>583</v>
      </c>
      <c r="M409" s="54" t="s">
        <v>228</v>
      </c>
      <c r="N409" s="54" t="s">
        <v>301</v>
      </c>
      <c r="O409" s="53"/>
      <c r="Q409" s="304"/>
      <c r="S409" s="18"/>
      <c r="T409" s="18"/>
    </row>
    <row r="410" spans="2:20" ht="15" x14ac:dyDescent="0.25">
      <c r="C410" s="107"/>
      <c r="D410" s="257" t="s">
        <v>63</v>
      </c>
      <c r="E410" s="147">
        <v>397</v>
      </c>
      <c r="F410" s="147">
        <f t="shared" si="14"/>
        <v>1788</v>
      </c>
      <c r="G410" s="157">
        <v>1</v>
      </c>
      <c r="H410" s="99"/>
      <c r="I410" s="137" t="s">
        <v>296</v>
      </c>
      <c r="J410" s="198">
        <f t="shared" si="13"/>
        <v>1094</v>
      </c>
      <c r="K410" s="105" t="s">
        <v>665</v>
      </c>
      <c r="L410" s="170" t="s">
        <v>583</v>
      </c>
      <c r="M410" s="54" t="s">
        <v>230</v>
      </c>
      <c r="N410" s="54" t="s">
        <v>301</v>
      </c>
      <c r="O410" s="53"/>
      <c r="Q410" s="304"/>
      <c r="S410" s="18"/>
      <c r="T410" s="18"/>
    </row>
    <row r="411" spans="2:20" ht="15" x14ac:dyDescent="0.25">
      <c r="C411" s="107"/>
      <c r="D411" s="257" t="s">
        <v>62</v>
      </c>
      <c r="E411" s="147">
        <v>398</v>
      </c>
      <c r="F411" s="147">
        <f t="shared" si="14"/>
        <v>1792</v>
      </c>
      <c r="G411" s="157">
        <v>1</v>
      </c>
      <c r="H411" s="99"/>
      <c r="I411" s="137" t="s">
        <v>296</v>
      </c>
      <c r="J411" s="198">
        <f t="shared" si="13"/>
        <v>1096</v>
      </c>
      <c r="K411" s="105" t="s">
        <v>665</v>
      </c>
      <c r="L411" s="170" t="s">
        <v>583</v>
      </c>
      <c r="M411" s="54" t="s">
        <v>224</v>
      </c>
      <c r="N411" s="54" t="s">
        <v>301</v>
      </c>
      <c r="O411" s="53"/>
      <c r="Q411" s="304"/>
      <c r="S411" s="18"/>
      <c r="T411" s="18"/>
    </row>
    <row r="412" spans="2:20" ht="15" x14ac:dyDescent="0.25">
      <c r="C412" s="107"/>
      <c r="D412" s="257" t="s">
        <v>60</v>
      </c>
      <c r="E412" s="147">
        <v>399</v>
      </c>
      <c r="F412" s="147">
        <f t="shared" si="14"/>
        <v>1796</v>
      </c>
      <c r="G412" s="157">
        <v>1</v>
      </c>
      <c r="H412" s="99"/>
      <c r="I412" s="137" t="s">
        <v>296</v>
      </c>
      <c r="J412" s="198">
        <f t="shared" si="13"/>
        <v>1098</v>
      </c>
      <c r="K412" s="105" t="s">
        <v>665</v>
      </c>
      <c r="L412" s="170" t="s">
        <v>583</v>
      </c>
      <c r="M412" s="54" t="s">
        <v>222</v>
      </c>
      <c r="N412" s="54" t="s">
        <v>301</v>
      </c>
      <c r="O412" s="53"/>
      <c r="Q412" s="304"/>
      <c r="S412" s="18"/>
      <c r="T412" s="18"/>
    </row>
    <row r="413" spans="2:20" ht="15" x14ac:dyDescent="0.25">
      <c r="C413" s="107"/>
      <c r="D413" s="257" t="s">
        <v>61</v>
      </c>
      <c r="E413" s="147">
        <v>400</v>
      </c>
      <c r="F413" s="147">
        <f t="shared" si="14"/>
        <v>1800</v>
      </c>
      <c r="G413" s="157">
        <v>1</v>
      </c>
      <c r="H413" s="99"/>
      <c r="I413" s="137" t="s">
        <v>296</v>
      </c>
      <c r="J413" s="198">
        <f t="shared" si="13"/>
        <v>1100</v>
      </c>
      <c r="K413" s="105" t="s">
        <v>665</v>
      </c>
      <c r="L413" s="170" t="s">
        <v>583</v>
      </c>
      <c r="M413" s="54" t="s">
        <v>220</v>
      </c>
      <c r="N413" s="54" t="s">
        <v>301</v>
      </c>
      <c r="O413" s="53"/>
      <c r="Q413" s="304"/>
      <c r="S413" s="18"/>
      <c r="T413" s="18"/>
    </row>
    <row r="414" spans="2:20" ht="15" x14ac:dyDescent="0.25">
      <c r="C414" s="107"/>
      <c r="D414" s="257" t="s">
        <v>59</v>
      </c>
      <c r="E414" s="147">
        <v>401</v>
      </c>
      <c r="F414" s="147">
        <f t="shared" si="14"/>
        <v>1804</v>
      </c>
      <c r="G414" s="157">
        <v>1</v>
      </c>
      <c r="H414" s="99"/>
      <c r="I414" s="137" t="s">
        <v>296</v>
      </c>
      <c r="J414" s="198">
        <f t="shared" si="13"/>
        <v>1102</v>
      </c>
      <c r="K414" s="105" t="s">
        <v>665</v>
      </c>
      <c r="L414" s="170" t="s">
        <v>583</v>
      </c>
      <c r="M414" s="54" t="s">
        <v>226</v>
      </c>
      <c r="N414" s="54" t="s">
        <v>301</v>
      </c>
      <c r="O414" s="53"/>
      <c r="Q414" s="304"/>
      <c r="S414" s="18"/>
      <c r="T414" s="18"/>
    </row>
    <row r="415" spans="2:20" ht="15" x14ac:dyDescent="0.25">
      <c r="C415" s="107"/>
      <c r="D415" s="257" t="s">
        <v>52</v>
      </c>
      <c r="E415" s="147">
        <v>402</v>
      </c>
      <c r="F415" s="147">
        <f t="shared" si="14"/>
        <v>1808</v>
      </c>
      <c r="G415" s="157">
        <v>1</v>
      </c>
      <c r="H415" s="99"/>
      <c r="I415" s="137" t="s">
        <v>296</v>
      </c>
      <c r="J415" s="198">
        <f t="shared" si="13"/>
        <v>1104</v>
      </c>
      <c r="K415" s="105" t="s">
        <v>665</v>
      </c>
      <c r="L415" s="170" t="s">
        <v>583</v>
      </c>
      <c r="M415" s="65" t="s">
        <v>158</v>
      </c>
      <c r="N415" s="54" t="s">
        <v>301</v>
      </c>
      <c r="O415" s="53"/>
      <c r="Q415" s="304"/>
      <c r="S415" s="18"/>
      <c r="T415" s="18"/>
    </row>
    <row r="416" spans="2:20" ht="15" x14ac:dyDescent="0.25">
      <c r="C416" s="107"/>
      <c r="D416" s="257" t="s">
        <v>53</v>
      </c>
      <c r="E416" s="147">
        <v>403</v>
      </c>
      <c r="F416" s="147">
        <f t="shared" si="14"/>
        <v>1812</v>
      </c>
      <c r="G416" s="157">
        <v>1</v>
      </c>
      <c r="H416" s="99"/>
      <c r="I416" s="137" t="s">
        <v>296</v>
      </c>
      <c r="J416" s="198">
        <f t="shared" si="13"/>
        <v>1106</v>
      </c>
      <c r="K416" s="105" t="s">
        <v>665</v>
      </c>
      <c r="L416" s="170" t="s">
        <v>583</v>
      </c>
      <c r="M416" s="54" t="s">
        <v>227</v>
      </c>
      <c r="N416" s="54" t="s">
        <v>301</v>
      </c>
      <c r="O416" s="53"/>
      <c r="Q416" s="304"/>
      <c r="S416" s="18"/>
      <c r="T416" s="18"/>
    </row>
    <row r="417" spans="3:20" ht="15" x14ac:dyDescent="0.25">
      <c r="C417" s="107"/>
      <c r="D417" s="257" t="s">
        <v>65</v>
      </c>
      <c r="E417" s="147">
        <v>404</v>
      </c>
      <c r="F417" s="147">
        <f t="shared" si="14"/>
        <v>1816</v>
      </c>
      <c r="G417" s="157">
        <v>1</v>
      </c>
      <c r="H417" s="99"/>
      <c r="I417" s="137" t="s">
        <v>296</v>
      </c>
      <c r="J417" s="198">
        <f t="shared" si="13"/>
        <v>1108</v>
      </c>
      <c r="K417" s="105" t="s">
        <v>665</v>
      </c>
      <c r="L417" s="170" t="s">
        <v>583</v>
      </c>
      <c r="M417" s="54" t="s">
        <v>232</v>
      </c>
      <c r="N417" s="54" t="s">
        <v>301</v>
      </c>
      <c r="O417" s="53"/>
      <c r="Q417" s="304"/>
      <c r="S417" s="18"/>
      <c r="T417" s="18"/>
    </row>
    <row r="418" spans="3:20" ht="15" x14ac:dyDescent="0.25">
      <c r="C418" s="107"/>
      <c r="D418" s="257" t="s">
        <v>133</v>
      </c>
      <c r="E418" s="147">
        <v>405</v>
      </c>
      <c r="F418" s="147">
        <f t="shared" si="14"/>
        <v>1820</v>
      </c>
      <c r="G418" s="157">
        <v>6</v>
      </c>
      <c r="H418" s="99"/>
      <c r="I418" s="137" t="s">
        <v>296</v>
      </c>
      <c r="J418" s="198">
        <f t="shared" si="13"/>
        <v>1110</v>
      </c>
      <c r="K418" s="51" t="s">
        <v>666</v>
      </c>
      <c r="L418" s="170" t="s">
        <v>584</v>
      </c>
      <c r="M418" s="238" t="s">
        <v>167</v>
      </c>
      <c r="N418" s="54" t="s">
        <v>203</v>
      </c>
      <c r="O418" s="53" t="s">
        <v>621</v>
      </c>
      <c r="P418" s="41"/>
      <c r="Q418" s="304"/>
      <c r="R418" s="136"/>
      <c r="S418" s="25"/>
      <c r="T418" s="25"/>
    </row>
    <row r="419" spans="3:20" ht="15" x14ac:dyDescent="0.25">
      <c r="C419" s="107"/>
      <c r="D419" s="257" t="s">
        <v>134</v>
      </c>
      <c r="E419" s="147">
        <v>406</v>
      </c>
      <c r="F419" s="147">
        <f t="shared" si="14"/>
        <v>1824</v>
      </c>
      <c r="G419" s="157">
        <v>6</v>
      </c>
      <c r="H419" s="99"/>
      <c r="I419" s="137" t="s">
        <v>296</v>
      </c>
      <c r="J419" s="198">
        <f t="shared" si="13"/>
        <v>1112</v>
      </c>
      <c r="K419" s="51" t="s">
        <v>667</v>
      </c>
      <c r="L419" s="170" t="s">
        <v>584</v>
      </c>
      <c r="M419" s="238" t="s">
        <v>167</v>
      </c>
      <c r="N419" s="54" t="s">
        <v>203</v>
      </c>
      <c r="O419" s="53"/>
      <c r="P419" s="41"/>
      <c r="Q419" s="304"/>
      <c r="R419" s="136"/>
      <c r="S419" s="25"/>
      <c r="T419" s="25"/>
    </row>
    <row r="420" spans="3:20" ht="15" x14ac:dyDescent="0.25">
      <c r="C420" s="107"/>
      <c r="D420" s="58" t="s">
        <v>135</v>
      </c>
      <c r="E420" s="147">
        <v>407</v>
      </c>
      <c r="F420" s="147">
        <f t="shared" si="14"/>
        <v>1828</v>
      </c>
      <c r="G420" s="157">
        <v>6</v>
      </c>
      <c r="H420" s="99"/>
      <c r="I420" s="137" t="s">
        <v>296</v>
      </c>
      <c r="J420" s="198">
        <f t="shared" si="13"/>
        <v>1114</v>
      </c>
      <c r="K420" s="51" t="s">
        <v>668</v>
      </c>
      <c r="L420" s="170" t="s">
        <v>584</v>
      </c>
      <c r="M420" s="238" t="s">
        <v>167</v>
      </c>
      <c r="N420" s="54" t="s">
        <v>203</v>
      </c>
      <c r="O420" s="53"/>
      <c r="P420" s="41"/>
      <c r="Q420" s="304"/>
      <c r="R420" s="136"/>
      <c r="S420" s="25"/>
      <c r="T420" s="25"/>
    </row>
    <row r="421" spans="3:20" ht="15" x14ac:dyDescent="0.25">
      <c r="C421" s="107"/>
      <c r="D421" s="262" t="s">
        <v>131</v>
      </c>
      <c r="E421" s="147">
        <v>408</v>
      </c>
      <c r="F421" s="147">
        <f t="shared" si="14"/>
        <v>1832</v>
      </c>
      <c r="G421" s="157">
        <v>1</v>
      </c>
      <c r="H421" s="99"/>
      <c r="I421" s="182" t="s">
        <v>507</v>
      </c>
      <c r="J421" s="198">
        <f t="shared" si="13"/>
        <v>1116</v>
      </c>
      <c r="K421" s="333" t="s">
        <v>961</v>
      </c>
      <c r="L421" s="170" t="s">
        <v>584</v>
      </c>
      <c r="M421" s="238" t="s">
        <v>167</v>
      </c>
      <c r="N421" s="54" t="s">
        <v>297</v>
      </c>
      <c r="O421" s="53"/>
      <c r="P421" s="41"/>
      <c r="Q421" s="304"/>
      <c r="R421" s="136"/>
      <c r="S421" s="25"/>
      <c r="T421" s="25"/>
    </row>
    <row r="422" spans="3:20" ht="15" x14ac:dyDescent="0.25">
      <c r="C422" s="107"/>
      <c r="D422" s="257" t="s">
        <v>132</v>
      </c>
      <c r="E422" s="147">
        <v>409</v>
      </c>
      <c r="F422" s="147">
        <f t="shared" si="14"/>
        <v>1836</v>
      </c>
      <c r="G422" s="157">
        <v>1</v>
      </c>
      <c r="H422" s="99"/>
      <c r="I422" s="182" t="s">
        <v>507</v>
      </c>
      <c r="J422" s="198">
        <f t="shared" si="13"/>
        <v>1118</v>
      </c>
      <c r="K422" s="169" t="s">
        <v>960</v>
      </c>
      <c r="L422" s="170" t="s">
        <v>584</v>
      </c>
      <c r="M422" s="238" t="s">
        <v>167</v>
      </c>
      <c r="N422" s="54" t="s">
        <v>297</v>
      </c>
      <c r="O422" s="53"/>
      <c r="P422" s="41"/>
      <c r="Q422" s="304"/>
      <c r="R422" s="136"/>
      <c r="S422" s="25"/>
      <c r="T422" s="25"/>
    </row>
    <row r="423" spans="3:20" ht="15" x14ac:dyDescent="0.25">
      <c r="C423" s="107"/>
      <c r="D423" s="257" t="s">
        <v>80</v>
      </c>
      <c r="E423" s="147">
        <v>410</v>
      </c>
      <c r="F423" s="147">
        <f t="shared" si="14"/>
        <v>1840</v>
      </c>
      <c r="G423" s="157">
        <v>1</v>
      </c>
      <c r="H423" s="99"/>
      <c r="I423" s="182" t="s">
        <v>507</v>
      </c>
      <c r="J423" s="198">
        <f t="shared" si="13"/>
        <v>1120</v>
      </c>
      <c r="K423" s="51" t="s">
        <v>293</v>
      </c>
      <c r="L423" s="52" t="s">
        <v>585</v>
      </c>
      <c r="M423" s="238" t="s">
        <v>167</v>
      </c>
      <c r="N423" s="54" t="s">
        <v>302</v>
      </c>
      <c r="O423" s="53"/>
      <c r="Q423" s="304"/>
      <c r="S423" s="18"/>
      <c r="T423" s="18"/>
    </row>
    <row r="424" spans="3:20" ht="15" x14ac:dyDescent="0.25">
      <c r="C424" s="107"/>
      <c r="D424" s="257" t="s">
        <v>81</v>
      </c>
      <c r="E424" s="147">
        <v>411</v>
      </c>
      <c r="F424" s="147">
        <f t="shared" si="14"/>
        <v>1844</v>
      </c>
      <c r="G424" s="157">
        <v>1</v>
      </c>
      <c r="H424" s="99"/>
      <c r="I424" s="182" t="s">
        <v>507</v>
      </c>
      <c r="J424" s="198">
        <f t="shared" si="13"/>
        <v>1122</v>
      </c>
      <c r="K424" s="51" t="s">
        <v>294</v>
      </c>
      <c r="L424" s="52" t="s">
        <v>585</v>
      </c>
      <c r="M424" s="238" t="s">
        <v>167</v>
      </c>
      <c r="N424" s="54" t="s">
        <v>302</v>
      </c>
      <c r="O424" s="53"/>
      <c r="Q424" s="304"/>
      <c r="S424" s="18"/>
      <c r="T424" s="18"/>
    </row>
    <row r="425" spans="3:20" ht="15" x14ac:dyDescent="0.25">
      <c r="C425" s="107"/>
      <c r="D425" s="346" t="s">
        <v>97</v>
      </c>
      <c r="E425" s="147">
        <v>412</v>
      </c>
      <c r="F425" s="147">
        <f t="shared" si="14"/>
        <v>1848</v>
      </c>
      <c r="G425" s="157">
        <v>1</v>
      </c>
      <c r="H425" s="99"/>
      <c r="I425" s="182" t="s">
        <v>507</v>
      </c>
      <c r="J425" s="198">
        <f t="shared" si="13"/>
        <v>1124</v>
      </c>
      <c r="K425" s="333" t="s">
        <v>959</v>
      </c>
      <c r="L425" s="170" t="s">
        <v>583</v>
      </c>
      <c r="M425" s="238" t="s">
        <v>167</v>
      </c>
      <c r="N425" s="54" t="s">
        <v>297</v>
      </c>
      <c r="O425" s="53"/>
      <c r="Q425" s="304"/>
      <c r="S425" s="18"/>
      <c r="T425" s="18"/>
    </row>
    <row r="426" spans="3:20" ht="15" x14ac:dyDescent="0.25">
      <c r="C426" s="107"/>
      <c r="D426" s="347" t="s">
        <v>96</v>
      </c>
      <c r="E426" s="147">
        <v>413</v>
      </c>
      <c r="F426" s="147">
        <f t="shared" si="14"/>
        <v>1852</v>
      </c>
      <c r="G426" s="157">
        <v>1</v>
      </c>
      <c r="H426" s="99"/>
      <c r="I426" s="132" t="s">
        <v>810</v>
      </c>
      <c r="J426" s="198">
        <f t="shared" si="13"/>
        <v>1126</v>
      </c>
      <c r="K426" s="169" t="s">
        <v>958</v>
      </c>
      <c r="L426" s="170" t="s">
        <v>583</v>
      </c>
      <c r="M426" s="238" t="s">
        <v>167</v>
      </c>
      <c r="N426" s="54" t="s">
        <v>297</v>
      </c>
      <c r="O426" s="53"/>
      <c r="Q426" s="304"/>
      <c r="S426" s="18"/>
      <c r="T426" s="18"/>
    </row>
    <row r="427" spans="3:20" ht="15" x14ac:dyDescent="0.25">
      <c r="C427" s="275"/>
      <c r="D427" s="257" t="s">
        <v>834</v>
      </c>
      <c r="E427" s="147">
        <v>414</v>
      </c>
      <c r="F427" s="147">
        <f t="shared" si="14"/>
        <v>1856</v>
      </c>
      <c r="G427" s="157">
        <v>1</v>
      </c>
      <c r="H427" s="99"/>
      <c r="I427" s="137" t="s">
        <v>296</v>
      </c>
      <c r="J427" s="198">
        <f t="shared" si="13"/>
        <v>1128</v>
      </c>
      <c r="K427" s="51" t="s">
        <v>950</v>
      </c>
      <c r="L427" s="170" t="s">
        <v>583</v>
      </c>
      <c r="M427" s="238" t="s">
        <v>167</v>
      </c>
      <c r="N427" s="54" t="s">
        <v>297</v>
      </c>
      <c r="O427" s="53"/>
      <c r="P427" s="40"/>
      <c r="Q427" s="304"/>
      <c r="S427" s="18"/>
      <c r="T427" s="18"/>
    </row>
    <row r="428" spans="3:20" ht="15" x14ac:dyDescent="0.25">
      <c r="C428" s="107"/>
      <c r="D428" s="257" t="s">
        <v>835</v>
      </c>
      <c r="E428" s="147">
        <v>415</v>
      </c>
      <c r="F428" s="147">
        <f t="shared" si="14"/>
        <v>1860</v>
      </c>
      <c r="G428" s="157">
        <v>1</v>
      </c>
      <c r="H428" s="99"/>
      <c r="I428" s="137" t="s">
        <v>296</v>
      </c>
      <c r="J428" s="198">
        <f t="shared" si="13"/>
        <v>1130</v>
      </c>
      <c r="K428" s="169" t="s">
        <v>951</v>
      </c>
      <c r="L428" s="170" t="s">
        <v>583</v>
      </c>
      <c r="M428" s="238" t="s">
        <v>167</v>
      </c>
      <c r="N428" s="54" t="s">
        <v>297</v>
      </c>
      <c r="O428" s="53"/>
      <c r="P428" s="40"/>
      <c r="Q428" s="304"/>
      <c r="S428" s="18"/>
      <c r="T428" s="18"/>
    </row>
    <row r="429" spans="3:20" ht="15" x14ac:dyDescent="0.25">
      <c r="C429" s="107"/>
      <c r="D429" s="257" t="s">
        <v>836</v>
      </c>
      <c r="E429" s="147">
        <v>416</v>
      </c>
      <c r="F429" s="147">
        <f t="shared" si="14"/>
        <v>1864</v>
      </c>
      <c r="G429" s="157">
        <v>1</v>
      </c>
      <c r="H429" s="99"/>
      <c r="I429" s="137" t="s">
        <v>296</v>
      </c>
      <c r="J429" s="198">
        <f t="shared" si="13"/>
        <v>1132</v>
      </c>
      <c r="K429" s="169" t="s">
        <v>952</v>
      </c>
      <c r="L429" s="170" t="s">
        <v>583</v>
      </c>
      <c r="M429" s="238" t="s">
        <v>167</v>
      </c>
      <c r="N429" s="54" t="s">
        <v>297</v>
      </c>
      <c r="O429" s="53"/>
      <c r="P429" s="40"/>
      <c r="Q429" s="304"/>
      <c r="S429" s="18"/>
      <c r="T429" s="18"/>
    </row>
    <row r="430" spans="3:20" ht="15" x14ac:dyDescent="0.25">
      <c r="C430" s="107"/>
      <c r="D430" s="257" t="s">
        <v>837</v>
      </c>
      <c r="E430" s="147">
        <v>417</v>
      </c>
      <c r="F430" s="147">
        <f t="shared" si="14"/>
        <v>1868</v>
      </c>
      <c r="G430" s="157">
        <v>1</v>
      </c>
      <c r="H430" s="99"/>
      <c r="I430" s="137" t="s">
        <v>296</v>
      </c>
      <c r="J430" s="198">
        <f t="shared" si="13"/>
        <v>1134</v>
      </c>
      <c r="K430" s="169" t="s">
        <v>953</v>
      </c>
      <c r="L430" s="170" t="s">
        <v>583</v>
      </c>
      <c r="M430" s="238" t="s">
        <v>167</v>
      </c>
      <c r="N430" s="54" t="s">
        <v>297</v>
      </c>
      <c r="O430" s="53"/>
      <c r="P430" s="40"/>
      <c r="Q430" s="304"/>
      <c r="S430" s="18"/>
      <c r="T430" s="18"/>
    </row>
    <row r="431" spans="3:20" ht="15" x14ac:dyDescent="0.25">
      <c r="C431" s="107"/>
      <c r="D431" s="257" t="s">
        <v>838</v>
      </c>
      <c r="E431" s="147">
        <v>418</v>
      </c>
      <c r="F431" s="147">
        <f t="shared" si="14"/>
        <v>1872</v>
      </c>
      <c r="G431" s="157">
        <v>1</v>
      </c>
      <c r="H431" s="99"/>
      <c r="I431" s="137" t="s">
        <v>296</v>
      </c>
      <c r="J431" s="198">
        <f t="shared" si="13"/>
        <v>1136</v>
      </c>
      <c r="K431" s="169" t="s">
        <v>954</v>
      </c>
      <c r="L431" s="170" t="s">
        <v>583</v>
      </c>
      <c r="M431" s="238" t="s">
        <v>167</v>
      </c>
      <c r="N431" s="54" t="s">
        <v>297</v>
      </c>
      <c r="O431" s="53"/>
      <c r="P431" s="40"/>
      <c r="Q431" s="304"/>
      <c r="S431" s="18"/>
      <c r="T431" s="18"/>
    </row>
    <row r="432" spans="3:20" ht="15" x14ac:dyDescent="0.25">
      <c r="C432" s="107"/>
      <c r="D432" s="257" t="s">
        <v>839</v>
      </c>
      <c r="E432" s="147">
        <v>419</v>
      </c>
      <c r="F432" s="147">
        <f t="shared" si="14"/>
        <v>1876</v>
      </c>
      <c r="G432" s="157">
        <v>1</v>
      </c>
      <c r="H432" s="99"/>
      <c r="I432" s="137" t="s">
        <v>296</v>
      </c>
      <c r="J432" s="198">
        <f t="shared" si="13"/>
        <v>1138</v>
      </c>
      <c r="K432" s="169" t="s">
        <v>955</v>
      </c>
      <c r="L432" s="170" t="s">
        <v>583</v>
      </c>
      <c r="M432" s="238" t="s">
        <v>167</v>
      </c>
      <c r="N432" s="54" t="s">
        <v>297</v>
      </c>
      <c r="O432" s="53"/>
      <c r="P432" s="40"/>
      <c r="Q432" s="304"/>
      <c r="S432" s="18"/>
      <c r="T432" s="18"/>
    </row>
    <row r="433" spans="2:20" s="41" customFormat="1" ht="15" x14ac:dyDescent="0.25">
      <c r="B433" s="24"/>
      <c r="C433" s="107"/>
      <c r="D433" s="293" t="s">
        <v>374</v>
      </c>
      <c r="E433" s="147">
        <v>420</v>
      </c>
      <c r="F433" s="147">
        <f t="shared" si="14"/>
        <v>1880</v>
      </c>
      <c r="G433" s="157">
        <v>1</v>
      </c>
      <c r="H433" s="157">
        <v>4</v>
      </c>
      <c r="I433" s="137" t="s">
        <v>296</v>
      </c>
      <c r="J433" s="198">
        <f t="shared" si="13"/>
        <v>1140</v>
      </c>
      <c r="K433" s="68" t="s">
        <v>622</v>
      </c>
      <c r="L433" s="199" t="s">
        <v>584</v>
      </c>
      <c r="M433" s="239" t="s">
        <v>167</v>
      </c>
      <c r="N433" s="69" t="s">
        <v>297</v>
      </c>
      <c r="O433" s="53"/>
      <c r="Q433" s="304"/>
      <c r="S433" s="33"/>
      <c r="T433" s="25"/>
    </row>
    <row r="434" spans="2:20" ht="15" x14ac:dyDescent="0.25">
      <c r="C434" s="107"/>
      <c r="D434" s="348" t="s">
        <v>99</v>
      </c>
      <c r="E434" s="147">
        <v>421</v>
      </c>
      <c r="F434" s="147">
        <f t="shared" si="14"/>
        <v>1884</v>
      </c>
      <c r="G434" s="157">
        <v>1</v>
      </c>
      <c r="H434" s="99"/>
      <c r="I434" s="182" t="s">
        <v>507</v>
      </c>
      <c r="J434" s="198">
        <f t="shared" si="13"/>
        <v>1142</v>
      </c>
      <c r="K434" s="51" t="s">
        <v>956</v>
      </c>
      <c r="L434" s="52" t="s">
        <v>585</v>
      </c>
      <c r="M434" s="238" t="s">
        <v>167</v>
      </c>
      <c r="N434" s="54" t="s">
        <v>303</v>
      </c>
      <c r="O434" s="53"/>
      <c r="Q434" s="304"/>
      <c r="S434" s="18"/>
      <c r="T434" s="18"/>
    </row>
    <row r="435" spans="2:20" ht="15" x14ac:dyDescent="0.25">
      <c r="B435" s="24"/>
      <c r="C435" s="107"/>
      <c r="D435" s="348" t="s">
        <v>98</v>
      </c>
      <c r="E435" s="147">
        <v>422</v>
      </c>
      <c r="F435" s="147">
        <f t="shared" si="14"/>
        <v>1888</v>
      </c>
      <c r="G435" s="157">
        <v>1</v>
      </c>
      <c r="H435" s="99"/>
      <c r="I435" s="182" t="s">
        <v>507</v>
      </c>
      <c r="J435" s="198">
        <f t="shared" si="13"/>
        <v>1144</v>
      </c>
      <c r="K435" s="51" t="s">
        <v>957</v>
      </c>
      <c r="L435" s="52" t="s">
        <v>585</v>
      </c>
      <c r="M435" s="238" t="s">
        <v>167</v>
      </c>
      <c r="N435" s="54" t="s">
        <v>303</v>
      </c>
      <c r="O435" s="53"/>
      <c r="Q435" s="304"/>
      <c r="S435" s="18"/>
      <c r="T435" s="18"/>
    </row>
    <row r="436" spans="2:20" ht="15" x14ac:dyDescent="0.25">
      <c r="C436" s="107"/>
      <c r="D436" s="257" t="s">
        <v>94</v>
      </c>
      <c r="E436" s="147">
        <v>423</v>
      </c>
      <c r="F436" s="147">
        <f t="shared" si="14"/>
        <v>1892</v>
      </c>
      <c r="G436" s="157">
        <v>1</v>
      </c>
      <c r="H436" s="99"/>
      <c r="I436" s="137" t="s">
        <v>296</v>
      </c>
      <c r="J436" s="198">
        <f t="shared" si="13"/>
        <v>1146</v>
      </c>
      <c r="K436" s="51" t="s">
        <v>625</v>
      </c>
      <c r="L436" s="170" t="s">
        <v>583</v>
      </c>
      <c r="M436" s="54" t="s">
        <v>231</v>
      </c>
      <c r="N436" s="54" t="s">
        <v>297</v>
      </c>
      <c r="O436" s="53"/>
      <c r="Q436" s="304"/>
      <c r="S436" s="18"/>
      <c r="T436" s="18"/>
    </row>
    <row r="437" spans="2:20" ht="15" x14ac:dyDescent="0.25">
      <c r="B437" s="24"/>
      <c r="C437" s="107"/>
      <c r="D437" s="257" t="s">
        <v>87</v>
      </c>
      <c r="E437" s="147">
        <v>424</v>
      </c>
      <c r="F437" s="147">
        <f t="shared" si="14"/>
        <v>1896</v>
      </c>
      <c r="G437" s="157">
        <v>1</v>
      </c>
      <c r="H437" s="99"/>
      <c r="I437" s="137" t="s">
        <v>296</v>
      </c>
      <c r="J437" s="198">
        <f t="shared" si="13"/>
        <v>1148</v>
      </c>
      <c r="K437" s="105" t="s">
        <v>625</v>
      </c>
      <c r="L437" s="170" t="s">
        <v>583</v>
      </c>
      <c r="M437" s="54" t="s">
        <v>225</v>
      </c>
      <c r="N437" s="54" t="s">
        <v>297</v>
      </c>
      <c r="O437" s="53"/>
      <c r="Q437" s="304"/>
      <c r="S437" s="18"/>
      <c r="T437" s="18"/>
    </row>
    <row r="438" spans="2:20" ht="15" x14ac:dyDescent="0.25">
      <c r="C438" s="107"/>
      <c r="D438" s="257" t="s">
        <v>89</v>
      </c>
      <c r="E438" s="147">
        <v>425</v>
      </c>
      <c r="F438" s="147">
        <f t="shared" si="14"/>
        <v>1900</v>
      </c>
      <c r="G438" s="157">
        <v>1</v>
      </c>
      <c r="H438" s="99"/>
      <c r="I438" s="137" t="s">
        <v>296</v>
      </c>
      <c r="J438" s="198">
        <f t="shared" si="13"/>
        <v>1150</v>
      </c>
      <c r="K438" s="105" t="s">
        <v>625</v>
      </c>
      <c r="L438" s="170" t="s">
        <v>583</v>
      </c>
      <c r="M438" s="54" t="s">
        <v>223</v>
      </c>
      <c r="N438" s="54" t="s">
        <v>297</v>
      </c>
      <c r="O438" s="53"/>
      <c r="Q438" s="304"/>
      <c r="S438" s="18"/>
      <c r="T438" s="18"/>
    </row>
    <row r="439" spans="2:20" ht="15" x14ac:dyDescent="0.25">
      <c r="B439" s="24"/>
      <c r="C439" s="107"/>
      <c r="D439" s="257" t="s">
        <v>86</v>
      </c>
      <c r="E439" s="147">
        <v>426</v>
      </c>
      <c r="F439" s="147">
        <f t="shared" si="14"/>
        <v>1904</v>
      </c>
      <c r="G439" s="157">
        <v>1</v>
      </c>
      <c r="H439" s="99"/>
      <c r="I439" s="137" t="s">
        <v>296</v>
      </c>
      <c r="J439" s="198">
        <f t="shared" si="13"/>
        <v>1152</v>
      </c>
      <c r="K439" s="105" t="s">
        <v>625</v>
      </c>
      <c r="L439" s="170" t="s">
        <v>583</v>
      </c>
      <c r="M439" s="54" t="s">
        <v>221</v>
      </c>
      <c r="N439" s="54" t="s">
        <v>297</v>
      </c>
      <c r="O439" s="53"/>
      <c r="Q439" s="304"/>
      <c r="S439" s="18"/>
      <c r="T439" s="18"/>
    </row>
    <row r="440" spans="2:20" ht="15" x14ac:dyDescent="0.25">
      <c r="C440" s="107"/>
      <c r="D440" s="257" t="s">
        <v>92</v>
      </c>
      <c r="E440" s="147">
        <v>427</v>
      </c>
      <c r="F440" s="147">
        <f t="shared" si="14"/>
        <v>1908</v>
      </c>
      <c r="G440" s="157">
        <v>1</v>
      </c>
      <c r="H440" s="99"/>
      <c r="I440" s="137" t="s">
        <v>296</v>
      </c>
      <c r="J440" s="198">
        <f t="shared" si="13"/>
        <v>1154</v>
      </c>
      <c r="K440" s="105" t="s">
        <v>625</v>
      </c>
      <c r="L440" s="170" t="s">
        <v>583</v>
      </c>
      <c r="M440" s="54" t="s">
        <v>229</v>
      </c>
      <c r="N440" s="54" t="s">
        <v>297</v>
      </c>
      <c r="O440" s="53"/>
      <c r="Q440" s="304"/>
      <c r="S440" s="18"/>
      <c r="T440" s="18"/>
    </row>
    <row r="441" spans="2:20" ht="15" x14ac:dyDescent="0.25">
      <c r="B441" s="24"/>
      <c r="C441" s="107"/>
      <c r="D441" s="257" t="s">
        <v>91</v>
      </c>
      <c r="E441" s="147">
        <v>428</v>
      </c>
      <c r="F441" s="147">
        <f t="shared" si="14"/>
        <v>1912</v>
      </c>
      <c r="G441" s="157">
        <v>1</v>
      </c>
      <c r="H441" s="99"/>
      <c r="I441" s="137" t="s">
        <v>296</v>
      </c>
      <c r="J441" s="198">
        <f t="shared" si="13"/>
        <v>1156</v>
      </c>
      <c r="K441" s="105" t="s">
        <v>625</v>
      </c>
      <c r="L441" s="170" t="s">
        <v>583</v>
      </c>
      <c r="M441" s="54" t="s">
        <v>228</v>
      </c>
      <c r="N441" s="54" t="s">
        <v>297</v>
      </c>
      <c r="O441" s="53"/>
      <c r="Q441" s="304"/>
      <c r="S441" s="18"/>
      <c r="T441" s="18"/>
    </row>
    <row r="442" spans="2:20" ht="15" x14ac:dyDescent="0.25">
      <c r="C442" s="107"/>
      <c r="D442" s="257" t="s">
        <v>93</v>
      </c>
      <c r="E442" s="147">
        <v>429</v>
      </c>
      <c r="F442" s="147">
        <f t="shared" si="14"/>
        <v>1916</v>
      </c>
      <c r="G442" s="157">
        <v>1</v>
      </c>
      <c r="H442" s="99"/>
      <c r="I442" s="137" t="s">
        <v>296</v>
      </c>
      <c r="J442" s="198">
        <f t="shared" si="13"/>
        <v>1158</v>
      </c>
      <c r="K442" s="105" t="s">
        <v>625</v>
      </c>
      <c r="L442" s="170" t="s">
        <v>583</v>
      </c>
      <c r="M442" s="54" t="s">
        <v>230</v>
      </c>
      <c r="N442" s="54" t="s">
        <v>297</v>
      </c>
      <c r="O442" s="53"/>
      <c r="Q442" s="304"/>
      <c r="S442" s="18"/>
      <c r="T442" s="18"/>
    </row>
    <row r="443" spans="2:20" ht="15" x14ac:dyDescent="0.25">
      <c r="B443" s="24"/>
      <c r="C443" s="107"/>
      <c r="D443" s="257" t="s">
        <v>85</v>
      </c>
      <c r="E443" s="147">
        <v>430</v>
      </c>
      <c r="F443" s="147">
        <f t="shared" si="14"/>
        <v>1920</v>
      </c>
      <c r="G443" s="157">
        <v>1</v>
      </c>
      <c r="H443" s="99"/>
      <c r="I443" s="137" t="s">
        <v>296</v>
      </c>
      <c r="J443" s="198">
        <f t="shared" si="13"/>
        <v>1160</v>
      </c>
      <c r="K443" s="105" t="s">
        <v>625</v>
      </c>
      <c r="L443" s="170" t="s">
        <v>583</v>
      </c>
      <c r="M443" s="54" t="s">
        <v>224</v>
      </c>
      <c r="N443" s="54" t="s">
        <v>297</v>
      </c>
      <c r="O443" s="53"/>
      <c r="Q443" s="304"/>
      <c r="S443" s="18"/>
      <c r="T443" s="18"/>
    </row>
    <row r="444" spans="2:20" ht="15" x14ac:dyDescent="0.25">
      <c r="C444" s="107"/>
      <c r="D444" s="257" t="s">
        <v>88</v>
      </c>
      <c r="E444" s="147">
        <v>431</v>
      </c>
      <c r="F444" s="147">
        <f t="shared" si="14"/>
        <v>1924</v>
      </c>
      <c r="G444" s="157">
        <v>1</v>
      </c>
      <c r="H444" s="99"/>
      <c r="I444" s="137" t="s">
        <v>296</v>
      </c>
      <c r="J444" s="198">
        <f t="shared" si="13"/>
        <v>1162</v>
      </c>
      <c r="K444" s="105" t="s">
        <v>625</v>
      </c>
      <c r="L444" s="170" t="s">
        <v>583</v>
      </c>
      <c r="M444" s="54" t="s">
        <v>222</v>
      </c>
      <c r="N444" s="54" t="s">
        <v>297</v>
      </c>
      <c r="O444" s="53"/>
      <c r="Q444" s="304"/>
      <c r="S444" s="18"/>
      <c r="T444" s="18"/>
    </row>
    <row r="445" spans="2:20" s="41" customFormat="1" ht="15" x14ac:dyDescent="0.25">
      <c r="B445" s="24"/>
      <c r="C445" s="107"/>
      <c r="D445" s="257" t="s">
        <v>84</v>
      </c>
      <c r="E445" s="147">
        <v>432</v>
      </c>
      <c r="F445" s="147">
        <f t="shared" si="14"/>
        <v>1928</v>
      </c>
      <c r="G445" s="157">
        <v>1</v>
      </c>
      <c r="H445" s="99"/>
      <c r="I445" s="137" t="s">
        <v>296</v>
      </c>
      <c r="J445" s="198">
        <f t="shared" si="13"/>
        <v>1164</v>
      </c>
      <c r="K445" s="105" t="s">
        <v>625</v>
      </c>
      <c r="L445" s="170" t="s">
        <v>583</v>
      </c>
      <c r="M445" s="54" t="s">
        <v>220</v>
      </c>
      <c r="N445" s="54" t="s">
        <v>297</v>
      </c>
      <c r="O445" s="53"/>
      <c r="P445" s="130"/>
      <c r="Q445" s="304"/>
      <c r="R445" s="130"/>
      <c r="S445" s="18"/>
      <c r="T445" s="18"/>
    </row>
    <row r="446" spans="2:20" s="41" customFormat="1" ht="15" x14ac:dyDescent="0.25">
      <c r="B446" s="205"/>
      <c r="C446" s="107"/>
      <c r="D446" s="257" t="s">
        <v>90</v>
      </c>
      <c r="E446" s="147">
        <v>433</v>
      </c>
      <c r="F446" s="147">
        <f t="shared" si="14"/>
        <v>1932</v>
      </c>
      <c r="G446" s="157">
        <v>1</v>
      </c>
      <c r="H446" s="99"/>
      <c r="I446" s="137" t="s">
        <v>296</v>
      </c>
      <c r="J446" s="198">
        <f t="shared" si="13"/>
        <v>1166</v>
      </c>
      <c r="K446" s="105" t="s">
        <v>625</v>
      </c>
      <c r="L446" s="170" t="s">
        <v>583</v>
      </c>
      <c r="M446" s="54" t="s">
        <v>226</v>
      </c>
      <c r="N446" s="54" t="s">
        <v>297</v>
      </c>
      <c r="O446" s="53"/>
      <c r="P446" s="130"/>
      <c r="Q446" s="304"/>
      <c r="R446" s="130"/>
      <c r="S446" s="18"/>
      <c r="T446" s="18"/>
    </row>
    <row r="447" spans="2:20" s="41" customFormat="1" ht="15" x14ac:dyDescent="0.25">
      <c r="B447" s="24"/>
      <c r="C447" s="107"/>
      <c r="D447" s="257" t="s">
        <v>82</v>
      </c>
      <c r="E447" s="147">
        <v>434</v>
      </c>
      <c r="F447" s="147">
        <f t="shared" si="14"/>
        <v>1936</v>
      </c>
      <c r="G447" s="157">
        <v>1</v>
      </c>
      <c r="H447" s="99"/>
      <c r="I447" s="137" t="s">
        <v>296</v>
      </c>
      <c r="J447" s="198">
        <f t="shared" si="13"/>
        <v>1168</v>
      </c>
      <c r="K447" s="105" t="s">
        <v>625</v>
      </c>
      <c r="L447" s="170" t="s">
        <v>583</v>
      </c>
      <c r="M447" s="65" t="s">
        <v>158</v>
      </c>
      <c r="N447" s="54" t="s">
        <v>297</v>
      </c>
      <c r="O447" s="53"/>
      <c r="P447" s="130"/>
      <c r="Q447" s="304"/>
      <c r="R447" s="130"/>
      <c r="S447" s="18"/>
      <c r="T447" s="18"/>
    </row>
    <row r="448" spans="2:20" s="41" customFormat="1" ht="15" x14ac:dyDescent="0.25">
      <c r="B448" s="24"/>
      <c r="C448" s="107"/>
      <c r="D448" s="257" t="s">
        <v>83</v>
      </c>
      <c r="E448" s="147">
        <v>435</v>
      </c>
      <c r="F448" s="147">
        <f t="shared" si="14"/>
        <v>1940</v>
      </c>
      <c r="G448" s="157">
        <v>1</v>
      </c>
      <c r="H448" s="99"/>
      <c r="I448" s="137" t="s">
        <v>296</v>
      </c>
      <c r="J448" s="198">
        <f t="shared" si="13"/>
        <v>1170</v>
      </c>
      <c r="K448" s="105" t="s">
        <v>625</v>
      </c>
      <c r="L448" s="170" t="s">
        <v>583</v>
      </c>
      <c r="M448" s="54" t="s">
        <v>227</v>
      </c>
      <c r="N448" s="54" t="s">
        <v>297</v>
      </c>
      <c r="O448" s="53"/>
      <c r="P448" s="130"/>
      <c r="Q448" s="304"/>
      <c r="R448" s="130"/>
      <c r="S448" s="18"/>
      <c r="T448" s="18"/>
    </row>
    <row r="449" spans="2:20" s="41" customFormat="1" ht="15" x14ac:dyDescent="0.25">
      <c r="B449" s="24"/>
      <c r="C449" s="107"/>
      <c r="D449" s="257" t="s">
        <v>95</v>
      </c>
      <c r="E449" s="147">
        <v>436</v>
      </c>
      <c r="F449" s="147">
        <f t="shared" si="14"/>
        <v>1944</v>
      </c>
      <c r="G449" s="157">
        <v>1</v>
      </c>
      <c r="H449" s="99"/>
      <c r="I449" s="137" t="s">
        <v>296</v>
      </c>
      <c r="J449" s="198">
        <f t="shared" si="13"/>
        <v>1172</v>
      </c>
      <c r="K449" s="105" t="s">
        <v>625</v>
      </c>
      <c r="L449" s="170" t="s">
        <v>583</v>
      </c>
      <c r="M449" s="54" t="s">
        <v>232</v>
      </c>
      <c r="N449" s="54" t="s">
        <v>297</v>
      </c>
      <c r="O449" s="53"/>
      <c r="P449" s="130"/>
      <c r="Q449" s="304"/>
      <c r="R449" s="130"/>
      <c r="S449" s="18"/>
      <c r="T449" s="18"/>
    </row>
    <row r="450" spans="2:20" s="41" customFormat="1" ht="15" x14ac:dyDescent="0.25">
      <c r="B450" s="24"/>
      <c r="C450" s="107"/>
      <c r="D450" s="142" t="s">
        <v>802</v>
      </c>
      <c r="E450" s="147">
        <v>437</v>
      </c>
      <c r="F450" s="147">
        <f t="shared" si="14"/>
        <v>1948</v>
      </c>
      <c r="G450" s="157">
        <v>4</v>
      </c>
      <c r="H450" s="99"/>
      <c r="I450" s="137" t="s">
        <v>296</v>
      </c>
      <c r="J450" s="198">
        <f t="shared" si="13"/>
        <v>1174</v>
      </c>
      <c r="K450" s="51" t="s">
        <v>620</v>
      </c>
      <c r="L450" s="170" t="s">
        <v>583</v>
      </c>
      <c r="M450" s="238" t="s">
        <v>167</v>
      </c>
      <c r="N450" s="52" t="s">
        <v>610</v>
      </c>
      <c r="O450" s="171" t="s">
        <v>720</v>
      </c>
      <c r="P450" s="40"/>
      <c r="Q450" s="304"/>
      <c r="R450" s="130"/>
      <c r="S450" s="18"/>
      <c r="T450" s="18"/>
    </row>
    <row r="451" spans="2:20" s="41" customFormat="1" ht="15" x14ac:dyDescent="0.25">
      <c r="B451" s="322"/>
      <c r="C451" s="275"/>
      <c r="D451" s="142" t="s">
        <v>801</v>
      </c>
      <c r="E451" s="147">
        <v>438</v>
      </c>
      <c r="F451" s="147">
        <f t="shared" si="14"/>
        <v>1952</v>
      </c>
      <c r="G451" s="158">
        <v>2</v>
      </c>
      <c r="H451" s="99"/>
      <c r="I451" s="137" t="s">
        <v>296</v>
      </c>
      <c r="J451" s="198">
        <f t="shared" si="13"/>
        <v>1176</v>
      </c>
      <c r="K451" s="51" t="s">
        <v>619</v>
      </c>
      <c r="L451" s="52" t="s">
        <v>585</v>
      </c>
      <c r="M451" s="238" t="s">
        <v>167</v>
      </c>
      <c r="N451" s="52" t="s">
        <v>304</v>
      </c>
      <c r="O451" s="53" t="s">
        <v>186</v>
      </c>
      <c r="P451" s="130"/>
      <c r="Q451" s="304"/>
      <c r="R451" s="130"/>
      <c r="S451" s="18"/>
      <c r="T451" s="18"/>
    </row>
    <row r="452" spans="2:20" s="41" customFormat="1" ht="15" x14ac:dyDescent="0.25">
      <c r="B452" s="24"/>
      <c r="C452" s="107"/>
      <c r="D452" s="257" t="s">
        <v>319</v>
      </c>
      <c r="E452" s="147">
        <v>439</v>
      </c>
      <c r="F452" s="147">
        <f t="shared" si="14"/>
        <v>1956</v>
      </c>
      <c r="G452" s="157">
        <v>1</v>
      </c>
      <c r="H452" s="99"/>
      <c r="I452" s="182" t="s">
        <v>507</v>
      </c>
      <c r="J452" s="198">
        <f t="shared" si="13"/>
        <v>1178</v>
      </c>
      <c r="K452" s="51" t="s">
        <v>295</v>
      </c>
      <c r="L452" s="52" t="s">
        <v>585</v>
      </c>
      <c r="M452" s="238" t="s">
        <v>167</v>
      </c>
      <c r="N452" s="54" t="s">
        <v>296</v>
      </c>
      <c r="O452" s="53"/>
      <c r="P452" s="130"/>
      <c r="Q452" s="304"/>
      <c r="R452" s="130"/>
      <c r="S452" s="18"/>
      <c r="T452" s="18"/>
    </row>
    <row r="453" spans="2:20" s="41" customFormat="1" ht="15" x14ac:dyDescent="0.25">
      <c r="B453" s="24"/>
      <c r="C453" s="107"/>
      <c r="D453" s="257" t="s">
        <v>324</v>
      </c>
      <c r="E453" s="147">
        <v>440</v>
      </c>
      <c r="F453" s="147">
        <f t="shared" si="14"/>
        <v>1960</v>
      </c>
      <c r="G453" s="157">
        <v>1</v>
      </c>
      <c r="H453" s="99"/>
      <c r="I453" s="137" t="s">
        <v>296</v>
      </c>
      <c r="J453" s="198">
        <f t="shared" si="13"/>
        <v>1180</v>
      </c>
      <c r="K453" s="51" t="s">
        <v>969</v>
      </c>
      <c r="L453" s="170" t="s">
        <v>583</v>
      </c>
      <c r="M453" s="54" t="s">
        <v>223</v>
      </c>
      <c r="N453" s="54" t="s">
        <v>298</v>
      </c>
      <c r="O453" s="53"/>
      <c r="P453" s="130"/>
      <c r="Q453" s="304"/>
      <c r="R453" s="130"/>
      <c r="S453" s="18"/>
      <c r="T453" s="18"/>
    </row>
    <row r="454" spans="2:20" s="41" customFormat="1" ht="15" x14ac:dyDescent="0.25">
      <c r="B454" s="24"/>
      <c r="C454" s="107"/>
      <c r="D454" s="257" t="s">
        <v>325</v>
      </c>
      <c r="E454" s="147">
        <v>441</v>
      </c>
      <c r="F454" s="147">
        <f t="shared" si="14"/>
        <v>1964</v>
      </c>
      <c r="G454" s="157">
        <v>1</v>
      </c>
      <c r="H454" s="99"/>
      <c r="I454" s="137" t="s">
        <v>296</v>
      </c>
      <c r="J454" s="198">
        <f t="shared" si="13"/>
        <v>1182</v>
      </c>
      <c r="K454" s="105" t="s">
        <v>669</v>
      </c>
      <c r="L454" s="170" t="s">
        <v>583</v>
      </c>
      <c r="M454" s="54" t="s">
        <v>221</v>
      </c>
      <c r="N454" s="54" t="s">
        <v>298</v>
      </c>
      <c r="O454" s="53"/>
      <c r="P454" s="130"/>
      <c r="Q454" s="304"/>
      <c r="R454" s="130"/>
      <c r="S454" s="18"/>
      <c r="T454" s="18"/>
    </row>
    <row r="455" spans="2:20" s="41" customFormat="1" ht="15" x14ac:dyDescent="0.25">
      <c r="B455" s="24"/>
      <c r="C455" s="107"/>
      <c r="D455" s="257" t="s">
        <v>326</v>
      </c>
      <c r="E455" s="147">
        <v>442</v>
      </c>
      <c r="F455" s="147">
        <f t="shared" si="14"/>
        <v>1968</v>
      </c>
      <c r="G455" s="157">
        <v>1</v>
      </c>
      <c r="H455" s="99"/>
      <c r="I455" s="137" t="s">
        <v>296</v>
      </c>
      <c r="J455" s="198">
        <f t="shared" si="13"/>
        <v>1184</v>
      </c>
      <c r="K455" s="105" t="s">
        <v>669</v>
      </c>
      <c r="L455" s="170" t="s">
        <v>583</v>
      </c>
      <c r="M455" s="54" t="s">
        <v>222</v>
      </c>
      <c r="N455" s="54" t="s">
        <v>298</v>
      </c>
      <c r="O455" s="53"/>
      <c r="P455" s="130"/>
      <c r="Q455" s="304"/>
      <c r="R455" s="130"/>
      <c r="S455" s="18"/>
      <c r="T455" s="18"/>
    </row>
    <row r="456" spans="2:20" s="41" customFormat="1" ht="15" x14ac:dyDescent="0.25">
      <c r="B456" s="24"/>
      <c r="C456" s="107"/>
      <c r="D456" s="257" t="s">
        <v>327</v>
      </c>
      <c r="E456" s="147">
        <v>443</v>
      </c>
      <c r="F456" s="147">
        <f t="shared" si="14"/>
        <v>1972</v>
      </c>
      <c r="G456" s="157">
        <v>1</v>
      </c>
      <c r="H456" s="99"/>
      <c r="I456" s="137" t="s">
        <v>296</v>
      </c>
      <c r="J456" s="198">
        <f t="shared" si="13"/>
        <v>1186</v>
      </c>
      <c r="K456" s="105" t="s">
        <v>669</v>
      </c>
      <c r="L456" s="170" t="s">
        <v>583</v>
      </c>
      <c r="M456" s="54" t="s">
        <v>220</v>
      </c>
      <c r="N456" s="54" t="s">
        <v>298</v>
      </c>
      <c r="O456" s="53"/>
      <c r="P456" s="130"/>
      <c r="Q456" s="304"/>
      <c r="R456" s="130"/>
      <c r="S456" s="18"/>
      <c r="T456" s="18"/>
    </row>
    <row r="457" spans="2:20" s="41" customFormat="1" ht="15" x14ac:dyDescent="0.25">
      <c r="B457" s="24"/>
      <c r="C457" s="107"/>
      <c r="D457" s="257" t="s">
        <v>339</v>
      </c>
      <c r="E457" s="147">
        <v>444</v>
      </c>
      <c r="F457" s="147">
        <f t="shared" si="14"/>
        <v>1976</v>
      </c>
      <c r="G457" s="157">
        <v>1</v>
      </c>
      <c r="H457" s="99"/>
      <c r="I457" s="137" t="s">
        <v>296</v>
      </c>
      <c r="J457" s="198">
        <f t="shared" si="13"/>
        <v>1188</v>
      </c>
      <c r="K457" s="105" t="s">
        <v>669</v>
      </c>
      <c r="L457" s="170" t="s">
        <v>583</v>
      </c>
      <c r="M457" s="65" t="s">
        <v>158</v>
      </c>
      <c r="N457" s="54" t="s">
        <v>298</v>
      </c>
      <c r="O457" s="53"/>
      <c r="P457" s="130"/>
      <c r="Q457" s="304"/>
      <c r="R457" s="130"/>
      <c r="S457" s="18"/>
      <c r="T457" s="18"/>
    </row>
    <row r="458" spans="2:20" s="41" customFormat="1" ht="15" x14ac:dyDescent="0.25">
      <c r="B458" s="24"/>
      <c r="C458" s="107"/>
      <c r="D458" s="257" t="s">
        <v>333</v>
      </c>
      <c r="E458" s="147">
        <v>445</v>
      </c>
      <c r="F458" s="147">
        <f t="shared" si="14"/>
        <v>1980</v>
      </c>
      <c r="G458" s="157">
        <v>1</v>
      </c>
      <c r="H458" s="99"/>
      <c r="I458" s="137" t="s">
        <v>296</v>
      </c>
      <c r="J458" s="198">
        <f t="shared" si="13"/>
        <v>1190</v>
      </c>
      <c r="K458" s="51" t="s">
        <v>970</v>
      </c>
      <c r="L458" s="170" t="s">
        <v>583</v>
      </c>
      <c r="M458" s="54" t="s">
        <v>223</v>
      </c>
      <c r="N458" s="54" t="s">
        <v>301</v>
      </c>
      <c r="O458" s="53"/>
      <c r="P458" s="130"/>
      <c r="Q458" s="304"/>
      <c r="R458" s="130"/>
      <c r="S458" s="18"/>
      <c r="T458" s="18"/>
    </row>
    <row r="459" spans="2:20" s="41" customFormat="1" ht="15" x14ac:dyDescent="0.25">
      <c r="B459" s="24"/>
      <c r="C459" s="107"/>
      <c r="D459" s="257" t="s">
        <v>334</v>
      </c>
      <c r="E459" s="147">
        <v>446</v>
      </c>
      <c r="F459" s="147">
        <f t="shared" si="14"/>
        <v>1984</v>
      </c>
      <c r="G459" s="157">
        <v>1</v>
      </c>
      <c r="H459" s="99"/>
      <c r="I459" s="137" t="s">
        <v>296</v>
      </c>
      <c r="J459" s="198">
        <f t="shared" si="13"/>
        <v>1192</v>
      </c>
      <c r="K459" s="105" t="s">
        <v>670</v>
      </c>
      <c r="L459" s="170" t="s">
        <v>583</v>
      </c>
      <c r="M459" s="54" t="s">
        <v>221</v>
      </c>
      <c r="N459" s="54" t="s">
        <v>301</v>
      </c>
      <c r="O459" s="53"/>
      <c r="P459" s="130"/>
      <c r="Q459" s="304"/>
      <c r="R459" s="130"/>
      <c r="S459" s="18"/>
      <c r="T459" s="18"/>
    </row>
    <row r="460" spans="2:20" s="41" customFormat="1" ht="15" x14ac:dyDescent="0.25">
      <c r="B460" s="24"/>
      <c r="C460" s="107"/>
      <c r="D460" s="257" t="s">
        <v>335</v>
      </c>
      <c r="E460" s="147">
        <v>447</v>
      </c>
      <c r="F460" s="147">
        <f t="shared" si="14"/>
        <v>1988</v>
      </c>
      <c r="G460" s="157">
        <v>1</v>
      </c>
      <c r="H460" s="99"/>
      <c r="I460" s="137" t="s">
        <v>296</v>
      </c>
      <c r="J460" s="198">
        <f t="shared" si="13"/>
        <v>1194</v>
      </c>
      <c r="K460" s="105" t="s">
        <v>670</v>
      </c>
      <c r="L460" s="170" t="s">
        <v>583</v>
      </c>
      <c r="M460" s="54" t="s">
        <v>222</v>
      </c>
      <c r="N460" s="54" t="s">
        <v>301</v>
      </c>
      <c r="O460" s="53"/>
      <c r="P460" s="130"/>
      <c r="Q460" s="304"/>
      <c r="R460" s="130"/>
      <c r="S460" s="18"/>
      <c r="T460" s="18"/>
    </row>
    <row r="461" spans="2:20" s="41" customFormat="1" ht="15" x14ac:dyDescent="0.25">
      <c r="B461" s="24"/>
      <c r="C461" s="107"/>
      <c r="D461" s="257" t="s">
        <v>336</v>
      </c>
      <c r="E461" s="147">
        <v>448</v>
      </c>
      <c r="F461" s="147">
        <f t="shared" si="14"/>
        <v>1992</v>
      </c>
      <c r="G461" s="157">
        <v>1</v>
      </c>
      <c r="H461" s="99"/>
      <c r="I461" s="137" t="s">
        <v>296</v>
      </c>
      <c r="J461" s="198">
        <f t="shared" ref="J461:J524" si="15">300+2*O$11*(D$11-1)+2*E461</f>
        <v>1196</v>
      </c>
      <c r="K461" s="105" t="s">
        <v>670</v>
      </c>
      <c r="L461" s="170" t="s">
        <v>583</v>
      </c>
      <c r="M461" s="54" t="s">
        <v>220</v>
      </c>
      <c r="N461" s="54" t="s">
        <v>301</v>
      </c>
      <c r="O461" s="53"/>
      <c r="P461" s="130"/>
      <c r="Q461" s="304"/>
      <c r="R461" s="130"/>
      <c r="S461" s="18"/>
      <c r="T461" s="18"/>
    </row>
    <row r="462" spans="2:20" s="41" customFormat="1" ht="15" x14ac:dyDescent="0.25">
      <c r="B462" s="24"/>
      <c r="C462" s="107"/>
      <c r="D462" s="257" t="s">
        <v>340</v>
      </c>
      <c r="E462" s="147">
        <v>449</v>
      </c>
      <c r="F462" s="147">
        <f t="shared" ref="F462:F525" si="16">4*(O$11*(D$11-1)+E462)+F$12</f>
        <v>1996</v>
      </c>
      <c r="G462" s="157">
        <v>1</v>
      </c>
      <c r="H462" s="99"/>
      <c r="I462" s="137" t="s">
        <v>296</v>
      </c>
      <c r="J462" s="198">
        <f t="shared" si="15"/>
        <v>1198</v>
      </c>
      <c r="K462" s="105" t="s">
        <v>670</v>
      </c>
      <c r="L462" s="170" t="s">
        <v>583</v>
      </c>
      <c r="M462" s="65" t="s">
        <v>158</v>
      </c>
      <c r="N462" s="54" t="s">
        <v>301</v>
      </c>
      <c r="O462" s="53"/>
      <c r="P462" s="130"/>
      <c r="Q462" s="304"/>
      <c r="R462" s="130"/>
      <c r="S462" s="18"/>
      <c r="T462" s="18"/>
    </row>
    <row r="463" spans="2:20" s="41" customFormat="1" ht="15" x14ac:dyDescent="0.25">
      <c r="B463" s="24"/>
      <c r="C463" s="107"/>
      <c r="D463" s="257" t="s">
        <v>329</v>
      </c>
      <c r="E463" s="147">
        <v>450</v>
      </c>
      <c r="F463" s="147">
        <f t="shared" si="16"/>
        <v>2000</v>
      </c>
      <c r="G463" s="157">
        <v>1</v>
      </c>
      <c r="H463" s="99"/>
      <c r="I463" s="137" t="s">
        <v>296</v>
      </c>
      <c r="J463" s="198">
        <f t="shared" si="15"/>
        <v>1200</v>
      </c>
      <c r="K463" s="51" t="s">
        <v>971</v>
      </c>
      <c r="L463" s="170" t="s">
        <v>583</v>
      </c>
      <c r="M463" s="54" t="s">
        <v>223</v>
      </c>
      <c r="N463" s="54" t="s">
        <v>301</v>
      </c>
      <c r="O463" s="53"/>
      <c r="P463" s="130"/>
      <c r="Q463" s="304"/>
      <c r="R463" s="130"/>
      <c r="S463" s="18"/>
      <c r="T463" s="18"/>
    </row>
    <row r="464" spans="2:20" s="41" customFormat="1" ht="15" x14ac:dyDescent="0.25">
      <c r="B464" s="24"/>
      <c r="C464" s="107"/>
      <c r="D464" s="257" t="s">
        <v>330</v>
      </c>
      <c r="E464" s="147">
        <v>451</v>
      </c>
      <c r="F464" s="147">
        <f t="shared" si="16"/>
        <v>2004</v>
      </c>
      <c r="G464" s="157">
        <v>1</v>
      </c>
      <c r="H464" s="99"/>
      <c r="I464" s="137" t="s">
        <v>296</v>
      </c>
      <c r="J464" s="198">
        <f t="shared" si="15"/>
        <v>1202</v>
      </c>
      <c r="K464" s="105" t="s">
        <v>671</v>
      </c>
      <c r="L464" s="170" t="s">
        <v>583</v>
      </c>
      <c r="M464" s="54" t="s">
        <v>221</v>
      </c>
      <c r="N464" s="54" t="s">
        <v>301</v>
      </c>
      <c r="O464" s="53"/>
      <c r="P464" s="130"/>
      <c r="Q464" s="304"/>
      <c r="R464" s="130"/>
      <c r="S464" s="18"/>
      <c r="T464" s="18"/>
    </row>
    <row r="465" spans="2:20" s="41" customFormat="1" ht="15" x14ac:dyDescent="0.25">
      <c r="B465" s="24"/>
      <c r="C465" s="107"/>
      <c r="D465" s="257" t="s">
        <v>331</v>
      </c>
      <c r="E465" s="147">
        <v>452</v>
      </c>
      <c r="F465" s="147">
        <f t="shared" si="16"/>
        <v>2008</v>
      </c>
      <c r="G465" s="157">
        <v>1</v>
      </c>
      <c r="H465" s="99"/>
      <c r="I465" s="137" t="s">
        <v>296</v>
      </c>
      <c r="J465" s="198">
        <f t="shared" si="15"/>
        <v>1204</v>
      </c>
      <c r="K465" s="105" t="s">
        <v>671</v>
      </c>
      <c r="L465" s="170" t="s">
        <v>583</v>
      </c>
      <c r="M465" s="54" t="s">
        <v>222</v>
      </c>
      <c r="N465" s="54" t="s">
        <v>301</v>
      </c>
      <c r="O465" s="53"/>
      <c r="P465" s="130"/>
      <c r="Q465" s="304"/>
      <c r="R465" s="130"/>
      <c r="S465" s="18"/>
      <c r="T465" s="18"/>
    </row>
    <row r="466" spans="2:20" s="41" customFormat="1" ht="15" x14ac:dyDescent="0.25">
      <c r="B466" s="24"/>
      <c r="C466" s="107"/>
      <c r="D466" s="257" t="s">
        <v>332</v>
      </c>
      <c r="E466" s="147">
        <v>453</v>
      </c>
      <c r="F466" s="147">
        <f t="shared" si="16"/>
        <v>2012</v>
      </c>
      <c r="G466" s="157">
        <v>1</v>
      </c>
      <c r="H466" s="99"/>
      <c r="I466" s="137" t="s">
        <v>296</v>
      </c>
      <c r="J466" s="198">
        <f t="shared" si="15"/>
        <v>1206</v>
      </c>
      <c r="K466" s="105" t="s">
        <v>671</v>
      </c>
      <c r="L466" s="170" t="s">
        <v>583</v>
      </c>
      <c r="M466" s="54" t="s">
        <v>220</v>
      </c>
      <c r="N466" s="54" t="s">
        <v>301</v>
      </c>
      <c r="O466" s="53"/>
      <c r="P466" s="130"/>
      <c r="Q466" s="304"/>
      <c r="R466" s="130"/>
      <c r="S466" s="18"/>
      <c r="T466" s="18"/>
    </row>
    <row r="467" spans="2:20" s="41" customFormat="1" ht="15" x14ac:dyDescent="0.25">
      <c r="B467" s="24"/>
      <c r="C467" s="107"/>
      <c r="D467" s="257" t="s">
        <v>341</v>
      </c>
      <c r="E467" s="147">
        <v>454</v>
      </c>
      <c r="F467" s="147">
        <f t="shared" si="16"/>
        <v>2016</v>
      </c>
      <c r="G467" s="157">
        <v>1</v>
      </c>
      <c r="H467" s="99"/>
      <c r="I467" s="137" t="s">
        <v>296</v>
      </c>
      <c r="J467" s="198">
        <f t="shared" si="15"/>
        <v>1208</v>
      </c>
      <c r="K467" s="105" t="s">
        <v>671</v>
      </c>
      <c r="L467" s="170" t="s">
        <v>583</v>
      </c>
      <c r="M467" s="65" t="s">
        <v>158</v>
      </c>
      <c r="N467" s="54" t="s">
        <v>301</v>
      </c>
      <c r="O467" s="53"/>
      <c r="P467" s="130"/>
      <c r="Q467" s="304"/>
      <c r="R467" s="130"/>
      <c r="S467" s="18"/>
      <c r="T467" s="18"/>
    </row>
    <row r="468" spans="2:20" s="41" customFormat="1" ht="15" x14ac:dyDescent="0.25">
      <c r="B468" s="322"/>
      <c r="C468" s="107"/>
      <c r="D468" s="261" t="s">
        <v>371</v>
      </c>
      <c r="E468" s="147">
        <v>455</v>
      </c>
      <c r="F468" s="147">
        <f t="shared" si="16"/>
        <v>2020</v>
      </c>
      <c r="G468" s="157">
        <v>1</v>
      </c>
      <c r="H468" s="99"/>
      <c r="I468" s="182" t="s">
        <v>507</v>
      </c>
      <c r="J468" s="198">
        <f t="shared" si="15"/>
        <v>1210</v>
      </c>
      <c r="K468" s="64" t="s">
        <v>964</v>
      </c>
      <c r="L468" s="170" t="s">
        <v>584</v>
      </c>
      <c r="M468" s="238" t="s">
        <v>167</v>
      </c>
      <c r="N468" s="65" t="s">
        <v>303</v>
      </c>
      <c r="O468" s="53" t="s">
        <v>623</v>
      </c>
      <c r="P468" s="130"/>
      <c r="Q468" s="304"/>
      <c r="R468" s="130"/>
      <c r="S468" s="18"/>
      <c r="T468" s="18"/>
    </row>
    <row r="469" spans="2:20" s="41" customFormat="1" ht="15" x14ac:dyDescent="0.25">
      <c r="B469" s="322"/>
      <c r="C469" s="107"/>
      <c r="D469" s="261" t="s">
        <v>372</v>
      </c>
      <c r="E469" s="147">
        <v>456</v>
      </c>
      <c r="F469" s="147">
        <f t="shared" si="16"/>
        <v>2024</v>
      </c>
      <c r="G469" s="157">
        <v>1</v>
      </c>
      <c r="H469" s="99"/>
      <c r="I469" s="182" t="s">
        <v>507</v>
      </c>
      <c r="J469" s="198">
        <f t="shared" si="15"/>
        <v>1212</v>
      </c>
      <c r="K469" s="64" t="s">
        <v>965</v>
      </c>
      <c r="L469" s="170" t="s">
        <v>584</v>
      </c>
      <c r="M469" s="238" t="s">
        <v>167</v>
      </c>
      <c r="N469" s="65" t="s">
        <v>303</v>
      </c>
      <c r="O469" s="53" t="s">
        <v>623</v>
      </c>
      <c r="P469" s="130"/>
      <c r="Q469" s="304"/>
      <c r="R469" s="130"/>
      <c r="S469" s="18"/>
      <c r="T469" s="18"/>
    </row>
    <row r="470" spans="2:20" s="41" customFormat="1" ht="15" x14ac:dyDescent="0.25">
      <c r="B470" s="24"/>
      <c r="C470" s="107"/>
      <c r="D470" s="261" t="s">
        <v>375</v>
      </c>
      <c r="E470" s="147">
        <v>457</v>
      </c>
      <c r="F470" s="147">
        <f t="shared" si="16"/>
        <v>2028</v>
      </c>
      <c r="G470" s="157">
        <v>3</v>
      </c>
      <c r="H470" s="99"/>
      <c r="I470" s="137" t="s">
        <v>296</v>
      </c>
      <c r="J470" s="198">
        <f t="shared" si="15"/>
        <v>1214</v>
      </c>
      <c r="K470" s="64" t="s">
        <v>827</v>
      </c>
      <c r="L470" s="237" t="s">
        <v>585</v>
      </c>
      <c r="M470" s="238" t="s">
        <v>167</v>
      </c>
      <c r="N470" s="237" t="s">
        <v>585</v>
      </c>
      <c r="O470" s="53"/>
      <c r="P470" s="130"/>
      <c r="Q470" s="304"/>
      <c r="R470" s="130"/>
      <c r="S470" s="18"/>
      <c r="T470" s="18"/>
    </row>
    <row r="471" spans="2:20" ht="15" x14ac:dyDescent="0.25">
      <c r="B471" s="24"/>
      <c r="C471" s="107"/>
      <c r="D471" s="142" t="s">
        <v>535</v>
      </c>
      <c r="E471" s="147">
        <v>458</v>
      </c>
      <c r="F471" s="147">
        <f t="shared" si="16"/>
        <v>2032</v>
      </c>
      <c r="G471" s="157">
        <v>4</v>
      </c>
      <c r="H471" s="99"/>
      <c r="I471" s="137" t="s">
        <v>296</v>
      </c>
      <c r="J471" s="198">
        <f t="shared" si="15"/>
        <v>1216</v>
      </c>
      <c r="K471" s="169" t="s">
        <v>624</v>
      </c>
      <c r="L471" s="170" t="s">
        <v>584</v>
      </c>
      <c r="M471" s="238" t="s">
        <v>167</v>
      </c>
      <c r="N471" s="54" t="s">
        <v>610</v>
      </c>
      <c r="O471" s="171" t="s">
        <v>720</v>
      </c>
      <c r="Q471" s="304"/>
      <c r="S471" s="18"/>
      <c r="T471" s="18"/>
    </row>
    <row r="472" spans="2:20" ht="15" x14ac:dyDescent="0.25">
      <c r="B472" s="24"/>
      <c r="C472" s="107"/>
      <c r="D472" s="142" t="s">
        <v>792</v>
      </c>
      <c r="E472" s="147">
        <v>459</v>
      </c>
      <c r="F472" s="147">
        <f t="shared" si="16"/>
        <v>2036</v>
      </c>
      <c r="G472" s="99"/>
      <c r="H472" s="99"/>
      <c r="I472" s="137" t="s">
        <v>296</v>
      </c>
      <c r="J472" s="198">
        <f t="shared" si="15"/>
        <v>1218</v>
      </c>
      <c r="K472" s="272" t="s">
        <v>962</v>
      </c>
      <c r="L472" s="170" t="s">
        <v>583</v>
      </c>
      <c r="M472" s="238" t="s">
        <v>167</v>
      </c>
      <c r="N472" s="54" t="s">
        <v>300</v>
      </c>
      <c r="O472" s="53"/>
      <c r="Q472" s="304"/>
      <c r="S472" s="18"/>
      <c r="T472" s="18"/>
    </row>
    <row r="473" spans="2:20" ht="15" x14ac:dyDescent="0.25">
      <c r="B473" s="24"/>
      <c r="C473" s="107"/>
      <c r="D473" s="142" t="s">
        <v>791</v>
      </c>
      <c r="E473" s="147">
        <v>460</v>
      </c>
      <c r="F473" s="147">
        <f t="shared" si="16"/>
        <v>2040</v>
      </c>
      <c r="G473" s="99"/>
      <c r="H473" s="99"/>
      <c r="I473" s="137" t="s">
        <v>296</v>
      </c>
      <c r="J473" s="198">
        <f t="shared" si="15"/>
        <v>1220</v>
      </c>
      <c r="K473" s="272" t="s">
        <v>963</v>
      </c>
      <c r="L473" s="170" t="s">
        <v>584</v>
      </c>
      <c r="M473" s="238" t="s">
        <v>167</v>
      </c>
      <c r="N473" s="54" t="s">
        <v>300</v>
      </c>
      <c r="O473" s="53"/>
      <c r="Q473" s="304"/>
      <c r="S473" s="18"/>
      <c r="T473" s="18"/>
    </row>
    <row r="474" spans="2:20" ht="15" x14ac:dyDescent="0.25">
      <c r="B474" s="24"/>
      <c r="C474" s="107"/>
      <c r="D474" s="142" t="s">
        <v>793</v>
      </c>
      <c r="E474" s="147">
        <v>461</v>
      </c>
      <c r="F474" s="147">
        <f t="shared" si="16"/>
        <v>2044</v>
      </c>
      <c r="G474" s="99"/>
      <c r="H474" s="99"/>
      <c r="I474" s="137" t="s">
        <v>296</v>
      </c>
      <c r="J474" s="198">
        <f t="shared" si="15"/>
        <v>1222</v>
      </c>
      <c r="K474" s="273" t="s">
        <v>966</v>
      </c>
      <c r="L474" s="170" t="s">
        <v>583</v>
      </c>
      <c r="M474" s="238" t="s">
        <v>167</v>
      </c>
      <c r="N474" s="54" t="s">
        <v>299</v>
      </c>
      <c r="O474" s="53"/>
      <c r="Q474" s="304"/>
      <c r="S474" s="18"/>
      <c r="T474" s="18"/>
    </row>
    <row r="475" spans="2:20" ht="15" x14ac:dyDescent="0.25">
      <c r="B475" s="24"/>
      <c r="C475" s="107"/>
      <c r="D475" s="142" t="s">
        <v>794</v>
      </c>
      <c r="E475" s="147">
        <v>462</v>
      </c>
      <c r="F475" s="147">
        <f t="shared" si="16"/>
        <v>2048</v>
      </c>
      <c r="G475" s="99"/>
      <c r="H475" s="99"/>
      <c r="I475" s="137" t="s">
        <v>296</v>
      </c>
      <c r="J475" s="198">
        <f t="shared" si="15"/>
        <v>1224</v>
      </c>
      <c r="K475" s="273" t="s">
        <v>967</v>
      </c>
      <c r="L475" s="170" t="s">
        <v>584</v>
      </c>
      <c r="M475" s="238" t="s">
        <v>167</v>
      </c>
      <c r="N475" s="54" t="s">
        <v>299</v>
      </c>
      <c r="O475" s="53"/>
      <c r="Q475" s="304"/>
      <c r="S475" s="18"/>
      <c r="T475" s="18"/>
    </row>
    <row r="476" spans="2:20" ht="15" x14ac:dyDescent="0.25">
      <c r="B476" s="322"/>
      <c r="C476" s="107"/>
      <c r="D476" s="142" t="s">
        <v>795</v>
      </c>
      <c r="E476" s="147">
        <v>463</v>
      </c>
      <c r="F476" s="147">
        <f t="shared" si="16"/>
        <v>2052</v>
      </c>
      <c r="G476" s="99"/>
      <c r="H476" s="99"/>
      <c r="I476" s="137" t="s">
        <v>296</v>
      </c>
      <c r="J476" s="198">
        <f t="shared" si="15"/>
        <v>1226</v>
      </c>
      <c r="K476" s="272" t="s">
        <v>797</v>
      </c>
      <c r="L476" s="170" t="s">
        <v>583</v>
      </c>
      <c r="M476" s="238" t="s">
        <v>167</v>
      </c>
      <c r="N476" s="52" t="s">
        <v>304</v>
      </c>
      <c r="O476" s="53"/>
      <c r="Q476" s="304"/>
      <c r="S476" s="18"/>
      <c r="T476" s="18"/>
    </row>
    <row r="477" spans="2:20" ht="15" x14ac:dyDescent="0.25">
      <c r="B477" s="24"/>
      <c r="C477" s="107"/>
      <c r="D477" s="142" t="s">
        <v>796</v>
      </c>
      <c r="E477" s="147">
        <v>464</v>
      </c>
      <c r="F477" s="147">
        <f t="shared" si="16"/>
        <v>2056</v>
      </c>
      <c r="G477" s="99"/>
      <c r="H477" s="99"/>
      <c r="I477" s="137" t="s">
        <v>296</v>
      </c>
      <c r="J477" s="198">
        <f t="shared" si="15"/>
        <v>1228</v>
      </c>
      <c r="K477" s="272" t="s">
        <v>798</v>
      </c>
      <c r="L477" s="170" t="s">
        <v>584</v>
      </c>
      <c r="M477" s="238" t="s">
        <v>167</v>
      </c>
      <c r="N477" s="52" t="s">
        <v>304</v>
      </c>
      <c r="O477" s="53"/>
      <c r="Q477" s="304"/>
      <c r="S477" s="18"/>
      <c r="T477" s="18"/>
    </row>
    <row r="478" spans="2:20" s="41" customFormat="1" ht="15" x14ac:dyDescent="0.25">
      <c r="B478" s="24"/>
      <c r="C478" s="107"/>
      <c r="D478" s="74" t="s">
        <v>129</v>
      </c>
      <c r="E478" s="147">
        <v>465</v>
      </c>
      <c r="F478" s="147">
        <f t="shared" si="16"/>
        <v>2060</v>
      </c>
      <c r="G478" s="99"/>
      <c r="H478" s="99"/>
      <c r="I478" s="137" t="s">
        <v>296</v>
      </c>
      <c r="J478" s="276">
        <f t="shared" si="15"/>
        <v>1230</v>
      </c>
      <c r="K478" s="184" t="s">
        <v>968</v>
      </c>
      <c r="L478" s="185" t="s">
        <v>584</v>
      </c>
      <c r="M478" s="185" t="s">
        <v>158</v>
      </c>
      <c r="N478" s="185" t="s">
        <v>298</v>
      </c>
      <c r="O478" s="53"/>
      <c r="Q478" s="304"/>
      <c r="S478" s="33"/>
      <c r="T478" s="25"/>
    </row>
    <row r="479" spans="2:20" s="41" customFormat="1" ht="15" x14ac:dyDescent="0.25">
      <c r="B479" s="24"/>
      <c r="C479" s="107"/>
      <c r="D479" s="74" t="s">
        <v>129</v>
      </c>
      <c r="E479" s="147">
        <v>466</v>
      </c>
      <c r="F479" s="147">
        <f t="shared" si="16"/>
        <v>2064</v>
      </c>
      <c r="G479" s="99"/>
      <c r="H479" s="99"/>
      <c r="I479" s="137" t="s">
        <v>296</v>
      </c>
      <c r="J479" s="198">
        <f t="shared" si="15"/>
        <v>1232</v>
      </c>
      <c r="K479" s="186" t="s">
        <v>672</v>
      </c>
      <c r="L479" s="185" t="s">
        <v>584</v>
      </c>
      <c r="M479" s="185" t="s">
        <v>220</v>
      </c>
      <c r="N479" s="185" t="s">
        <v>298</v>
      </c>
      <c r="O479" s="53"/>
      <c r="Q479" s="304"/>
      <c r="S479" s="33"/>
      <c r="T479" s="25"/>
    </row>
    <row r="480" spans="2:20" s="41" customFormat="1" ht="15" x14ac:dyDescent="0.25">
      <c r="B480" s="24"/>
      <c r="C480" s="107"/>
      <c r="D480" s="74" t="s">
        <v>129</v>
      </c>
      <c r="E480" s="147">
        <v>467</v>
      </c>
      <c r="F480" s="147">
        <f t="shared" si="16"/>
        <v>2068</v>
      </c>
      <c r="G480" s="99"/>
      <c r="H480" s="99"/>
      <c r="I480" s="137" t="s">
        <v>296</v>
      </c>
      <c r="J480" s="198">
        <f t="shared" si="15"/>
        <v>1234</v>
      </c>
      <c r="K480" s="186" t="s">
        <v>672</v>
      </c>
      <c r="L480" s="185" t="s">
        <v>584</v>
      </c>
      <c r="M480" s="185" t="s">
        <v>221</v>
      </c>
      <c r="N480" s="185" t="s">
        <v>298</v>
      </c>
      <c r="O480" s="53"/>
      <c r="Q480" s="304"/>
      <c r="S480" s="33"/>
      <c r="T480" s="25"/>
    </row>
    <row r="481" spans="2:20" s="41" customFormat="1" ht="15" x14ac:dyDescent="0.25">
      <c r="B481" s="24"/>
      <c r="C481" s="107"/>
      <c r="D481" s="74" t="s">
        <v>129</v>
      </c>
      <c r="E481" s="147">
        <v>468</v>
      </c>
      <c r="F481" s="147">
        <f t="shared" si="16"/>
        <v>2072</v>
      </c>
      <c r="G481" s="99"/>
      <c r="H481" s="99"/>
      <c r="I481" s="137" t="s">
        <v>296</v>
      </c>
      <c r="J481" s="198">
        <f t="shared" si="15"/>
        <v>1236</v>
      </c>
      <c r="K481" s="186" t="s">
        <v>672</v>
      </c>
      <c r="L481" s="185" t="s">
        <v>584</v>
      </c>
      <c r="M481" s="185" t="s">
        <v>222</v>
      </c>
      <c r="N481" s="185" t="s">
        <v>298</v>
      </c>
      <c r="O481" s="53"/>
      <c r="Q481" s="304"/>
      <c r="S481" s="33"/>
      <c r="T481" s="25"/>
    </row>
    <row r="482" spans="2:20" s="41" customFormat="1" ht="15" x14ac:dyDescent="0.25">
      <c r="B482" s="24"/>
      <c r="C482" s="107"/>
      <c r="D482" s="74" t="s">
        <v>129</v>
      </c>
      <c r="E482" s="147">
        <v>469</v>
      </c>
      <c r="F482" s="147">
        <f t="shared" si="16"/>
        <v>2076</v>
      </c>
      <c r="G482" s="99"/>
      <c r="H482" s="99"/>
      <c r="I482" s="137" t="s">
        <v>296</v>
      </c>
      <c r="J482" s="198">
        <f t="shared" si="15"/>
        <v>1238</v>
      </c>
      <c r="K482" s="186" t="s">
        <v>672</v>
      </c>
      <c r="L482" s="185" t="s">
        <v>584</v>
      </c>
      <c r="M482" s="185" t="s">
        <v>223</v>
      </c>
      <c r="N482" s="185" t="s">
        <v>298</v>
      </c>
      <c r="O482" s="53"/>
      <c r="Q482" s="304"/>
      <c r="S482" s="33"/>
      <c r="T482" s="25"/>
    </row>
    <row r="483" spans="2:20" s="41" customFormat="1" ht="15" x14ac:dyDescent="0.25">
      <c r="B483" s="24"/>
      <c r="C483" s="107"/>
      <c r="D483" s="74" t="s">
        <v>129</v>
      </c>
      <c r="E483" s="147">
        <v>470</v>
      </c>
      <c r="F483" s="147">
        <f t="shared" si="16"/>
        <v>2080</v>
      </c>
      <c r="G483" s="99"/>
      <c r="H483" s="99"/>
      <c r="I483" s="137" t="s">
        <v>296</v>
      </c>
      <c r="J483" s="198">
        <f t="shared" si="15"/>
        <v>1240</v>
      </c>
      <c r="K483" s="186" t="s">
        <v>672</v>
      </c>
      <c r="L483" s="185" t="s">
        <v>584</v>
      </c>
      <c r="M483" s="185" t="s">
        <v>519</v>
      </c>
      <c r="N483" s="185" t="s">
        <v>298</v>
      </c>
      <c r="O483" s="53"/>
      <c r="Q483" s="304"/>
      <c r="S483" s="33"/>
      <c r="T483" s="25"/>
    </row>
    <row r="484" spans="2:20" s="41" customFormat="1" ht="15" x14ac:dyDescent="0.25">
      <c r="B484" s="24"/>
      <c r="C484" s="107"/>
      <c r="D484" s="74" t="s">
        <v>129</v>
      </c>
      <c r="E484" s="147">
        <v>471</v>
      </c>
      <c r="F484" s="147">
        <f t="shared" si="16"/>
        <v>2084</v>
      </c>
      <c r="G484" s="99"/>
      <c r="H484" s="99"/>
      <c r="I484" s="137" t="s">
        <v>296</v>
      </c>
      <c r="J484" s="198">
        <f t="shared" si="15"/>
        <v>1242</v>
      </c>
      <c r="K484" s="186" t="s">
        <v>672</v>
      </c>
      <c r="L484" s="185" t="s">
        <v>584</v>
      </c>
      <c r="M484" s="185" t="s">
        <v>519</v>
      </c>
      <c r="N484" s="185" t="s">
        <v>298</v>
      </c>
      <c r="O484" s="53"/>
      <c r="Q484" s="304"/>
      <c r="S484" s="33"/>
      <c r="T484" s="25"/>
    </row>
    <row r="485" spans="2:20" s="41" customFormat="1" ht="15" x14ac:dyDescent="0.25">
      <c r="B485" s="24"/>
      <c r="C485" s="107"/>
      <c r="D485" s="74" t="s">
        <v>129</v>
      </c>
      <c r="E485" s="147">
        <v>472</v>
      </c>
      <c r="F485" s="147">
        <f t="shared" si="16"/>
        <v>2088</v>
      </c>
      <c r="G485" s="99"/>
      <c r="H485" s="99"/>
      <c r="I485" s="137" t="s">
        <v>296</v>
      </c>
      <c r="J485" s="198">
        <f t="shared" si="15"/>
        <v>1244</v>
      </c>
      <c r="K485" s="186" t="s">
        <v>672</v>
      </c>
      <c r="L485" s="185" t="s">
        <v>584</v>
      </c>
      <c r="M485" s="185" t="s">
        <v>519</v>
      </c>
      <c r="N485" s="185" t="s">
        <v>298</v>
      </c>
      <c r="O485" s="53"/>
      <c r="Q485" s="304"/>
      <c r="S485" s="33"/>
      <c r="T485" s="33"/>
    </row>
    <row r="486" spans="2:20" s="41" customFormat="1" ht="15" x14ac:dyDescent="0.25">
      <c r="B486" s="24"/>
      <c r="C486" s="345"/>
      <c r="D486" s="313" t="s">
        <v>129</v>
      </c>
      <c r="E486" s="147">
        <v>473</v>
      </c>
      <c r="F486" s="147">
        <f t="shared" si="16"/>
        <v>2092</v>
      </c>
      <c r="G486" s="99"/>
      <c r="H486" s="99"/>
      <c r="I486" s="137" t="s">
        <v>296</v>
      </c>
      <c r="J486" s="198">
        <f t="shared" si="15"/>
        <v>1246</v>
      </c>
      <c r="K486" s="314" t="str">
        <f>CONCATENATE("Cumule Energie Active injectée [",J478,"-",J485,"]")</f>
        <v>Cumule Energie Active injectée [1230-1244]</v>
      </c>
      <c r="L486" s="315" t="s">
        <v>584</v>
      </c>
      <c r="M486" s="315" t="s">
        <v>815</v>
      </c>
      <c r="N486" s="315" t="s">
        <v>298</v>
      </c>
      <c r="O486" s="53"/>
      <c r="Q486" s="304"/>
      <c r="S486" s="33"/>
      <c r="T486" s="33"/>
    </row>
    <row r="487" spans="2:20" s="41" customFormat="1" ht="15" x14ac:dyDescent="0.25">
      <c r="B487" s="24"/>
      <c r="C487" s="275"/>
      <c r="D487" s="313" t="s">
        <v>817</v>
      </c>
      <c r="E487" s="147">
        <v>474</v>
      </c>
      <c r="F487" s="147">
        <f t="shared" si="16"/>
        <v>2096</v>
      </c>
      <c r="G487" s="99"/>
      <c r="H487" s="99"/>
      <c r="I487" s="137" t="s">
        <v>296</v>
      </c>
      <c r="J487" s="198">
        <f t="shared" si="15"/>
        <v>1248</v>
      </c>
      <c r="K487" s="314" t="str">
        <f>CONCATENATE("Cumule Energie Active soutirée [",J372,"-",J385,"]")</f>
        <v>Cumule Energie Active soutirée [1018-1044]</v>
      </c>
      <c r="L487" s="315" t="s">
        <v>583</v>
      </c>
      <c r="M487" s="315" t="s">
        <v>815</v>
      </c>
      <c r="N487" s="315" t="s">
        <v>298</v>
      </c>
      <c r="O487" s="53"/>
      <c r="Q487" s="304"/>
      <c r="S487" s="33"/>
      <c r="T487" s="33"/>
    </row>
    <row r="488" spans="2:20" s="41" customFormat="1" ht="15" x14ac:dyDescent="0.25">
      <c r="B488" s="24"/>
      <c r="C488" s="107"/>
      <c r="D488" s="135" t="s">
        <v>130</v>
      </c>
      <c r="E488" s="147">
        <v>475</v>
      </c>
      <c r="F488" s="147">
        <f t="shared" si="16"/>
        <v>2100</v>
      </c>
      <c r="G488" s="99"/>
      <c r="H488" s="99"/>
      <c r="I488" s="137" t="s">
        <v>296</v>
      </c>
      <c r="J488" s="198">
        <f t="shared" si="15"/>
        <v>1250</v>
      </c>
      <c r="K488" s="189" t="s">
        <v>972</v>
      </c>
      <c r="L488" s="190" t="s">
        <v>584</v>
      </c>
      <c r="M488" s="190" t="s">
        <v>158</v>
      </c>
      <c r="N488" s="190" t="s">
        <v>301</v>
      </c>
      <c r="O488" s="53"/>
      <c r="Q488" s="304"/>
      <c r="S488" s="33"/>
      <c r="T488" s="33"/>
    </row>
    <row r="489" spans="2:20" s="41" customFormat="1" ht="15" x14ac:dyDescent="0.25">
      <c r="B489" s="24"/>
      <c r="C489" s="107"/>
      <c r="D489" s="135" t="s">
        <v>130</v>
      </c>
      <c r="E489" s="147">
        <v>476</v>
      </c>
      <c r="F489" s="147">
        <f t="shared" si="16"/>
        <v>2104</v>
      </c>
      <c r="G489" s="99"/>
      <c r="H489" s="99"/>
      <c r="I489" s="137" t="s">
        <v>296</v>
      </c>
      <c r="J489" s="198">
        <f t="shared" si="15"/>
        <v>1252</v>
      </c>
      <c r="K489" s="191" t="s">
        <v>673</v>
      </c>
      <c r="L489" s="190" t="s">
        <v>584</v>
      </c>
      <c r="M489" s="190" t="s">
        <v>220</v>
      </c>
      <c r="N489" s="190" t="s">
        <v>301</v>
      </c>
      <c r="O489" s="53"/>
      <c r="Q489" s="304"/>
      <c r="S489" s="33"/>
      <c r="T489" s="33"/>
    </row>
    <row r="490" spans="2:20" s="41" customFormat="1" ht="15" x14ac:dyDescent="0.25">
      <c r="B490" s="24"/>
      <c r="C490" s="107"/>
      <c r="D490" s="135" t="s">
        <v>130</v>
      </c>
      <c r="E490" s="147">
        <v>477</v>
      </c>
      <c r="F490" s="147">
        <f t="shared" si="16"/>
        <v>2108</v>
      </c>
      <c r="G490" s="99"/>
      <c r="H490" s="99"/>
      <c r="I490" s="137" t="s">
        <v>296</v>
      </c>
      <c r="J490" s="198">
        <f t="shared" si="15"/>
        <v>1254</v>
      </c>
      <c r="K490" s="191" t="s">
        <v>673</v>
      </c>
      <c r="L490" s="190" t="s">
        <v>584</v>
      </c>
      <c r="M490" s="190" t="s">
        <v>221</v>
      </c>
      <c r="N490" s="190" t="s">
        <v>301</v>
      </c>
      <c r="O490" s="53"/>
      <c r="Q490" s="304"/>
      <c r="S490" s="33"/>
      <c r="T490" s="33"/>
    </row>
    <row r="491" spans="2:20" s="41" customFormat="1" ht="15" x14ac:dyDescent="0.25">
      <c r="B491" s="24"/>
      <c r="C491" s="107"/>
      <c r="D491" s="135" t="s">
        <v>130</v>
      </c>
      <c r="E491" s="147">
        <v>478</v>
      </c>
      <c r="F491" s="147">
        <f t="shared" si="16"/>
        <v>2112</v>
      </c>
      <c r="G491" s="99"/>
      <c r="H491" s="99"/>
      <c r="I491" s="137" t="s">
        <v>296</v>
      </c>
      <c r="J491" s="198">
        <f t="shared" si="15"/>
        <v>1256</v>
      </c>
      <c r="K491" s="191" t="s">
        <v>673</v>
      </c>
      <c r="L491" s="190" t="s">
        <v>584</v>
      </c>
      <c r="M491" s="190" t="s">
        <v>222</v>
      </c>
      <c r="N491" s="190" t="s">
        <v>301</v>
      </c>
      <c r="O491" s="53"/>
      <c r="Q491" s="304"/>
      <c r="S491" s="33"/>
      <c r="T491" s="33"/>
    </row>
    <row r="492" spans="2:20" s="41" customFormat="1" ht="15" x14ac:dyDescent="0.25">
      <c r="B492" s="24"/>
      <c r="C492" s="275"/>
      <c r="D492" s="135" t="s">
        <v>130</v>
      </c>
      <c r="E492" s="147">
        <v>479</v>
      </c>
      <c r="F492" s="147">
        <f t="shared" si="16"/>
        <v>2116</v>
      </c>
      <c r="G492" s="99"/>
      <c r="H492" s="99"/>
      <c r="I492" s="137" t="s">
        <v>296</v>
      </c>
      <c r="J492" s="198">
        <f t="shared" si="15"/>
        <v>1258</v>
      </c>
      <c r="K492" s="191" t="s">
        <v>673</v>
      </c>
      <c r="L492" s="190" t="s">
        <v>584</v>
      </c>
      <c r="M492" s="190" t="s">
        <v>223</v>
      </c>
      <c r="N492" s="190" t="s">
        <v>301</v>
      </c>
      <c r="O492" s="53"/>
      <c r="Q492" s="304"/>
      <c r="S492" s="33"/>
      <c r="T492" s="33"/>
    </row>
    <row r="493" spans="2:20" s="41" customFormat="1" ht="15" x14ac:dyDescent="0.25">
      <c r="B493" s="24"/>
      <c r="C493" s="107"/>
      <c r="D493" s="135" t="s">
        <v>130</v>
      </c>
      <c r="E493" s="147">
        <v>480</v>
      </c>
      <c r="F493" s="147">
        <f t="shared" si="16"/>
        <v>2120</v>
      </c>
      <c r="G493" s="99"/>
      <c r="H493" s="99"/>
      <c r="I493" s="137" t="s">
        <v>296</v>
      </c>
      <c r="J493" s="198">
        <f t="shared" si="15"/>
        <v>1260</v>
      </c>
      <c r="K493" s="191" t="s">
        <v>673</v>
      </c>
      <c r="L493" s="190" t="s">
        <v>584</v>
      </c>
      <c r="M493" s="190" t="s">
        <v>519</v>
      </c>
      <c r="N493" s="190" t="s">
        <v>301</v>
      </c>
      <c r="O493" s="53"/>
      <c r="Q493" s="304"/>
      <c r="S493" s="33"/>
      <c r="T493" s="33"/>
    </row>
    <row r="494" spans="2:20" s="41" customFormat="1" ht="15" x14ac:dyDescent="0.25">
      <c r="B494" s="24"/>
      <c r="C494" s="107"/>
      <c r="D494" s="135" t="s">
        <v>130</v>
      </c>
      <c r="E494" s="147">
        <v>481</v>
      </c>
      <c r="F494" s="147">
        <f t="shared" si="16"/>
        <v>2124</v>
      </c>
      <c r="G494" s="99"/>
      <c r="H494" s="99"/>
      <c r="I494" s="137" t="s">
        <v>296</v>
      </c>
      <c r="J494" s="198">
        <f t="shared" si="15"/>
        <v>1262</v>
      </c>
      <c r="K494" s="191" t="s">
        <v>673</v>
      </c>
      <c r="L494" s="190" t="s">
        <v>584</v>
      </c>
      <c r="M494" s="190" t="s">
        <v>519</v>
      </c>
      <c r="N494" s="190" t="s">
        <v>301</v>
      </c>
      <c r="O494" s="53"/>
      <c r="Q494" s="304"/>
      <c r="S494" s="33"/>
      <c r="T494" s="33"/>
    </row>
    <row r="495" spans="2:20" s="41" customFormat="1" ht="15" x14ac:dyDescent="0.25">
      <c r="B495" s="24"/>
      <c r="C495" s="107"/>
      <c r="D495" s="135" t="s">
        <v>130</v>
      </c>
      <c r="E495" s="147">
        <v>482</v>
      </c>
      <c r="F495" s="147">
        <f t="shared" si="16"/>
        <v>2128</v>
      </c>
      <c r="G495" s="99"/>
      <c r="H495" s="99"/>
      <c r="I495" s="137" t="s">
        <v>296</v>
      </c>
      <c r="J495" s="198">
        <f t="shared" si="15"/>
        <v>1264</v>
      </c>
      <c r="K495" s="191" t="s">
        <v>673</v>
      </c>
      <c r="L495" s="190" t="s">
        <v>584</v>
      </c>
      <c r="M495" s="190" t="s">
        <v>519</v>
      </c>
      <c r="N495" s="190" t="s">
        <v>301</v>
      </c>
      <c r="O495" s="53"/>
      <c r="Q495" s="304"/>
      <c r="S495" s="33"/>
      <c r="T495" s="33"/>
    </row>
    <row r="496" spans="2:20" s="41" customFormat="1" ht="15" x14ac:dyDescent="0.25">
      <c r="B496" s="24"/>
      <c r="C496" s="345"/>
      <c r="D496" s="313" t="s">
        <v>130</v>
      </c>
      <c r="E496" s="147">
        <v>483</v>
      </c>
      <c r="F496" s="147">
        <f t="shared" si="16"/>
        <v>2132</v>
      </c>
      <c r="G496" s="99"/>
      <c r="H496" s="99"/>
      <c r="I496" s="137" t="s">
        <v>296</v>
      </c>
      <c r="J496" s="198">
        <f t="shared" si="15"/>
        <v>1266</v>
      </c>
      <c r="K496" s="314" t="str">
        <f>CONCATENATE("Cumule Energie Réactive négative injectée [",J488,"-",J495,"]")</f>
        <v>Cumule Energie Réactive négative injectée [1250-1264]</v>
      </c>
      <c r="L496" s="315" t="s">
        <v>584</v>
      </c>
      <c r="M496" s="315" t="s">
        <v>815</v>
      </c>
      <c r="N496" s="315" t="s">
        <v>301</v>
      </c>
      <c r="O496" s="53"/>
      <c r="Q496" s="304"/>
      <c r="S496" s="33"/>
      <c r="T496" s="33"/>
    </row>
    <row r="497" spans="2:20" s="41" customFormat="1" ht="15" x14ac:dyDescent="0.25">
      <c r="B497" s="24"/>
      <c r="C497" s="275"/>
      <c r="D497" s="313" t="s">
        <v>818</v>
      </c>
      <c r="E497" s="147">
        <v>484</v>
      </c>
      <c r="F497" s="147">
        <f t="shared" si="16"/>
        <v>2136</v>
      </c>
      <c r="G497" s="99"/>
      <c r="H497" s="99"/>
      <c r="I497" s="137" t="s">
        <v>296</v>
      </c>
      <c r="J497" s="198">
        <f t="shared" si="15"/>
        <v>1268</v>
      </c>
      <c r="K497" s="314" t="str">
        <f>CONCATENATE("Cumule Energie Réactive soutirée négative [",J388,"-",J401,"]")</f>
        <v>Cumule Energie Réactive soutirée négative [1050-1076]</v>
      </c>
      <c r="L497" s="315" t="s">
        <v>583</v>
      </c>
      <c r="M497" s="315" t="s">
        <v>815</v>
      </c>
      <c r="N497" s="315" t="s">
        <v>301</v>
      </c>
      <c r="O497" s="53"/>
      <c r="Q497" s="304"/>
      <c r="S497" s="33"/>
      <c r="T497" s="33"/>
    </row>
    <row r="498" spans="2:20" s="41" customFormat="1" ht="15" x14ac:dyDescent="0.25">
      <c r="B498" s="24"/>
      <c r="C498" s="107"/>
      <c r="D498" s="75" t="s">
        <v>315</v>
      </c>
      <c r="E498" s="147">
        <v>485</v>
      </c>
      <c r="F498" s="147">
        <f t="shared" si="16"/>
        <v>2140</v>
      </c>
      <c r="G498" s="99"/>
      <c r="H498" s="99"/>
      <c r="I498" s="137" t="s">
        <v>296</v>
      </c>
      <c r="J498" s="198">
        <f t="shared" si="15"/>
        <v>1270</v>
      </c>
      <c r="K498" s="194" t="s">
        <v>973</v>
      </c>
      <c r="L498" s="193" t="s">
        <v>584</v>
      </c>
      <c r="M498" s="193" t="s">
        <v>158</v>
      </c>
      <c r="N498" s="193" t="s">
        <v>301</v>
      </c>
      <c r="O498" s="53"/>
      <c r="Q498" s="304"/>
      <c r="S498" s="33"/>
      <c r="T498" s="33"/>
    </row>
    <row r="499" spans="2:20" s="41" customFormat="1" ht="15" x14ac:dyDescent="0.25">
      <c r="B499" s="24"/>
      <c r="C499" s="107"/>
      <c r="D499" s="75" t="s">
        <v>315</v>
      </c>
      <c r="E499" s="147">
        <v>486</v>
      </c>
      <c r="F499" s="147">
        <f t="shared" si="16"/>
        <v>2144</v>
      </c>
      <c r="G499" s="99"/>
      <c r="H499" s="99"/>
      <c r="I499" s="137" t="s">
        <v>296</v>
      </c>
      <c r="J499" s="198">
        <f t="shared" si="15"/>
        <v>1272</v>
      </c>
      <c r="K499" s="195" t="s">
        <v>674</v>
      </c>
      <c r="L499" s="193" t="s">
        <v>584</v>
      </c>
      <c r="M499" s="193" t="s">
        <v>220</v>
      </c>
      <c r="N499" s="193" t="s">
        <v>301</v>
      </c>
      <c r="O499" s="53"/>
      <c r="Q499" s="304"/>
      <c r="S499" s="33"/>
      <c r="T499" s="33"/>
    </row>
    <row r="500" spans="2:20" s="41" customFormat="1" ht="15" x14ac:dyDescent="0.25">
      <c r="B500" s="24"/>
      <c r="C500" s="107"/>
      <c r="D500" s="75" t="s">
        <v>315</v>
      </c>
      <c r="E500" s="147">
        <v>487</v>
      </c>
      <c r="F500" s="147">
        <f t="shared" si="16"/>
        <v>2148</v>
      </c>
      <c r="G500" s="99"/>
      <c r="H500" s="99"/>
      <c r="I500" s="137" t="s">
        <v>296</v>
      </c>
      <c r="J500" s="198">
        <f t="shared" si="15"/>
        <v>1274</v>
      </c>
      <c r="K500" s="195" t="s">
        <v>674</v>
      </c>
      <c r="L500" s="193" t="s">
        <v>584</v>
      </c>
      <c r="M500" s="193" t="s">
        <v>221</v>
      </c>
      <c r="N500" s="193" t="s">
        <v>301</v>
      </c>
      <c r="O500" s="53"/>
      <c r="Q500" s="304"/>
      <c r="S500" s="33"/>
      <c r="T500" s="33"/>
    </row>
    <row r="501" spans="2:20" s="41" customFormat="1" ht="15" x14ac:dyDescent="0.25">
      <c r="B501" s="24"/>
      <c r="C501" s="107"/>
      <c r="D501" s="75" t="s">
        <v>315</v>
      </c>
      <c r="E501" s="147">
        <v>488</v>
      </c>
      <c r="F501" s="147">
        <f t="shared" si="16"/>
        <v>2152</v>
      </c>
      <c r="G501" s="99"/>
      <c r="H501" s="99"/>
      <c r="I501" s="137" t="s">
        <v>296</v>
      </c>
      <c r="J501" s="198">
        <f t="shared" si="15"/>
        <v>1276</v>
      </c>
      <c r="K501" s="195" t="s">
        <v>674</v>
      </c>
      <c r="L501" s="193" t="s">
        <v>584</v>
      </c>
      <c r="M501" s="193" t="s">
        <v>222</v>
      </c>
      <c r="N501" s="193" t="s">
        <v>301</v>
      </c>
      <c r="O501" s="53"/>
      <c r="Q501" s="304"/>
      <c r="S501" s="33"/>
      <c r="T501" s="25"/>
    </row>
    <row r="502" spans="2:20" s="41" customFormat="1" ht="15" x14ac:dyDescent="0.25">
      <c r="B502" s="24"/>
      <c r="C502" s="107"/>
      <c r="D502" s="75" t="s">
        <v>315</v>
      </c>
      <c r="E502" s="147">
        <v>489</v>
      </c>
      <c r="F502" s="147">
        <f t="shared" si="16"/>
        <v>2156</v>
      </c>
      <c r="G502" s="99"/>
      <c r="H502" s="99"/>
      <c r="I502" s="137" t="s">
        <v>296</v>
      </c>
      <c r="J502" s="198">
        <f t="shared" si="15"/>
        <v>1278</v>
      </c>
      <c r="K502" s="195" t="s">
        <v>674</v>
      </c>
      <c r="L502" s="193" t="s">
        <v>584</v>
      </c>
      <c r="M502" s="193" t="s">
        <v>223</v>
      </c>
      <c r="N502" s="193" t="s">
        <v>301</v>
      </c>
      <c r="O502" s="53"/>
      <c r="Q502" s="304"/>
      <c r="S502" s="33"/>
      <c r="T502" s="25"/>
    </row>
    <row r="503" spans="2:20" s="41" customFormat="1" ht="15" x14ac:dyDescent="0.25">
      <c r="B503" s="24"/>
      <c r="C503" s="107"/>
      <c r="D503" s="75" t="s">
        <v>315</v>
      </c>
      <c r="E503" s="147">
        <v>490</v>
      </c>
      <c r="F503" s="147">
        <f t="shared" si="16"/>
        <v>2160</v>
      </c>
      <c r="G503" s="99"/>
      <c r="H503" s="99"/>
      <c r="I503" s="137" t="s">
        <v>296</v>
      </c>
      <c r="J503" s="198">
        <f t="shared" si="15"/>
        <v>1280</v>
      </c>
      <c r="K503" s="195" t="s">
        <v>674</v>
      </c>
      <c r="L503" s="193" t="s">
        <v>584</v>
      </c>
      <c r="M503" s="193" t="s">
        <v>519</v>
      </c>
      <c r="N503" s="193" t="s">
        <v>301</v>
      </c>
      <c r="O503" s="53"/>
      <c r="Q503" s="304"/>
      <c r="S503" s="33"/>
      <c r="T503" s="33"/>
    </row>
    <row r="504" spans="2:20" s="41" customFormat="1" ht="15" x14ac:dyDescent="0.25">
      <c r="B504" s="24"/>
      <c r="C504" s="107"/>
      <c r="D504" s="75" t="s">
        <v>315</v>
      </c>
      <c r="E504" s="147">
        <v>491</v>
      </c>
      <c r="F504" s="147">
        <f t="shared" si="16"/>
        <v>2164</v>
      </c>
      <c r="G504" s="99"/>
      <c r="H504" s="99"/>
      <c r="I504" s="137" t="s">
        <v>296</v>
      </c>
      <c r="J504" s="198">
        <f t="shared" si="15"/>
        <v>1282</v>
      </c>
      <c r="K504" s="195" t="s">
        <v>674</v>
      </c>
      <c r="L504" s="193" t="s">
        <v>584</v>
      </c>
      <c r="M504" s="193" t="s">
        <v>519</v>
      </c>
      <c r="N504" s="193" t="s">
        <v>301</v>
      </c>
      <c r="O504" s="53"/>
      <c r="Q504" s="304"/>
      <c r="S504" s="33"/>
      <c r="T504" s="33"/>
    </row>
    <row r="505" spans="2:20" s="41" customFormat="1" ht="15" x14ac:dyDescent="0.25">
      <c r="B505" s="24"/>
      <c r="C505" s="107"/>
      <c r="D505" s="75" t="s">
        <v>315</v>
      </c>
      <c r="E505" s="147">
        <v>492</v>
      </c>
      <c r="F505" s="147">
        <f t="shared" si="16"/>
        <v>2168</v>
      </c>
      <c r="G505" s="99"/>
      <c r="H505" s="99"/>
      <c r="I505" s="137" t="s">
        <v>296</v>
      </c>
      <c r="J505" s="198">
        <f t="shared" si="15"/>
        <v>1284</v>
      </c>
      <c r="K505" s="195" t="s">
        <v>674</v>
      </c>
      <c r="L505" s="193" t="s">
        <v>584</v>
      </c>
      <c r="M505" s="193" t="s">
        <v>519</v>
      </c>
      <c r="N505" s="193" t="s">
        <v>301</v>
      </c>
      <c r="O505" s="53"/>
      <c r="Q505" s="304"/>
      <c r="S505" s="33"/>
      <c r="T505" s="33"/>
    </row>
    <row r="506" spans="2:20" s="41" customFormat="1" ht="15" x14ac:dyDescent="0.25">
      <c r="B506" s="24"/>
      <c r="C506" s="345"/>
      <c r="D506" s="313" t="s">
        <v>315</v>
      </c>
      <c r="E506" s="147">
        <v>493</v>
      </c>
      <c r="F506" s="147">
        <f t="shared" si="16"/>
        <v>2172</v>
      </c>
      <c r="G506" s="99"/>
      <c r="H506" s="99"/>
      <c r="I506" s="137" t="s">
        <v>296</v>
      </c>
      <c r="J506" s="198">
        <f t="shared" si="15"/>
        <v>1286</v>
      </c>
      <c r="K506" s="314" t="str">
        <f>CONCATENATE("Cumule Energie Réactive positive injectée [",J498,"-",J505,"]")</f>
        <v>Cumule Energie Réactive positive injectée [1270-1284]</v>
      </c>
      <c r="L506" s="315" t="s">
        <v>584</v>
      </c>
      <c r="M506" s="315" t="s">
        <v>815</v>
      </c>
      <c r="N506" s="315" t="s">
        <v>301</v>
      </c>
      <c r="O506" s="53"/>
      <c r="Q506" s="304"/>
      <c r="S506" s="33"/>
      <c r="T506" s="33"/>
    </row>
    <row r="507" spans="2:20" s="41" customFormat="1" ht="15" x14ac:dyDescent="0.25">
      <c r="B507" s="24"/>
      <c r="C507" s="275"/>
      <c r="D507" s="313" t="s">
        <v>819</v>
      </c>
      <c r="E507" s="147">
        <v>494</v>
      </c>
      <c r="F507" s="147">
        <f t="shared" si="16"/>
        <v>2176</v>
      </c>
      <c r="G507" s="99"/>
      <c r="H507" s="99"/>
      <c r="I507" s="137" t="s">
        <v>296</v>
      </c>
      <c r="J507" s="198">
        <f t="shared" si="15"/>
        <v>1288</v>
      </c>
      <c r="K507" s="314" t="str">
        <f>CONCATENATE("Cumule Energie Réactive positive soutirée [",J404,"-",J417,"]")</f>
        <v>Cumule Energie Réactive positive soutirée [1082-1108]</v>
      </c>
      <c r="L507" s="315" t="s">
        <v>583</v>
      </c>
      <c r="M507" s="315" t="s">
        <v>815</v>
      </c>
      <c r="N507" s="315" t="s">
        <v>301</v>
      </c>
      <c r="O507" s="53"/>
      <c r="Q507" s="304"/>
      <c r="S507" s="33"/>
      <c r="T507" s="33"/>
    </row>
    <row r="508" spans="2:20" s="41" customFormat="1" ht="15" x14ac:dyDescent="0.25">
      <c r="B508" s="24"/>
      <c r="C508" s="107"/>
      <c r="D508" s="76" t="s">
        <v>374</v>
      </c>
      <c r="E508" s="147">
        <v>495</v>
      </c>
      <c r="F508" s="147">
        <f t="shared" si="16"/>
        <v>2180</v>
      </c>
      <c r="G508" s="99"/>
      <c r="H508" s="99"/>
      <c r="I508" s="137" t="s">
        <v>296</v>
      </c>
      <c r="J508" s="198">
        <f t="shared" si="15"/>
        <v>1290</v>
      </c>
      <c r="K508" s="202" t="s">
        <v>626</v>
      </c>
      <c r="L508" s="199" t="s">
        <v>584</v>
      </c>
      <c r="M508" s="199" t="s">
        <v>158</v>
      </c>
      <c r="N508" s="199" t="s">
        <v>297</v>
      </c>
      <c r="O508" s="53"/>
      <c r="Q508" s="304"/>
      <c r="S508" s="33"/>
      <c r="T508" s="33"/>
    </row>
    <row r="509" spans="2:20" s="41" customFormat="1" ht="15" x14ac:dyDescent="0.25">
      <c r="B509" s="24"/>
      <c r="C509" s="107"/>
      <c r="D509" s="76" t="s">
        <v>374</v>
      </c>
      <c r="E509" s="147">
        <v>496</v>
      </c>
      <c r="F509" s="147">
        <f t="shared" si="16"/>
        <v>2184</v>
      </c>
      <c r="G509" s="99"/>
      <c r="H509" s="99"/>
      <c r="I509" s="137" t="s">
        <v>296</v>
      </c>
      <c r="J509" s="198">
        <f t="shared" si="15"/>
        <v>1292</v>
      </c>
      <c r="K509" s="201" t="s">
        <v>627</v>
      </c>
      <c r="L509" s="199" t="s">
        <v>584</v>
      </c>
      <c r="M509" s="199" t="s">
        <v>220</v>
      </c>
      <c r="N509" s="199" t="s">
        <v>297</v>
      </c>
      <c r="O509" s="53"/>
      <c r="Q509" s="304"/>
      <c r="S509" s="33"/>
      <c r="T509" s="33"/>
    </row>
    <row r="510" spans="2:20" s="41" customFormat="1" ht="15" x14ac:dyDescent="0.25">
      <c r="B510" s="24"/>
      <c r="C510" s="107"/>
      <c r="D510" s="76" t="s">
        <v>374</v>
      </c>
      <c r="E510" s="147">
        <v>497</v>
      </c>
      <c r="F510" s="147">
        <f t="shared" si="16"/>
        <v>2188</v>
      </c>
      <c r="G510" s="99"/>
      <c r="H510" s="99"/>
      <c r="I510" s="137" t="s">
        <v>296</v>
      </c>
      <c r="J510" s="198">
        <f t="shared" si="15"/>
        <v>1294</v>
      </c>
      <c r="K510" s="201" t="s">
        <v>627</v>
      </c>
      <c r="L510" s="199" t="s">
        <v>584</v>
      </c>
      <c r="M510" s="199" t="s">
        <v>221</v>
      </c>
      <c r="N510" s="199" t="s">
        <v>297</v>
      </c>
      <c r="O510" s="53"/>
      <c r="Q510" s="304"/>
      <c r="S510" s="33"/>
      <c r="T510" s="33"/>
    </row>
    <row r="511" spans="2:20" s="41" customFormat="1" ht="15" x14ac:dyDescent="0.25">
      <c r="B511" s="24"/>
      <c r="C511" s="107"/>
      <c r="D511" s="76" t="s">
        <v>374</v>
      </c>
      <c r="E511" s="147">
        <v>498</v>
      </c>
      <c r="F511" s="147">
        <f t="shared" si="16"/>
        <v>2192</v>
      </c>
      <c r="G511" s="99"/>
      <c r="H511" s="99"/>
      <c r="I511" s="137" t="s">
        <v>296</v>
      </c>
      <c r="J511" s="198">
        <f t="shared" si="15"/>
        <v>1296</v>
      </c>
      <c r="K511" s="201" t="s">
        <v>627</v>
      </c>
      <c r="L511" s="199" t="s">
        <v>584</v>
      </c>
      <c r="M511" s="199" t="s">
        <v>222</v>
      </c>
      <c r="N511" s="199" t="s">
        <v>297</v>
      </c>
      <c r="O511" s="53"/>
      <c r="Q511" s="304"/>
      <c r="S511" s="33"/>
      <c r="T511" s="33"/>
    </row>
    <row r="512" spans="2:20" s="41" customFormat="1" ht="15" x14ac:dyDescent="0.25">
      <c r="B512" s="24"/>
      <c r="C512" s="107"/>
      <c r="D512" s="76" t="s">
        <v>374</v>
      </c>
      <c r="E512" s="147">
        <v>499</v>
      </c>
      <c r="F512" s="147">
        <f t="shared" si="16"/>
        <v>2196</v>
      </c>
      <c r="G512" s="99"/>
      <c r="H512" s="99"/>
      <c r="I512" s="137" t="s">
        <v>296</v>
      </c>
      <c r="J512" s="198">
        <f t="shared" si="15"/>
        <v>1298</v>
      </c>
      <c r="K512" s="201" t="s">
        <v>627</v>
      </c>
      <c r="L512" s="199" t="s">
        <v>584</v>
      </c>
      <c r="M512" s="199" t="s">
        <v>223</v>
      </c>
      <c r="N512" s="199" t="s">
        <v>297</v>
      </c>
      <c r="O512" s="53"/>
      <c r="Q512" s="304"/>
      <c r="S512" s="33"/>
      <c r="T512" s="33"/>
    </row>
    <row r="513" spans="2:20" s="41" customFormat="1" ht="15" x14ac:dyDescent="0.25">
      <c r="B513" s="24"/>
      <c r="C513" s="107"/>
      <c r="D513" s="76" t="s">
        <v>374</v>
      </c>
      <c r="E513" s="147">
        <v>500</v>
      </c>
      <c r="F513" s="147">
        <f t="shared" si="16"/>
        <v>2200</v>
      </c>
      <c r="G513" s="99"/>
      <c r="H513" s="99"/>
      <c r="I513" s="137" t="s">
        <v>296</v>
      </c>
      <c r="J513" s="198">
        <f t="shared" si="15"/>
        <v>1300</v>
      </c>
      <c r="K513" s="201" t="s">
        <v>627</v>
      </c>
      <c r="L513" s="199" t="s">
        <v>584</v>
      </c>
      <c r="M513" s="199" t="s">
        <v>519</v>
      </c>
      <c r="N513" s="199" t="s">
        <v>297</v>
      </c>
      <c r="O513" s="53"/>
      <c r="Q513" s="304"/>
      <c r="S513" s="33"/>
      <c r="T513" s="33"/>
    </row>
    <row r="514" spans="2:20" s="41" customFormat="1" ht="15" x14ac:dyDescent="0.25">
      <c r="B514" s="24"/>
      <c r="C514" s="107"/>
      <c r="D514" s="76" t="s">
        <v>374</v>
      </c>
      <c r="E514" s="147">
        <v>501</v>
      </c>
      <c r="F514" s="147">
        <f t="shared" si="16"/>
        <v>2204</v>
      </c>
      <c r="G514" s="99"/>
      <c r="H514" s="99"/>
      <c r="I514" s="137" t="s">
        <v>296</v>
      </c>
      <c r="J514" s="198">
        <f t="shared" si="15"/>
        <v>1302</v>
      </c>
      <c r="K514" s="201" t="s">
        <v>627</v>
      </c>
      <c r="L514" s="199" t="s">
        <v>584</v>
      </c>
      <c r="M514" s="199" t="s">
        <v>519</v>
      </c>
      <c r="N514" s="199" t="s">
        <v>297</v>
      </c>
      <c r="O514" s="53"/>
      <c r="Q514" s="304"/>
      <c r="S514" s="33"/>
      <c r="T514" s="33"/>
    </row>
    <row r="515" spans="2:20" s="41" customFormat="1" ht="15" x14ac:dyDescent="0.25">
      <c r="B515" s="24"/>
      <c r="C515" s="107"/>
      <c r="D515" s="76" t="s">
        <v>374</v>
      </c>
      <c r="E515" s="147">
        <v>502</v>
      </c>
      <c r="F515" s="147">
        <f t="shared" si="16"/>
        <v>2208</v>
      </c>
      <c r="G515" s="99"/>
      <c r="H515" s="99"/>
      <c r="I515" s="137" t="s">
        <v>296</v>
      </c>
      <c r="J515" s="198">
        <f t="shared" si="15"/>
        <v>1304</v>
      </c>
      <c r="K515" s="201" t="s">
        <v>627</v>
      </c>
      <c r="L515" s="199" t="s">
        <v>584</v>
      </c>
      <c r="M515" s="199" t="s">
        <v>519</v>
      </c>
      <c r="N515" s="199" t="s">
        <v>297</v>
      </c>
      <c r="O515" s="53"/>
      <c r="Q515" s="304"/>
      <c r="S515" s="33"/>
      <c r="T515" s="33"/>
    </row>
    <row r="516" spans="2:20" s="41" customFormat="1" ht="15" x14ac:dyDescent="0.25">
      <c r="B516" s="24"/>
      <c r="C516" s="107"/>
      <c r="D516" s="183"/>
      <c r="E516" s="147">
        <v>503</v>
      </c>
      <c r="F516" s="147">
        <f t="shared" si="16"/>
        <v>2212</v>
      </c>
      <c r="G516" s="99"/>
      <c r="H516" s="99"/>
      <c r="I516" s="137" t="s">
        <v>296</v>
      </c>
      <c r="J516" s="198">
        <f t="shared" si="15"/>
        <v>1306</v>
      </c>
      <c r="K516" s="188"/>
      <c r="L516" s="234"/>
      <c r="M516" s="187"/>
      <c r="N516" s="187"/>
      <c r="O516" s="53"/>
      <c r="Q516" s="304"/>
      <c r="S516" s="33"/>
      <c r="T516" s="25"/>
    </row>
    <row r="517" spans="2:20" s="41" customFormat="1" ht="15" x14ac:dyDescent="0.25">
      <c r="B517" s="24"/>
      <c r="C517" s="107"/>
      <c r="D517" s="183"/>
      <c r="E517" s="147">
        <v>504</v>
      </c>
      <c r="F517" s="147">
        <f t="shared" si="16"/>
        <v>2216</v>
      </c>
      <c r="G517" s="99"/>
      <c r="H517" s="99"/>
      <c r="I517" s="137" t="s">
        <v>296</v>
      </c>
      <c r="J517" s="198">
        <f t="shared" si="15"/>
        <v>1308</v>
      </c>
      <c r="K517" s="188"/>
      <c r="L517" s="234"/>
      <c r="M517" s="187"/>
      <c r="N517" s="187"/>
      <c r="O517" s="53"/>
      <c r="Q517" s="304"/>
      <c r="S517" s="33"/>
      <c r="T517" s="25"/>
    </row>
    <row r="518" spans="2:20" s="41" customFormat="1" ht="15" x14ac:dyDescent="0.25">
      <c r="B518" s="24"/>
      <c r="C518" s="107"/>
      <c r="D518" s="261" t="s">
        <v>756</v>
      </c>
      <c r="E518" s="147">
        <v>505</v>
      </c>
      <c r="F518" s="147">
        <f t="shared" si="16"/>
        <v>2220</v>
      </c>
      <c r="G518" s="99"/>
      <c r="H518" s="99"/>
      <c r="I518" s="137" t="s">
        <v>296</v>
      </c>
      <c r="J518" s="198">
        <f t="shared" si="15"/>
        <v>1310</v>
      </c>
      <c r="K518" s="196" t="s">
        <v>974</v>
      </c>
      <c r="L518" s="197" t="s">
        <v>584</v>
      </c>
      <c r="M518" s="197" t="s">
        <v>158</v>
      </c>
      <c r="N518" s="187"/>
      <c r="O518" s="53"/>
      <c r="Q518" s="304"/>
      <c r="S518" s="33"/>
      <c r="T518" s="25"/>
    </row>
    <row r="519" spans="2:20" s="41" customFormat="1" ht="15" x14ac:dyDescent="0.25">
      <c r="B519" s="24"/>
      <c r="C519" s="107"/>
      <c r="D519" s="261" t="s">
        <v>757</v>
      </c>
      <c r="E519" s="147">
        <v>506</v>
      </c>
      <c r="F519" s="147">
        <f t="shared" si="16"/>
        <v>2224</v>
      </c>
      <c r="G519" s="99"/>
      <c r="H519" s="99"/>
      <c r="I519" s="137" t="s">
        <v>296</v>
      </c>
      <c r="J519" s="198">
        <f t="shared" si="15"/>
        <v>1312</v>
      </c>
      <c r="K519" s="200" t="s">
        <v>780</v>
      </c>
      <c r="L519" s="197" t="s">
        <v>584</v>
      </c>
      <c r="M519" s="197" t="s">
        <v>220</v>
      </c>
      <c r="N519" s="187"/>
      <c r="O519" s="53"/>
      <c r="Q519" s="304"/>
      <c r="S519" s="33"/>
      <c r="T519" s="25"/>
    </row>
    <row r="520" spans="2:20" s="41" customFormat="1" ht="15" x14ac:dyDescent="0.25">
      <c r="B520" s="24"/>
      <c r="C520" s="107"/>
      <c r="D520" s="261" t="s">
        <v>758</v>
      </c>
      <c r="E520" s="147">
        <v>507</v>
      </c>
      <c r="F520" s="147">
        <f t="shared" si="16"/>
        <v>2228</v>
      </c>
      <c r="G520" s="99"/>
      <c r="H520" s="99"/>
      <c r="I520" s="137" t="s">
        <v>296</v>
      </c>
      <c r="J520" s="198">
        <f t="shared" si="15"/>
        <v>1314</v>
      </c>
      <c r="K520" s="200" t="s">
        <v>780</v>
      </c>
      <c r="L520" s="197" t="s">
        <v>584</v>
      </c>
      <c r="M520" s="197" t="s">
        <v>221</v>
      </c>
      <c r="N520" s="187"/>
      <c r="O520" s="53"/>
      <c r="Q520" s="304"/>
      <c r="S520" s="33"/>
      <c r="T520" s="25"/>
    </row>
    <row r="521" spans="2:20" s="41" customFormat="1" ht="15" x14ac:dyDescent="0.25">
      <c r="B521" s="24"/>
      <c r="C521" s="107"/>
      <c r="D521" s="261" t="s">
        <v>759</v>
      </c>
      <c r="E521" s="147">
        <v>508</v>
      </c>
      <c r="F521" s="147">
        <f t="shared" si="16"/>
        <v>2232</v>
      </c>
      <c r="G521" s="99"/>
      <c r="H521" s="99"/>
      <c r="I521" s="137" t="s">
        <v>296</v>
      </c>
      <c r="J521" s="198">
        <f t="shared" si="15"/>
        <v>1316</v>
      </c>
      <c r="K521" s="200" t="s">
        <v>780</v>
      </c>
      <c r="L521" s="197" t="s">
        <v>584</v>
      </c>
      <c r="M521" s="197" t="s">
        <v>222</v>
      </c>
      <c r="N521" s="187"/>
      <c r="O521" s="53"/>
      <c r="Q521" s="304"/>
      <c r="S521" s="33"/>
      <c r="T521" s="25"/>
    </row>
    <row r="522" spans="2:20" s="41" customFormat="1" ht="15" x14ac:dyDescent="0.25">
      <c r="B522" s="24"/>
      <c r="C522" s="107"/>
      <c r="D522" s="261" t="s">
        <v>760</v>
      </c>
      <c r="E522" s="147">
        <v>509</v>
      </c>
      <c r="F522" s="147">
        <f t="shared" si="16"/>
        <v>2236</v>
      </c>
      <c r="G522" s="99"/>
      <c r="H522" s="99"/>
      <c r="I522" s="137" t="s">
        <v>296</v>
      </c>
      <c r="J522" s="198">
        <f t="shared" si="15"/>
        <v>1318</v>
      </c>
      <c r="K522" s="200" t="s">
        <v>780</v>
      </c>
      <c r="L522" s="197" t="s">
        <v>584</v>
      </c>
      <c r="M522" s="197" t="s">
        <v>223</v>
      </c>
      <c r="N522" s="197"/>
      <c r="O522" s="53"/>
      <c r="Q522" s="304"/>
      <c r="S522" s="33"/>
      <c r="T522" s="25"/>
    </row>
    <row r="523" spans="2:20" s="41" customFormat="1" ht="15" x14ac:dyDescent="0.25">
      <c r="B523" s="24"/>
      <c r="C523" s="107"/>
      <c r="D523" s="261" t="s">
        <v>761</v>
      </c>
      <c r="E523" s="147">
        <v>510</v>
      </c>
      <c r="F523" s="147">
        <f t="shared" si="16"/>
        <v>2240</v>
      </c>
      <c r="G523" s="99"/>
      <c r="H523" s="99"/>
      <c r="I523" s="137" t="s">
        <v>296</v>
      </c>
      <c r="J523" s="198">
        <f t="shared" si="15"/>
        <v>1320</v>
      </c>
      <c r="K523" s="200" t="s">
        <v>780</v>
      </c>
      <c r="L523" s="197" t="s">
        <v>584</v>
      </c>
      <c r="M523" s="197" t="s">
        <v>519</v>
      </c>
      <c r="N523" s="197"/>
      <c r="O523" s="53"/>
      <c r="Q523" s="304"/>
      <c r="S523" s="33"/>
      <c r="T523" s="25"/>
    </row>
    <row r="524" spans="2:20" s="41" customFormat="1" ht="15" x14ac:dyDescent="0.25">
      <c r="B524" s="24"/>
      <c r="C524" s="107"/>
      <c r="D524" s="261" t="s">
        <v>762</v>
      </c>
      <c r="E524" s="147">
        <v>511</v>
      </c>
      <c r="F524" s="147">
        <f t="shared" si="16"/>
        <v>2244</v>
      </c>
      <c r="G524" s="99"/>
      <c r="H524" s="99"/>
      <c r="I524" s="137" t="s">
        <v>296</v>
      </c>
      <c r="J524" s="198">
        <f t="shared" si="15"/>
        <v>1322</v>
      </c>
      <c r="K524" s="200" t="s">
        <v>780</v>
      </c>
      <c r="L524" s="197" t="s">
        <v>584</v>
      </c>
      <c r="M524" s="197" t="s">
        <v>519</v>
      </c>
      <c r="N524" s="197"/>
      <c r="O524" s="53"/>
      <c r="Q524" s="304"/>
      <c r="S524" s="33"/>
      <c r="T524" s="25"/>
    </row>
    <row r="525" spans="2:20" s="41" customFormat="1" ht="15" x14ac:dyDescent="0.25">
      <c r="B525" s="24"/>
      <c r="C525" s="107"/>
      <c r="D525" s="261" t="s">
        <v>763</v>
      </c>
      <c r="E525" s="147">
        <v>512</v>
      </c>
      <c r="F525" s="147">
        <f t="shared" si="16"/>
        <v>2248</v>
      </c>
      <c r="G525" s="99"/>
      <c r="H525" s="99"/>
      <c r="I525" s="137" t="s">
        <v>296</v>
      </c>
      <c r="J525" s="198">
        <f t="shared" ref="J525:J588" si="17">300+2*O$11*(D$11-1)+2*E525</f>
        <v>1324</v>
      </c>
      <c r="K525" s="200" t="s">
        <v>780</v>
      </c>
      <c r="L525" s="197" t="s">
        <v>584</v>
      </c>
      <c r="M525" s="197" t="s">
        <v>519</v>
      </c>
      <c r="N525" s="197"/>
      <c r="O525" s="53"/>
      <c r="Q525" s="304"/>
      <c r="S525" s="33"/>
      <c r="T525" s="25"/>
    </row>
    <row r="526" spans="2:20" s="41" customFormat="1" ht="15" x14ac:dyDescent="0.25">
      <c r="B526" s="24"/>
      <c r="C526" s="107"/>
      <c r="D526" s="261" t="s">
        <v>764</v>
      </c>
      <c r="E526" s="147">
        <v>513</v>
      </c>
      <c r="F526" s="147">
        <f t="shared" ref="F526:F589" si="18">4*(O$11*(D$11-1)+E526)+F$12</f>
        <v>2252</v>
      </c>
      <c r="G526" s="99"/>
      <c r="H526" s="99"/>
      <c r="I526" s="137" t="s">
        <v>296</v>
      </c>
      <c r="J526" s="198">
        <f t="shared" si="17"/>
        <v>1326</v>
      </c>
      <c r="K526" s="196" t="s">
        <v>975</v>
      </c>
      <c r="L526" s="197" t="s">
        <v>584</v>
      </c>
      <c r="M526" s="197" t="s">
        <v>158</v>
      </c>
      <c r="N526" s="197"/>
      <c r="O526" s="53"/>
      <c r="Q526" s="304"/>
      <c r="S526" s="33"/>
      <c r="T526" s="25"/>
    </row>
    <row r="527" spans="2:20" s="41" customFormat="1" ht="15" x14ac:dyDescent="0.25">
      <c r="B527" s="24"/>
      <c r="C527" s="107"/>
      <c r="D527" s="261" t="s">
        <v>765</v>
      </c>
      <c r="E527" s="147">
        <v>514</v>
      </c>
      <c r="F527" s="147">
        <f t="shared" si="18"/>
        <v>2256</v>
      </c>
      <c r="G527" s="99"/>
      <c r="H527" s="99"/>
      <c r="I527" s="137" t="s">
        <v>296</v>
      </c>
      <c r="J527" s="198">
        <f t="shared" si="17"/>
        <v>1328</v>
      </c>
      <c r="K527" s="200" t="s">
        <v>781</v>
      </c>
      <c r="L527" s="197" t="s">
        <v>584</v>
      </c>
      <c r="M527" s="197" t="s">
        <v>220</v>
      </c>
      <c r="N527" s="197"/>
      <c r="O527" s="53"/>
      <c r="Q527" s="304"/>
      <c r="S527" s="33"/>
      <c r="T527" s="25"/>
    </row>
    <row r="528" spans="2:20" s="41" customFormat="1" ht="15" x14ac:dyDescent="0.25">
      <c r="B528" s="24"/>
      <c r="C528" s="107"/>
      <c r="D528" s="261" t="s">
        <v>766</v>
      </c>
      <c r="E528" s="147">
        <v>515</v>
      </c>
      <c r="F528" s="147">
        <f t="shared" si="18"/>
        <v>2260</v>
      </c>
      <c r="G528" s="99"/>
      <c r="H528" s="99"/>
      <c r="I528" s="137" t="s">
        <v>296</v>
      </c>
      <c r="J528" s="198">
        <f t="shared" si="17"/>
        <v>1330</v>
      </c>
      <c r="K528" s="200" t="s">
        <v>781</v>
      </c>
      <c r="L528" s="197" t="s">
        <v>584</v>
      </c>
      <c r="M528" s="197" t="s">
        <v>221</v>
      </c>
      <c r="N528" s="197"/>
      <c r="O528" s="53"/>
      <c r="Q528" s="304"/>
      <c r="S528" s="33"/>
      <c r="T528" s="25"/>
    </row>
    <row r="529" spans="2:20" s="41" customFormat="1" ht="15" x14ac:dyDescent="0.25">
      <c r="B529" s="24"/>
      <c r="C529" s="107"/>
      <c r="D529" s="261" t="s">
        <v>767</v>
      </c>
      <c r="E529" s="147">
        <v>516</v>
      </c>
      <c r="F529" s="147">
        <f t="shared" si="18"/>
        <v>2264</v>
      </c>
      <c r="G529" s="99"/>
      <c r="H529" s="99"/>
      <c r="I529" s="137" t="s">
        <v>296</v>
      </c>
      <c r="J529" s="198">
        <f t="shared" si="17"/>
        <v>1332</v>
      </c>
      <c r="K529" s="200" t="s">
        <v>781</v>
      </c>
      <c r="L529" s="197" t="s">
        <v>584</v>
      </c>
      <c r="M529" s="197" t="s">
        <v>222</v>
      </c>
      <c r="N529" s="197"/>
      <c r="O529" s="53"/>
      <c r="Q529" s="304"/>
      <c r="S529" s="33"/>
      <c r="T529" s="25"/>
    </row>
    <row r="530" spans="2:20" s="41" customFormat="1" ht="15" x14ac:dyDescent="0.25">
      <c r="B530" s="24"/>
      <c r="C530" s="107"/>
      <c r="D530" s="261" t="s">
        <v>768</v>
      </c>
      <c r="E530" s="147">
        <v>517</v>
      </c>
      <c r="F530" s="147">
        <f t="shared" si="18"/>
        <v>2268</v>
      </c>
      <c r="G530" s="99"/>
      <c r="H530" s="99"/>
      <c r="I530" s="137" t="s">
        <v>296</v>
      </c>
      <c r="J530" s="198">
        <f t="shared" si="17"/>
        <v>1334</v>
      </c>
      <c r="K530" s="200" t="s">
        <v>781</v>
      </c>
      <c r="L530" s="197" t="s">
        <v>584</v>
      </c>
      <c r="M530" s="197" t="s">
        <v>223</v>
      </c>
      <c r="N530" s="197"/>
      <c r="O530" s="53"/>
      <c r="Q530" s="304"/>
      <c r="S530" s="33"/>
      <c r="T530" s="25"/>
    </row>
    <row r="531" spans="2:20" s="41" customFormat="1" ht="15" x14ac:dyDescent="0.25">
      <c r="B531" s="24"/>
      <c r="C531" s="107"/>
      <c r="D531" s="261" t="s">
        <v>769</v>
      </c>
      <c r="E531" s="147">
        <v>518</v>
      </c>
      <c r="F531" s="147">
        <f t="shared" si="18"/>
        <v>2272</v>
      </c>
      <c r="G531" s="99"/>
      <c r="H531" s="99"/>
      <c r="I531" s="137" t="s">
        <v>296</v>
      </c>
      <c r="J531" s="198">
        <f t="shared" si="17"/>
        <v>1336</v>
      </c>
      <c r="K531" s="200" t="s">
        <v>781</v>
      </c>
      <c r="L531" s="197" t="s">
        <v>584</v>
      </c>
      <c r="M531" s="197" t="s">
        <v>519</v>
      </c>
      <c r="N531" s="192"/>
      <c r="O531" s="53"/>
      <c r="Q531" s="304"/>
      <c r="S531" s="33"/>
      <c r="T531" s="25"/>
    </row>
    <row r="532" spans="2:20" s="41" customFormat="1" ht="15" x14ac:dyDescent="0.25">
      <c r="B532" s="24"/>
      <c r="C532" s="107"/>
      <c r="D532" s="261" t="s">
        <v>770</v>
      </c>
      <c r="E532" s="147">
        <v>519</v>
      </c>
      <c r="F532" s="147">
        <f t="shared" si="18"/>
        <v>2276</v>
      </c>
      <c r="G532" s="99"/>
      <c r="H532" s="99"/>
      <c r="I532" s="137" t="s">
        <v>296</v>
      </c>
      <c r="J532" s="198">
        <f t="shared" si="17"/>
        <v>1338</v>
      </c>
      <c r="K532" s="200" t="s">
        <v>781</v>
      </c>
      <c r="L532" s="197" t="s">
        <v>584</v>
      </c>
      <c r="M532" s="197" t="s">
        <v>519</v>
      </c>
      <c r="N532" s="192"/>
      <c r="O532" s="53"/>
      <c r="Q532" s="304"/>
      <c r="S532" s="33"/>
      <c r="T532" s="25"/>
    </row>
    <row r="533" spans="2:20" s="41" customFormat="1" ht="15" x14ac:dyDescent="0.25">
      <c r="B533" s="24"/>
      <c r="C533" s="107"/>
      <c r="D533" s="261" t="s">
        <v>771</v>
      </c>
      <c r="E533" s="147">
        <v>520</v>
      </c>
      <c r="F533" s="147">
        <f t="shared" si="18"/>
        <v>2280</v>
      </c>
      <c r="G533" s="99"/>
      <c r="H533" s="99"/>
      <c r="I533" s="137" t="s">
        <v>296</v>
      </c>
      <c r="J533" s="198">
        <f t="shared" si="17"/>
        <v>1340</v>
      </c>
      <c r="K533" s="200" t="s">
        <v>781</v>
      </c>
      <c r="L533" s="197" t="s">
        <v>584</v>
      </c>
      <c r="M533" s="197" t="s">
        <v>519</v>
      </c>
      <c r="N533" s="192"/>
      <c r="O533" s="53"/>
      <c r="Q533" s="44"/>
      <c r="S533" s="33"/>
      <c r="T533" s="25"/>
    </row>
    <row r="534" spans="2:20" s="41" customFormat="1" ht="15" x14ac:dyDescent="0.25">
      <c r="B534" s="24"/>
      <c r="C534" s="107"/>
      <c r="D534" s="261" t="s">
        <v>772</v>
      </c>
      <c r="E534" s="147">
        <v>521</v>
      </c>
      <c r="F534" s="147">
        <f t="shared" si="18"/>
        <v>2284</v>
      </c>
      <c r="G534" s="99"/>
      <c r="H534" s="99"/>
      <c r="I534" s="137" t="s">
        <v>296</v>
      </c>
      <c r="J534" s="198">
        <f t="shared" si="17"/>
        <v>1342</v>
      </c>
      <c r="K534" s="269" t="s">
        <v>976</v>
      </c>
      <c r="L534" s="197" t="s">
        <v>584</v>
      </c>
      <c r="M534" s="197" t="s">
        <v>158</v>
      </c>
      <c r="N534" s="192"/>
      <c r="O534" s="53"/>
      <c r="Q534" s="44"/>
      <c r="S534" s="33"/>
      <c r="T534" s="25"/>
    </row>
    <row r="535" spans="2:20" s="41" customFormat="1" ht="15" x14ac:dyDescent="0.25">
      <c r="B535" s="24"/>
      <c r="C535" s="107"/>
      <c r="D535" s="261" t="s">
        <v>773</v>
      </c>
      <c r="E535" s="147">
        <v>522</v>
      </c>
      <c r="F535" s="147">
        <f t="shared" si="18"/>
        <v>2288</v>
      </c>
      <c r="G535" s="99"/>
      <c r="H535" s="99"/>
      <c r="I535" s="137" t="s">
        <v>296</v>
      </c>
      <c r="J535" s="198">
        <f t="shared" si="17"/>
        <v>1344</v>
      </c>
      <c r="K535" s="270" t="s">
        <v>782</v>
      </c>
      <c r="L535" s="197" t="s">
        <v>584</v>
      </c>
      <c r="M535" s="197" t="s">
        <v>220</v>
      </c>
      <c r="N535" s="192"/>
      <c r="O535" s="53"/>
      <c r="Q535" s="44"/>
      <c r="S535" s="33"/>
      <c r="T535" s="25"/>
    </row>
    <row r="536" spans="2:20" s="41" customFormat="1" ht="15" x14ac:dyDescent="0.25">
      <c r="B536" s="24"/>
      <c r="C536" s="107"/>
      <c r="D536" s="261" t="s">
        <v>774</v>
      </c>
      <c r="E536" s="147">
        <v>523</v>
      </c>
      <c r="F536" s="147">
        <f t="shared" si="18"/>
        <v>2292</v>
      </c>
      <c r="G536" s="99"/>
      <c r="H536" s="99"/>
      <c r="I536" s="137" t="s">
        <v>296</v>
      </c>
      <c r="J536" s="198">
        <f t="shared" si="17"/>
        <v>1346</v>
      </c>
      <c r="K536" s="270" t="s">
        <v>782</v>
      </c>
      <c r="L536" s="197" t="s">
        <v>584</v>
      </c>
      <c r="M536" s="197" t="s">
        <v>221</v>
      </c>
      <c r="N536" s="192"/>
      <c r="O536" s="53"/>
      <c r="Q536" s="44"/>
      <c r="S536" s="33"/>
      <c r="T536" s="25"/>
    </row>
    <row r="537" spans="2:20" s="41" customFormat="1" ht="15" x14ac:dyDescent="0.25">
      <c r="B537" s="24"/>
      <c r="C537" s="107"/>
      <c r="D537" s="261" t="s">
        <v>775</v>
      </c>
      <c r="E537" s="147">
        <v>524</v>
      </c>
      <c r="F537" s="147">
        <f t="shared" si="18"/>
        <v>2296</v>
      </c>
      <c r="G537" s="99"/>
      <c r="H537" s="99"/>
      <c r="I537" s="137" t="s">
        <v>296</v>
      </c>
      <c r="J537" s="198">
        <f t="shared" si="17"/>
        <v>1348</v>
      </c>
      <c r="K537" s="270" t="s">
        <v>782</v>
      </c>
      <c r="L537" s="197" t="s">
        <v>584</v>
      </c>
      <c r="M537" s="197" t="s">
        <v>222</v>
      </c>
      <c r="N537" s="192"/>
      <c r="O537" s="53"/>
      <c r="Q537" s="44"/>
      <c r="S537" s="33"/>
      <c r="T537" s="25"/>
    </row>
    <row r="538" spans="2:20" s="41" customFormat="1" ht="15" x14ac:dyDescent="0.25">
      <c r="B538" s="24"/>
      <c r="C538" s="107"/>
      <c r="D538" s="261" t="s">
        <v>776</v>
      </c>
      <c r="E538" s="147">
        <v>525</v>
      </c>
      <c r="F538" s="147">
        <f t="shared" si="18"/>
        <v>2300</v>
      </c>
      <c r="G538" s="99"/>
      <c r="H538" s="99"/>
      <c r="I538" s="137" t="s">
        <v>296</v>
      </c>
      <c r="J538" s="198">
        <f t="shared" si="17"/>
        <v>1350</v>
      </c>
      <c r="K538" s="270" t="s">
        <v>782</v>
      </c>
      <c r="L538" s="197" t="s">
        <v>584</v>
      </c>
      <c r="M538" s="197" t="s">
        <v>223</v>
      </c>
      <c r="N538" s="192"/>
      <c r="O538" s="53"/>
      <c r="Q538" s="44"/>
      <c r="S538" s="33"/>
      <c r="T538" s="25"/>
    </row>
    <row r="539" spans="2:20" s="41" customFormat="1" ht="15" x14ac:dyDescent="0.25">
      <c r="B539" s="24"/>
      <c r="C539" s="107"/>
      <c r="D539" s="261" t="s">
        <v>777</v>
      </c>
      <c r="E539" s="147">
        <v>526</v>
      </c>
      <c r="F539" s="147">
        <f t="shared" si="18"/>
        <v>2304</v>
      </c>
      <c r="G539" s="99"/>
      <c r="H539" s="99"/>
      <c r="I539" s="137" t="s">
        <v>296</v>
      </c>
      <c r="J539" s="198">
        <f t="shared" si="17"/>
        <v>1352</v>
      </c>
      <c r="K539" s="270" t="s">
        <v>782</v>
      </c>
      <c r="L539" s="197" t="s">
        <v>584</v>
      </c>
      <c r="M539" s="197" t="s">
        <v>519</v>
      </c>
      <c r="N539" s="192"/>
      <c r="O539" s="53"/>
      <c r="Q539" s="44"/>
      <c r="S539" s="33"/>
      <c r="T539" s="25"/>
    </row>
    <row r="540" spans="2:20" s="41" customFormat="1" ht="15" x14ac:dyDescent="0.25">
      <c r="B540" s="24"/>
      <c r="C540" s="107"/>
      <c r="D540" s="261" t="s">
        <v>778</v>
      </c>
      <c r="E540" s="147">
        <v>527</v>
      </c>
      <c r="F540" s="147">
        <f t="shared" si="18"/>
        <v>2308</v>
      </c>
      <c r="G540" s="99"/>
      <c r="H540" s="99"/>
      <c r="I540" s="137" t="s">
        <v>296</v>
      </c>
      <c r="J540" s="198">
        <f t="shared" si="17"/>
        <v>1354</v>
      </c>
      <c r="K540" s="270" t="s">
        <v>782</v>
      </c>
      <c r="L540" s="197" t="s">
        <v>584</v>
      </c>
      <c r="M540" s="197" t="s">
        <v>519</v>
      </c>
      <c r="N540" s="192"/>
      <c r="O540" s="53"/>
      <c r="Q540" s="44"/>
      <c r="S540" s="33"/>
      <c r="T540" s="25"/>
    </row>
    <row r="541" spans="2:20" s="41" customFormat="1" ht="15" x14ac:dyDescent="0.25">
      <c r="B541" s="24"/>
      <c r="C541" s="107"/>
      <c r="D541" s="261" t="s">
        <v>779</v>
      </c>
      <c r="E541" s="147">
        <v>528</v>
      </c>
      <c r="F541" s="147">
        <f t="shared" si="18"/>
        <v>2312</v>
      </c>
      <c r="G541" s="99"/>
      <c r="H541" s="99"/>
      <c r="I541" s="137" t="s">
        <v>296</v>
      </c>
      <c r="J541" s="198">
        <f t="shared" si="17"/>
        <v>1356</v>
      </c>
      <c r="K541" s="270" t="s">
        <v>782</v>
      </c>
      <c r="L541" s="197" t="s">
        <v>584</v>
      </c>
      <c r="M541" s="197" t="s">
        <v>519</v>
      </c>
      <c r="N541" s="192"/>
      <c r="O541" s="53"/>
      <c r="Q541" s="44"/>
      <c r="S541" s="33"/>
      <c r="T541" s="25"/>
    </row>
    <row r="542" spans="2:20" s="41" customFormat="1" ht="15" x14ac:dyDescent="0.25">
      <c r="B542" s="24"/>
      <c r="C542" s="107"/>
      <c r="D542" s="96" t="s">
        <v>803</v>
      </c>
      <c r="E542" s="147">
        <v>529</v>
      </c>
      <c r="F542" s="147">
        <f t="shared" si="18"/>
        <v>2316</v>
      </c>
      <c r="G542" s="99"/>
      <c r="H542" s="99"/>
      <c r="I542" s="137" t="s">
        <v>296</v>
      </c>
      <c r="J542" s="198">
        <f t="shared" si="17"/>
        <v>1358</v>
      </c>
      <c r="K542" s="272" t="s">
        <v>730</v>
      </c>
      <c r="L542" s="234"/>
      <c r="M542" s="192"/>
      <c r="N542" s="192"/>
      <c r="O542" s="53"/>
      <c r="Q542" s="44"/>
      <c r="S542" s="33"/>
      <c r="T542" s="25"/>
    </row>
    <row r="543" spans="2:20" s="41" customFormat="1" ht="15" x14ac:dyDescent="0.25">
      <c r="B543" s="24"/>
      <c r="C543" s="107"/>
      <c r="D543" s="256" t="s">
        <v>643</v>
      </c>
      <c r="E543" s="147">
        <v>530</v>
      </c>
      <c r="F543" s="147">
        <f t="shared" si="18"/>
        <v>2320</v>
      </c>
      <c r="G543" s="99"/>
      <c r="H543" s="99"/>
      <c r="I543" s="137" t="s">
        <v>296</v>
      </c>
      <c r="J543" s="198">
        <f t="shared" si="17"/>
        <v>1360</v>
      </c>
      <c r="K543" s="272" t="s">
        <v>729</v>
      </c>
      <c r="L543" s="234"/>
      <c r="M543" s="197"/>
      <c r="N543" s="197"/>
      <c r="O543" s="53"/>
      <c r="Q543" s="44"/>
      <c r="S543" s="33"/>
      <c r="T543" s="25"/>
    </row>
    <row r="544" spans="2:20" s="41" customFormat="1" ht="15" x14ac:dyDescent="0.25">
      <c r="B544" s="24"/>
      <c r="C544" s="275"/>
      <c r="D544" s="343" t="s">
        <v>944</v>
      </c>
      <c r="E544" s="147">
        <v>531</v>
      </c>
      <c r="F544" s="147">
        <f t="shared" si="18"/>
        <v>2324</v>
      </c>
      <c r="G544" s="99"/>
      <c r="H544" s="99"/>
      <c r="I544" s="137" t="s">
        <v>296</v>
      </c>
      <c r="J544" s="198">
        <f t="shared" si="17"/>
        <v>1362</v>
      </c>
      <c r="K544" s="333" t="s">
        <v>950</v>
      </c>
      <c r="L544" s="326" t="s">
        <v>584</v>
      </c>
      <c r="M544" s="330" t="s">
        <v>167</v>
      </c>
      <c r="N544" s="335" t="s">
        <v>297</v>
      </c>
      <c r="O544" s="53"/>
      <c r="Q544" s="131"/>
      <c r="S544" s="33"/>
      <c r="T544" s="25"/>
    </row>
    <row r="545" spans="2:20" s="41" customFormat="1" ht="15" x14ac:dyDescent="0.25">
      <c r="B545" s="24"/>
      <c r="C545" s="275"/>
      <c r="D545" s="343" t="s">
        <v>945</v>
      </c>
      <c r="E545" s="147">
        <v>532</v>
      </c>
      <c r="F545" s="147">
        <f t="shared" si="18"/>
        <v>2328</v>
      </c>
      <c r="G545" s="99"/>
      <c r="H545" s="99"/>
      <c r="I545" s="137" t="s">
        <v>296</v>
      </c>
      <c r="J545" s="198">
        <f t="shared" si="17"/>
        <v>1364</v>
      </c>
      <c r="K545" s="333" t="s">
        <v>951</v>
      </c>
      <c r="L545" s="326" t="s">
        <v>584</v>
      </c>
      <c r="M545" s="330" t="s">
        <v>167</v>
      </c>
      <c r="N545" s="335" t="s">
        <v>297</v>
      </c>
      <c r="O545" s="53"/>
      <c r="Q545" s="131"/>
      <c r="S545" s="33"/>
      <c r="T545" s="25"/>
    </row>
    <row r="546" spans="2:20" s="41" customFormat="1" ht="15" x14ac:dyDescent="0.25">
      <c r="B546" s="24"/>
      <c r="C546" s="107"/>
      <c r="D546" s="343" t="s">
        <v>946</v>
      </c>
      <c r="E546" s="147">
        <v>533</v>
      </c>
      <c r="F546" s="147">
        <f t="shared" si="18"/>
        <v>2332</v>
      </c>
      <c r="G546" s="99"/>
      <c r="H546" s="99"/>
      <c r="I546" s="137" t="s">
        <v>296</v>
      </c>
      <c r="J546" s="198">
        <f t="shared" si="17"/>
        <v>1366</v>
      </c>
      <c r="K546" s="333" t="s">
        <v>952</v>
      </c>
      <c r="L546" s="326" t="s">
        <v>584</v>
      </c>
      <c r="M546" s="330" t="s">
        <v>167</v>
      </c>
      <c r="N546" s="335" t="s">
        <v>297</v>
      </c>
      <c r="O546" s="53"/>
      <c r="Q546" s="131"/>
      <c r="S546" s="33"/>
      <c r="T546" s="25"/>
    </row>
    <row r="547" spans="2:20" s="41" customFormat="1" ht="15" x14ac:dyDescent="0.25">
      <c r="B547" s="24"/>
      <c r="C547" s="107"/>
      <c r="D547" s="343" t="s">
        <v>947</v>
      </c>
      <c r="E547" s="147">
        <v>534</v>
      </c>
      <c r="F547" s="147">
        <f t="shared" si="18"/>
        <v>2336</v>
      </c>
      <c r="G547" s="99"/>
      <c r="H547" s="99"/>
      <c r="I547" s="137" t="s">
        <v>296</v>
      </c>
      <c r="J547" s="198">
        <f t="shared" si="17"/>
        <v>1368</v>
      </c>
      <c r="K547" s="333" t="s">
        <v>953</v>
      </c>
      <c r="L547" s="326" t="s">
        <v>584</v>
      </c>
      <c r="M547" s="330" t="s">
        <v>167</v>
      </c>
      <c r="N547" s="335" t="s">
        <v>297</v>
      </c>
      <c r="O547" s="53"/>
      <c r="Q547" s="131"/>
      <c r="S547" s="33"/>
      <c r="T547" s="25"/>
    </row>
    <row r="548" spans="2:20" s="41" customFormat="1" ht="15" x14ac:dyDescent="0.25">
      <c r="B548" s="24"/>
      <c r="C548" s="107"/>
      <c r="D548" s="343" t="s">
        <v>948</v>
      </c>
      <c r="E548" s="147">
        <v>535</v>
      </c>
      <c r="F548" s="147">
        <f t="shared" si="18"/>
        <v>2340</v>
      </c>
      <c r="G548" s="99"/>
      <c r="H548" s="99"/>
      <c r="I548" s="137" t="s">
        <v>296</v>
      </c>
      <c r="J548" s="198">
        <f t="shared" si="17"/>
        <v>1370</v>
      </c>
      <c r="K548" s="333" t="s">
        <v>954</v>
      </c>
      <c r="L548" s="326" t="s">
        <v>584</v>
      </c>
      <c r="M548" s="330" t="s">
        <v>167</v>
      </c>
      <c r="N548" s="335" t="s">
        <v>297</v>
      </c>
      <c r="O548" s="53"/>
      <c r="Q548" s="131"/>
      <c r="S548" s="33"/>
      <c r="T548" s="25"/>
    </row>
    <row r="549" spans="2:20" s="41" customFormat="1" ht="15" x14ac:dyDescent="0.25">
      <c r="B549" s="24"/>
      <c r="C549" s="107"/>
      <c r="D549" s="343" t="s">
        <v>949</v>
      </c>
      <c r="E549" s="147">
        <v>536</v>
      </c>
      <c r="F549" s="147">
        <f t="shared" si="18"/>
        <v>2344</v>
      </c>
      <c r="G549" s="99"/>
      <c r="H549" s="99"/>
      <c r="I549" s="137" t="s">
        <v>296</v>
      </c>
      <c r="J549" s="198">
        <f t="shared" si="17"/>
        <v>1372</v>
      </c>
      <c r="K549" s="333" t="s">
        <v>955</v>
      </c>
      <c r="L549" s="326" t="s">
        <v>584</v>
      </c>
      <c r="M549" s="330" t="s">
        <v>167</v>
      </c>
      <c r="N549" s="335" t="s">
        <v>297</v>
      </c>
      <c r="O549" s="53"/>
      <c r="Q549" s="131"/>
      <c r="S549" s="33"/>
      <c r="T549" s="25"/>
    </row>
    <row r="550" spans="2:20" s="41" customFormat="1" ht="15" x14ac:dyDescent="0.25">
      <c r="B550" s="24"/>
      <c r="C550" s="107"/>
      <c r="D550" s="183"/>
      <c r="E550" s="147">
        <v>537</v>
      </c>
      <c r="F550" s="147">
        <f t="shared" si="18"/>
        <v>2348</v>
      </c>
      <c r="G550" s="99"/>
      <c r="H550" s="99"/>
      <c r="I550" s="137" t="s">
        <v>296</v>
      </c>
      <c r="J550" s="198">
        <f t="shared" si="17"/>
        <v>1374</v>
      </c>
      <c r="K550" s="200"/>
      <c r="L550" s="234"/>
      <c r="M550" s="197"/>
      <c r="N550" s="197"/>
      <c r="O550" s="53"/>
      <c r="Q550" s="131"/>
      <c r="S550" s="33"/>
      <c r="T550" s="25"/>
    </row>
    <row r="551" spans="2:20" s="41" customFormat="1" ht="15" x14ac:dyDescent="0.25">
      <c r="B551" s="24"/>
      <c r="C551" s="107"/>
      <c r="D551" s="183"/>
      <c r="E551" s="147">
        <v>538</v>
      </c>
      <c r="F551" s="147">
        <f t="shared" si="18"/>
        <v>2352</v>
      </c>
      <c r="G551" s="99"/>
      <c r="H551" s="99"/>
      <c r="I551" s="137" t="s">
        <v>296</v>
      </c>
      <c r="J551" s="198">
        <f t="shared" si="17"/>
        <v>1376</v>
      </c>
      <c r="K551" s="200"/>
      <c r="L551" s="234"/>
      <c r="M551" s="197"/>
      <c r="N551" s="197"/>
      <c r="O551" s="53"/>
      <c r="Q551" s="131"/>
      <c r="S551" s="33"/>
      <c r="T551" s="25"/>
    </row>
    <row r="552" spans="2:20" s="41" customFormat="1" ht="15" x14ac:dyDescent="0.25">
      <c r="B552" s="24"/>
      <c r="C552" s="107"/>
      <c r="D552" s="183"/>
      <c r="E552" s="147">
        <v>539</v>
      </c>
      <c r="F552" s="147">
        <f t="shared" si="18"/>
        <v>2356</v>
      </c>
      <c r="G552" s="99"/>
      <c r="H552" s="99"/>
      <c r="I552" s="137" t="s">
        <v>296</v>
      </c>
      <c r="J552" s="198">
        <f t="shared" si="17"/>
        <v>1378</v>
      </c>
      <c r="K552" s="200"/>
      <c r="L552" s="234"/>
      <c r="M552" s="197"/>
      <c r="N552" s="196"/>
      <c r="O552" s="53"/>
      <c r="Q552" s="131"/>
      <c r="S552" s="33"/>
      <c r="T552" s="25"/>
    </row>
    <row r="553" spans="2:20" s="41" customFormat="1" ht="15" x14ac:dyDescent="0.25">
      <c r="B553" s="24"/>
      <c r="C553" s="107"/>
      <c r="D553" s="183"/>
      <c r="E553" s="147">
        <v>540</v>
      </c>
      <c r="F553" s="147">
        <f t="shared" si="18"/>
        <v>2360</v>
      </c>
      <c r="G553" s="99"/>
      <c r="H553" s="99"/>
      <c r="I553" s="137" t="s">
        <v>296</v>
      </c>
      <c r="J553" s="198">
        <f t="shared" si="17"/>
        <v>1380</v>
      </c>
      <c r="K553" s="200"/>
      <c r="L553" s="234"/>
      <c r="M553" s="197"/>
      <c r="N553" s="196"/>
      <c r="O553" s="53"/>
      <c r="Q553" s="131"/>
      <c r="S553" s="33"/>
      <c r="T553" s="25"/>
    </row>
    <row r="554" spans="2:20" s="41" customFormat="1" ht="15" x14ac:dyDescent="0.25">
      <c r="B554" s="24"/>
      <c r="C554" s="107"/>
      <c r="D554" s="183"/>
      <c r="E554" s="147">
        <v>541</v>
      </c>
      <c r="F554" s="147">
        <f t="shared" si="18"/>
        <v>2364</v>
      </c>
      <c r="G554" s="99"/>
      <c r="H554" s="99"/>
      <c r="I554" s="137" t="s">
        <v>296</v>
      </c>
      <c r="J554" s="198">
        <f t="shared" si="17"/>
        <v>1382</v>
      </c>
      <c r="K554" s="200"/>
      <c r="L554" s="234"/>
      <c r="M554" s="197"/>
      <c r="N554" s="196"/>
      <c r="O554" s="53"/>
      <c r="Q554" s="131"/>
      <c r="S554" s="33"/>
      <c r="T554" s="25"/>
    </row>
    <row r="555" spans="2:20" s="41" customFormat="1" ht="15" x14ac:dyDescent="0.25">
      <c r="B555" s="24"/>
      <c r="C555" s="107"/>
      <c r="D555" s="183"/>
      <c r="E555" s="147">
        <v>542</v>
      </c>
      <c r="F555" s="147">
        <f t="shared" si="18"/>
        <v>2368</v>
      </c>
      <c r="G555" s="99"/>
      <c r="H555" s="99"/>
      <c r="I555" s="137" t="s">
        <v>296</v>
      </c>
      <c r="J555" s="198">
        <f t="shared" si="17"/>
        <v>1384</v>
      </c>
      <c r="K555" s="200"/>
      <c r="L555" s="234"/>
      <c r="M555" s="197"/>
      <c r="N555" s="196"/>
      <c r="O555" s="53"/>
      <c r="Q555" s="131"/>
      <c r="S555" s="33"/>
      <c r="T555" s="25"/>
    </row>
    <row r="556" spans="2:20" s="41" customFormat="1" ht="15" x14ac:dyDescent="0.25">
      <c r="B556" s="24"/>
      <c r="C556" s="107"/>
      <c r="D556" s="183"/>
      <c r="E556" s="147">
        <v>543</v>
      </c>
      <c r="F556" s="147">
        <f t="shared" si="18"/>
        <v>2372</v>
      </c>
      <c r="G556" s="99"/>
      <c r="H556" s="99"/>
      <c r="I556" s="137" t="s">
        <v>296</v>
      </c>
      <c r="J556" s="198">
        <f t="shared" si="17"/>
        <v>1386</v>
      </c>
      <c r="K556" s="200"/>
      <c r="L556" s="234"/>
      <c r="M556" s="197"/>
      <c r="N556" s="196"/>
      <c r="O556" s="53"/>
      <c r="Q556" s="131"/>
      <c r="S556" s="33"/>
      <c r="T556" s="25"/>
    </row>
    <row r="557" spans="2:20" s="41" customFormat="1" ht="15" x14ac:dyDescent="0.25">
      <c r="B557" s="24"/>
      <c r="C557" s="107"/>
      <c r="D557" s="183"/>
      <c r="E557" s="147">
        <v>544</v>
      </c>
      <c r="F557" s="147">
        <f t="shared" si="18"/>
        <v>2376</v>
      </c>
      <c r="G557" s="99"/>
      <c r="H557" s="99"/>
      <c r="I557" s="137" t="s">
        <v>296</v>
      </c>
      <c r="J557" s="198">
        <f t="shared" si="17"/>
        <v>1388</v>
      </c>
      <c r="K557" s="200"/>
      <c r="L557" s="234"/>
      <c r="M557" s="197"/>
      <c r="N557" s="196"/>
      <c r="O557" s="53"/>
      <c r="Q557" s="131"/>
      <c r="S557" s="33"/>
      <c r="T557" s="25"/>
    </row>
    <row r="558" spans="2:20" s="41" customFormat="1" ht="15" x14ac:dyDescent="0.25">
      <c r="B558" s="24"/>
      <c r="C558" s="107"/>
      <c r="D558" s="183"/>
      <c r="E558" s="147">
        <v>545</v>
      </c>
      <c r="F558" s="147">
        <f t="shared" si="18"/>
        <v>2380</v>
      </c>
      <c r="G558" s="99"/>
      <c r="H558" s="99"/>
      <c r="I558" s="137" t="s">
        <v>296</v>
      </c>
      <c r="J558" s="198">
        <f t="shared" si="17"/>
        <v>1390</v>
      </c>
      <c r="K558" s="200"/>
      <c r="L558" s="234"/>
      <c r="M558" s="197"/>
      <c r="N558" s="196"/>
      <c r="O558" s="53"/>
      <c r="Q558" s="131"/>
      <c r="S558" s="33"/>
      <c r="T558" s="25"/>
    </row>
    <row r="559" spans="2:20" s="41" customFormat="1" ht="15" x14ac:dyDescent="0.25">
      <c r="B559" s="24"/>
      <c r="C559" s="107"/>
      <c r="D559" s="183"/>
      <c r="E559" s="147">
        <v>546</v>
      </c>
      <c r="F559" s="147">
        <f t="shared" si="18"/>
        <v>2384</v>
      </c>
      <c r="G559" s="99"/>
      <c r="H559" s="99"/>
      <c r="I559" s="137" t="s">
        <v>296</v>
      </c>
      <c r="J559" s="198">
        <f t="shared" si="17"/>
        <v>1392</v>
      </c>
      <c r="K559" s="200"/>
      <c r="L559" s="234"/>
      <c r="M559" s="197"/>
      <c r="N559" s="196"/>
      <c r="O559" s="53"/>
      <c r="Q559" s="131"/>
      <c r="S559" s="33"/>
      <c r="T559" s="25"/>
    </row>
    <row r="560" spans="2:20" s="41" customFormat="1" ht="15" x14ac:dyDescent="0.25">
      <c r="B560" s="24"/>
      <c r="C560" s="107"/>
      <c r="D560" s="183"/>
      <c r="E560" s="147">
        <v>547</v>
      </c>
      <c r="F560" s="147">
        <f t="shared" si="18"/>
        <v>2388</v>
      </c>
      <c r="G560" s="99"/>
      <c r="H560" s="99"/>
      <c r="I560" s="137" t="s">
        <v>296</v>
      </c>
      <c r="J560" s="198">
        <f t="shared" si="17"/>
        <v>1394</v>
      </c>
      <c r="K560" s="200"/>
      <c r="L560" s="234"/>
      <c r="M560" s="197"/>
      <c r="N560" s="196"/>
      <c r="O560" s="53"/>
      <c r="Q560" s="131"/>
      <c r="S560" s="33"/>
      <c r="T560" s="25"/>
    </row>
    <row r="561" spans="2:20" s="41" customFormat="1" ht="15" x14ac:dyDescent="0.25">
      <c r="B561" s="24"/>
      <c r="C561" s="107"/>
      <c r="D561" s="183"/>
      <c r="E561" s="147">
        <v>548</v>
      </c>
      <c r="F561" s="147">
        <f t="shared" si="18"/>
        <v>2392</v>
      </c>
      <c r="G561" s="99"/>
      <c r="H561" s="99"/>
      <c r="I561" s="137" t="s">
        <v>296</v>
      </c>
      <c r="J561" s="198">
        <f t="shared" si="17"/>
        <v>1396</v>
      </c>
      <c r="K561" s="200"/>
      <c r="L561" s="234"/>
      <c r="M561" s="197"/>
      <c r="N561" s="196"/>
      <c r="O561" s="53"/>
      <c r="Q561" s="131"/>
      <c r="S561" s="33"/>
      <c r="T561" s="25"/>
    </row>
    <row r="562" spans="2:20" s="41" customFormat="1" ht="15" x14ac:dyDescent="0.25">
      <c r="B562" s="24"/>
      <c r="C562" s="107"/>
      <c r="D562" s="183"/>
      <c r="E562" s="147">
        <v>549</v>
      </c>
      <c r="F562" s="147">
        <f t="shared" si="18"/>
        <v>2396</v>
      </c>
      <c r="G562" s="99"/>
      <c r="H562" s="99"/>
      <c r="I562" s="137" t="s">
        <v>296</v>
      </c>
      <c r="J562" s="198">
        <f t="shared" si="17"/>
        <v>1398</v>
      </c>
      <c r="K562" s="200"/>
      <c r="L562" s="234"/>
      <c r="M562" s="197"/>
      <c r="N562" s="196"/>
      <c r="O562" s="53"/>
      <c r="Q562" s="131"/>
      <c r="S562" s="33"/>
      <c r="T562" s="25"/>
    </row>
    <row r="563" spans="2:20" s="41" customFormat="1" ht="15" x14ac:dyDescent="0.25">
      <c r="B563" s="24"/>
      <c r="C563" s="107"/>
      <c r="D563" s="183"/>
      <c r="E563" s="147">
        <v>550</v>
      </c>
      <c r="F563" s="147">
        <f t="shared" si="18"/>
        <v>2400</v>
      </c>
      <c r="G563" s="99"/>
      <c r="H563" s="99"/>
      <c r="I563" s="137" t="s">
        <v>296</v>
      </c>
      <c r="J563" s="198">
        <f t="shared" si="17"/>
        <v>1400</v>
      </c>
      <c r="K563" s="200"/>
      <c r="L563" s="234"/>
      <c r="M563" s="197"/>
      <c r="N563" s="196"/>
      <c r="O563" s="53"/>
      <c r="Q563" s="131"/>
      <c r="S563" s="33"/>
      <c r="T563" s="25"/>
    </row>
    <row r="564" spans="2:20" s="41" customFormat="1" ht="15" x14ac:dyDescent="0.25">
      <c r="B564" s="24"/>
      <c r="C564" s="107"/>
      <c r="D564" s="183"/>
      <c r="E564" s="147">
        <v>551</v>
      </c>
      <c r="F564" s="147">
        <f t="shared" si="18"/>
        <v>2404</v>
      </c>
      <c r="G564" s="99"/>
      <c r="H564" s="99"/>
      <c r="I564" s="137" t="s">
        <v>296</v>
      </c>
      <c r="J564" s="198">
        <f t="shared" si="17"/>
        <v>1402</v>
      </c>
      <c r="K564" s="200"/>
      <c r="L564" s="234"/>
      <c r="M564" s="197"/>
      <c r="N564" s="196"/>
      <c r="O564" s="53"/>
      <c r="Q564" s="131"/>
      <c r="S564" s="33"/>
      <c r="T564" s="25"/>
    </row>
    <row r="565" spans="2:20" s="41" customFormat="1" ht="15" x14ac:dyDescent="0.25">
      <c r="B565" s="24"/>
      <c r="C565" s="107"/>
      <c r="D565" s="183"/>
      <c r="E565" s="147">
        <v>552</v>
      </c>
      <c r="F565" s="147">
        <f t="shared" si="18"/>
        <v>2408</v>
      </c>
      <c r="G565" s="99"/>
      <c r="H565" s="99"/>
      <c r="I565" s="137" t="s">
        <v>296</v>
      </c>
      <c r="J565" s="198">
        <f t="shared" si="17"/>
        <v>1404</v>
      </c>
      <c r="K565" s="200"/>
      <c r="L565" s="234"/>
      <c r="M565" s="197"/>
      <c r="N565" s="196"/>
      <c r="O565" s="53"/>
      <c r="Q565" s="131"/>
      <c r="S565" s="33"/>
      <c r="T565" s="25"/>
    </row>
    <row r="566" spans="2:20" ht="15" x14ac:dyDescent="0.25">
      <c r="C566" s="107"/>
      <c r="D566" s="262" t="s">
        <v>396</v>
      </c>
      <c r="E566" s="147">
        <v>553</v>
      </c>
      <c r="F566" s="147">
        <f t="shared" si="18"/>
        <v>2412</v>
      </c>
      <c r="G566" s="157">
        <v>1</v>
      </c>
      <c r="H566" s="99"/>
      <c r="I566" s="141" t="s">
        <v>437</v>
      </c>
      <c r="J566" s="198">
        <f t="shared" si="17"/>
        <v>1406</v>
      </c>
      <c r="K566" s="51" t="s">
        <v>936</v>
      </c>
      <c r="L566" s="52" t="s">
        <v>585</v>
      </c>
      <c r="M566" s="103" t="s">
        <v>167</v>
      </c>
      <c r="N566" s="54" t="s">
        <v>576</v>
      </c>
      <c r="O566" s="53"/>
      <c r="Q566" s="304"/>
      <c r="S566" s="18"/>
      <c r="T566" s="18"/>
    </row>
    <row r="567" spans="2:20" ht="15" x14ac:dyDescent="0.25">
      <c r="C567" s="107"/>
      <c r="D567" s="262" t="s">
        <v>397</v>
      </c>
      <c r="E567" s="147">
        <v>554</v>
      </c>
      <c r="F567" s="147">
        <f t="shared" si="18"/>
        <v>2416</v>
      </c>
      <c r="G567" s="157">
        <v>1</v>
      </c>
      <c r="H567" s="99"/>
      <c r="I567" s="141" t="s">
        <v>437</v>
      </c>
      <c r="J567" s="198">
        <f t="shared" si="17"/>
        <v>1408</v>
      </c>
      <c r="K567" s="51" t="s">
        <v>935</v>
      </c>
      <c r="L567" s="52" t="s">
        <v>585</v>
      </c>
      <c r="M567" s="103" t="s">
        <v>167</v>
      </c>
      <c r="N567" s="54" t="s">
        <v>576</v>
      </c>
      <c r="O567" s="53"/>
      <c r="Q567" s="304"/>
      <c r="S567" s="18"/>
      <c r="T567" s="18"/>
    </row>
    <row r="568" spans="2:20" ht="15" x14ac:dyDescent="0.25">
      <c r="C568" s="107"/>
      <c r="D568" s="257" t="s">
        <v>398</v>
      </c>
      <c r="E568" s="147">
        <v>555</v>
      </c>
      <c r="F568" s="147">
        <f t="shared" si="18"/>
        <v>2420</v>
      </c>
      <c r="G568" s="157">
        <v>1</v>
      </c>
      <c r="H568" s="99"/>
      <c r="I568" s="141" t="s">
        <v>437</v>
      </c>
      <c r="J568" s="198">
        <f t="shared" si="17"/>
        <v>1410</v>
      </c>
      <c r="K568" s="51" t="s">
        <v>977</v>
      </c>
      <c r="L568" s="170" t="s">
        <v>583</v>
      </c>
      <c r="M568" s="103" t="s">
        <v>167</v>
      </c>
      <c r="N568" s="54" t="s">
        <v>300</v>
      </c>
      <c r="O568" s="53"/>
      <c r="Q568" s="304"/>
      <c r="S568" s="18"/>
      <c r="T568" s="18"/>
    </row>
    <row r="569" spans="2:20" ht="15" x14ac:dyDescent="0.25">
      <c r="C569" s="107"/>
      <c r="D569" s="257" t="s">
        <v>399</v>
      </c>
      <c r="E569" s="147">
        <v>556</v>
      </c>
      <c r="F569" s="147">
        <f t="shared" si="18"/>
        <v>2424</v>
      </c>
      <c r="G569" s="157">
        <v>1</v>
      </c>
      <c r="H569" s="99"/>
      <c r="I569" s="141" t="s">
        <v>437</v>
      </c>
      <c r="J569" s="198">
        <f t="shared" si="17"/>
        <v>1412</v>
      </c>
      <c r="K569" s="51" t="s">
        <v>978</v>
      </c>
      <c r="L569" s="170" t="s">
        <v>583</v>
      </c>
      <c r="M569" s="103" t="s">
        <v>167</v>
      </c>
      <c r="N569" s="54" t="s">
        <v>299</v>
      </c>
      <c r="O569" s="53"/>
      <c r="Q569" s="304"/>
      <c r="S569" s="18"/>
      <c r="T569" s="18"/>
    </row>
    <row r="570" spans="2:20" ht="15" x14ac:dyDescent="0.25">
      <c r="C570" s="107"/>
      <c r="D570" s="257" t="s">
        <v>400</v>
      </c>
      <c r="E570" s="147">
        <v>557</v>
      </c>
      <c r="F570" s="147">
        <f t="shared" si="18"/>
        <v>2428</v>
      </c>
      <c r="G570" s="157">
        <v>1</v>
      </c>
      <c r="H570" s="99"/>
      <c r="I570" s="141" t="s">
        <v>437</v>
      </c>
      <c r="J570" s="198">
        <f t="shared" si="17"/>
        <v>1414</v>
      </c>
      <c r="K570" s="169" t="s">
        <v>979</v>
      </c>
      <c r="L570" s="170" t="s">
        <v>583</v>
      </c>
      <c r="M570" s="103" t="s">
        <v>167</v>
      </c>
      <c r="N570" s="170" t="s">
        <v>299</v>
      </c>
      <c r="O570" s="53"/>
      <c r="Q570" s="304"/>
      <c r="S570" s="18"/>
      <c r="T570" s="18"/>
    </row>
    <row r="571" spans="2:20" ht="15" x14ac:dyDescent="0.25">
      <c r="C571" s="107"/>
      <c r="D571" s="257" t="s">
        <v>401</v>
      </c>
      <c r="E571" s="147">
        <v>558</v>
      </c>
      <c r="F571" s="147">
        <f t="shared" si="18"/>
        <v>2432</v>
      </c>
      <c r="G571" s="157">
        <v>1</v>
      </c>
      <c r="H571" s="99"/>
      <c r="I571" s="141" t="s">
        <v>437</v>
      </c>
      <c r="J571" s="198">
        <f t="shared" si="17"/>
        <v>1416</v>
      </c>
      <c r="K571" s="51" t="s">
        <v>980</v>
      </c>
      <c r="L571" s="170" t="s">
        <v>584</v>
      </c>
      <c r="M571" s="103" t="s">
        <v>167</v>
      </c>
      <c r="N571" s="54" t="s">
        <v>300</v>
      </c>
      <c r="O571" s="53"/>
      <c r="Q571" s="304"/>
      <c r="S571" s="18"/>
      <c r="T571" s="18"/>
    </row>
    <row r="572" spans="2:20" ht="15" x14ac:dyDescent="0.25">
      <c r="C572" s="107"/>
      <c r="D572" s="257" t="s">
        <v>402</v>
      </c>
      <c r="E572" s="147">
        <v>559</v>
      </c>
      <c r="F572" s="147">
        <f t="shared" si="18"/>
        <v>2436</v>
      </c>
      <c r="G572" s="157">
        <v>1</v>
      </c>
      <c r="H572" s="99"/>
      <c r="I572" s="141" t="s">
        <v>437</v>
      </c>
      <c r="J572" s="198">
        <f t="shared" si="17"/>
        <v>1418</v>
      </c>
      <c r="K572" s="51" t="s">
        <v>981</v>
      </c>
      <c r="L572" s="170" t="s">
        <v>584</v>
      </c>
      <c r="M572" s="103" t="s">
        <v>167</v>
      </c>
      <c r="N572" s="54" t="s">
        <v>299</v>
      </c>
      <c r="O572" s="53"/>
      <c r="Q572" s="304"/>
      <c r="S572" s="18"/>
      <c r="T572" s="18"/>
    </row>
    <row r="573" spans="2:20" ht="15" x14ac:dyDescent="0.25">
      <c r="C573" s="107"/>
      <c r="D573" s="257" t="s">
        <v>403</v>
      </c>
      <c r="E573" s="147">
        <v>560</v>
      </c>
      <c r="F573" s="147">
        <f t="shared" si="18"/>
        <v>2440</v>
      </c>
      <c r="G573" s="157">
        <v>1</v>
      </c>
      <c r="H573" s="99"/>
      <c r="I573" s="141" t="s">
        <v>437</v>
      </c>
      <c r="J573" s="198">
        <f t="shared" si="17"/>
        <v>1420</v>
      </c>
      <c r="K573" s="169" t="s">
        <v>982</v>
      </c>
      <c r="L573" s="170" t="s">
        <v>584</v>
      </c>
      <c r="M573" s="103" t="s">
        <v>167</v>
      </c>
      <c r="N573" s="54" t="s">
        <v>299</v>
      </c>
      <c r="O573" s="53"/>
      <c r="Q573" s="304"/>
      <c r="S573" s="18"/>
      <c r="T573" s="18"/>
    </row>
    <row r="574" spans="2:20" ht="15" x14ac:dyDescent="0.25">
      <c r="C574" s="107"/>
      <c r="D574" s="257" t="s">
        <v>404</v>
      </c>
      <c r="E574" s="147">
        <v>561</v>
      </c>
      <c r="F574" s="147">
        <f t="shared" si="18"/>
        <v>2444</v>
      </c>
      <c r="G574" s="157">
        <v>6</v>
      </c>
      <c r="H574" s="99"/>
      <c r="I574" s="141" t="s">
        <v>437</v>
      </c>
      <c r="J574" s="198">
        <f t="shared" si="17"/>
        <v>1422</v>
      </c>
      <c r="K574" s="169" t="s">
        <v>571</v>
      </c>
      <c r="L574" s="170" t="s">
        <v>584</v>
      </c>
      <c r="M574" s="103" t="s">
        <v>167</v>
      </c>
      <c r="N574" s="54" t="s">
        <v>203</v>
      </c>
      <c r="O574" s="53"/>
      <c r="Q574" s="304"/>
      <c r="S574" s="18"/>
      <c r="T574" s="18"/>
    </row>
    <row r="575" spans="2:20" ht="15" x14ac:dyDescent="0.25">
      <c r="C575" s="107"/>
      <c r="D575" s="343" t="s">
        <v>405</v>
      </c>
      <c r="E575" s="147">
        <v>562</v>
      </c>
      <c r="F575" s="147">
        <f t="shared" si="18"/>
        <v>2448</v>
      </c>
      <c r="G575" s="157">
        <v>6</v>
      </c>
      <c r="H575" s="99"/>
      <c r="I575" s="141" t="s">
        <v>437</v>
      </c>
      <c r="J575" s="198">
        <f t="shared" si="17"/>
        <v>1424</v>
      </c>
      <c r="K575" s="169" t="s">
        <v>572</v>
      </c>
      <c r="L575" s="170" t="s">
        <v>584</v>
      </c>
      <c r="M575" s="103" t="s">
        <v>167</v>
      </c>
      <c r="N575" s="54" t="s">
        <v>203</v>
      </c>
      <c r="O575" s="53"/>
      <c r="Q575" s="304"/>
      <c r="S575" s="18"/>
      <c r="T575" s="18"/>
    </row>
    <row r="576" spans="2:20" ht="15" x14ac:dyDescent="0.25">
      <c r="C576" s="107"/>
      <c r="D576" s="343" t="s">
        <v>406</v>
      </c>
      <c r="E576" s="147">
        <v>563</v>
      </c>
      <c r="F576" s="147">
        <f t="shared" si="18"/>
        <v>2452</v>
      </c>
      <c r="G576" s="157">
        <v>6</v>
      </c>
      <c r="H576" s="99"/>
      <c r="I576" s="141" t="s">
        <v>437</v>
      </c>
      <c r="J576" s="198">
        <f t="shared" si="17"/>
        <v>1426</v>
      </c>
      <c r="K576" s="169" t="s">
        <v>573</v>
      </c>
      <c r="L576" s="170" t="s">
        <v>584</v>
      </c>
      <c r="M576" s="103" t="s">
        <v>167</v>
      </c>
      <c r="N576" s="54" t="s">
        <v>203</v>
      </c>
      <c r="O576" s="53"/>
      <c r="Q576" s="304"/>
      <c r="S576" s="18"/>
      <c r="T576" s="18"/>
    </row>
    <row r="577" spans="3:20" ht="15" x14ac:dyDescent="0.25">
      <c r="C577" s="107"/>
      <c r="D577" s="142" t="s">
        <v>407</v>
      </c>
      <c r="E577" s="147">
        <v>564</v>
      </c>
      <c r="F577" s="147">
        <f t="shared" si="18"/>
        <v>2456</v>
      </c>
      <c r="G577" s="158">
        <v>4</v>
      </c>
      <c r="H577" s="101"/>
      <c r="I577" s="141" t="s">
        <v>437</v>
      </c>
      <c r="J577" s="198">
        <f t="shared" si="17"/>
        <v>1428</v>
      </c>
      <c r="K577" s="51" t="s">
        <v>577</v>
      </c>
      <c r="L577" s="52" t="s">
        <v>585</v>
      </c>
      <c r="M577" s="103" t="s">
        <v>167</v>
      </c>
      <c r="N577" s="52" t="s">
        <v>610</v>
      </c>
      <c r="O577" s="171" t="s">
        <v>720</v>
      </c>
      <c r="Q577" s="304"/>
      <c r="S577" s="18"/>
      <c r="T577" s="18"/>
    </row>
    <row r="578" spans="3:20" ht="15" x14ac:dyDescent="0.25">
      <c r="C578" s="107"/>
      <c r="D578" s="262" t="s">
        <v>476</v>
      </c>
      <c r="E578" s="147">
        <v>565</v>
      </c>
      <c r="F578" s="147">
        <f t="shared" si="18"/>
        <v>2460</v>
      </c>
      <c r="G578" s="158">
        <v>4</v>
      </c>
      <c r="H578" s="99"/>
      <c r="I578" s="352" t="s">
        <v>1027</v>
      </c>
      <c r="J578" s="198">
        <f t="shared" si="17"/>
        <v>1430</v>
      </c>
      <c r="K578" s="51" t="s">
        <v>578</v>
      </c>
      <c r="L578" s="52" t="s">
        <v>585</v>
      </c>
      <c r="M578" s="103" t="s">
        <v>167</v>
      </c>
      <c r="N578" s="52" t="s">
        <v>610</v>
      </c>
      <c r="O578" s="171" t="s">
        <v>720</v>
      </c>
      <c r="Q578" s="304"/>
      <c r="S578" s="18"/>
      <c r="T578" s="18"/>
    </row>
    <row r="579" spans="3:20" ht="15" x14ac:dyDescent="0.25">
      <c r="C579" s="107"/>
      <c r="D579" s="262" t="s">
        <v>477</v>
      </c>
      <c r="E579" s="147">
        <v>566</v>
      </c>
      <c r="F579" s="147">
        <f t="shared" si="18"/>
        <v>2464</v>
      </c>
      <c r="G579" s="157">
        <v>3</v>
      </c>
      <c r="H579" s="99"/>
      <c r="I579" s="141" t="s">
        <v>437</v>
      </c>
      <c r="J579" s="198">
        <f t="shared" si="17"/>
        <v>1432</v>
      </c>
      <c r="K579" s="51" t="s">
        <v>579</v>
      </c>
      <c r="L579" s="52" t="s">
        <v>585</v>
      </c>
      <c r="M579" s="103" t="s">
        <v>167</v>
      </c>
      <c r="N579" s="52" t="s">
        <v>610</v>
      </c>
      <c r="O579" s="171" t="s">
        <v>720</v>
      </c>
      <c r="Q579" s="304"/>
      <c r="S579" s="18"/>
      <c r="T579" s="18"/>
    </row>
    <row r="580" spans="3:20" ht="15" x14ac:dyDescent="0.25">
      <c r="C580" s="107"/>
      <c r="D580" s="262" t="s">
        <v>478</v>
      </c>
      <c r="E580" s="147">
        <v>567</v>
      </c>
      <c r="F580" s="147">
        <f t="shared" si="18"/>
        <v>2468</v>
      </c>
      <c r="G580" s="157">
        <v>1</v>
      </c>
      <c r="H580" s="99"/>
      <c r="I580" s="141" t="s">
        <v>437</v>
      </c>
      <c r="J580" s="198">
        <f t="shared" si="17"/>
        <v>1434</v>
      </c>
      <c r="K580" s="51" t="s">
        <v>580</v>
      </c>
      <c r="L580" s="52" t="s">
        <v>585</v>
      </c>
      <c r="M580" s="103" t="s">
        <v>167</v>
      </c>
      <c r="N580" s="52" t="s">
        <v>585</v>
      </c>
      <c r="O580" s="53" t="s">
        <v>582</v>
      </c>
      <c r="Q580" s="304"/>
      <c r="S580" s="18"/>
      <c r="T580" s="18"/>
    </row>
    <row r="581" spans="3:20" ht="15" x14ac:dyDescent="0.25">
      <c r="C581" s="107"/>
      <c r="D581" s="262" t="s">
        <v>473</v>
      </c>
      <c r="E581" s="147">
        <v>568</v>
      </c>
      <c r="F581" s="147">
        <f t="shared" si="18"/>
        <v>2472</v>
      </c>
      <c r="G581" s="157">
        <v>1</v>
      </c>
      <c r="H581" s="99"/>
      <c r="I581" s="141" t="s">
        <v>437</v>
      </c>
      <c r="J581" s="198">
        <f t="shared" si="17"/>
        <v>1436</v>
      </c>
      <c r="K581" s="51" t="s">
        <v>581</v>
      </c>
      <c r="L581" s="52" t="s">
        <v>585</v>
      </c>
      <c r="M581" s="103" t="s">
        <v>167</v>
      </c>
      <c r="N581" s="52" t="s">
        <v>585</v>
      </c>
      <c r="O581" s="53" t="s">
        <v>582</v>
      </c>
      <c r="Q581" s="304"/>
      <c r="S581" s="18"/>
      <c r="T581" s="18"/>
    </row>
    <row r="582" spans="3:20" ht="15" x14ac:dyDescent="0.25">
      <c r="C582" s="107"/>
      <c r="D582" s="257" t="s">
        <v>408</v>
      </c>
      <c r="E582" s="147">
        <v>569</v>
      </c>
      <c r="F582" s="147">
        <f t="shared" si="18"/>
        <v>2476</v>
      </c>
      <c r="G582" s="157">
        <v>1</v>
      </c>
      <c r="H582" s="99"/>
      <c r="I582" s="141" t="s">
        <v>437</v>
      </c>
      <c r="J582" s="198">
        <f t="shared" si="17"/>
        <v>1438</v>
      </c>
      <c r="K582" s="51" t="s">
        <v>983</v>
      </c>
      <c r="L582" s="170" t="s">
        <v>583</v>
      </c>
      <c r="M582" s="103" t="s">
        <v>167</v>
      </c>
      <c r="N582" s="54" t="s">
        <v>297</v>
      </c>
      <c r="O582" s="53"/>
      <c r="Q582" s="304"/>
      <c r="S582" s="18"/>
      <c r="T582" s="18"/>
    </row>
    <row r="583" spans="3:20" ht="15" x14ac:dyDescent="0.25">
      <c r="C583" s="107"/>
      <c r="D583" s="257" t="s">
        <v>409</v>
      </c>
      <c r="E583" s="147">
        <v>570</v>
      </c>
      <c r="F583" s="147">
        <f t="shared" si="18"/>
        <v>2480</v>
      </c>
      <c r="G583" s="157">
        <v>1</v>
      </c>
      <c r="H583" s="274" t="s">
        <v>167</v>
      </c>
      <c r="I583" s="141" t="s">
        <v>437</v>
      </c>
      <c r="J583" s="198">
        <f t="shared" si="17"/>
        <v>1440</v>
      </c>
      <c r="K583" s="169" t="s">
        <v>984</v>
      </c>
      <c r="L583" s="170" t="s">
        <v>583</v>
      </c>
      <c r="M583" s="103" t="s">
        <v>167</v>
      </c>
      <c r="N583" s="170" t="s">
        <v>303</v>
      </c>
      <c r="O583" s="53"/>
      <c r="Q583" s="304"/>
      <c r="S583" s="18"/>
      <c r="T583" s="18"/>
    </row>
    <row r="584" spans="3:20" ht="15" x14ac:dyDescent="0.25">
      <c r="C584" s="107"/>
      <c r="D584" s="257" t="s">
        <v>520</v>
      </c>
      <c r="E584" s="147">
        <v>571</v>
      </c>
      <c r="F584" s="147">
        <f t="shared" si="18"/>
        <v>2484</v>
      </c>
      <c r="G584" s="157">
        <v>1</v>
      </c>
      <c r="H584" s="274" t="s">
        <v>167</v>
      </c>
      <c r="I584" s="141" t="s">
        <v>437</v>
      </c>
      <c r="J584" s="198">
        <f t="shared" si="17"/>
        <v>1442</v>
      </c>
      <c r="K584" s="169" t="s">
        <v>985</v>
      </c>
      <c r="L584" s="170" t="s">
        <v>583</v>
      </c>
      <c r="M584" s="103" t="s">
        <v>167</v>
      </c>
      <c r="N584" s="170" t="s">
        <v>303</v>
      </c>
      <c r="O584" s="53"/>
      <c r="Q584" s="304"/>
      <c r="S584" s="18"/>
      <c r="T584" s="18"/>
    </row>
    <row r="585" spans="3:20" ht="15" x14ac:dyDescent="0.25">
      <c r="C585" s="107"/>
      <c r="D585" s="257" t="s">
        <v>410</v>
      </c>
      <c r="E585" s="147">
        <v>572</v>
      </c>
      <c r="F585" s="147">
        <f t="shared" si="18"/>
        <v>2488</v>
      </c>
      <c r="G585" s="157">
        <v>1</v>
      </c>
      <c r="H585" s="99"/>
      <c r="I585" s="141" t="s">
        <v>437</v>
      </c>
      <c r="J585" s="198">
        <f t="shared" si="17"/>
        <v>1444</v>
      </c>
      <c r="K585" s="51" t="s">
        <v>986</v>
      </c>
      <c r="L585" s="170" t="s">
        <v>584</v>
      </c>
      <c r="M585" s="103" t="s">
        <v>167</v>
      </c>
      <c r="N585" s="54" t="s">
        <v>297</v>
      </c>
      <c r="O585" s="53"/>
      <c r="Q585" s="304"/>
      <c r="S585" s="18"/>
      <c r="T585" s="18"/>
    </row>
    <row r="586" spans="3:20" ht="15" x14ac:dyDescent="0.25">
      <c r="C586" s="107"/>
      <c r="D586" s="257" t="s">
        <v>411</v>
      </c>
      <c r="E586" s="147">
        <v>573</v>
      </c>
      <c r="F586" s="147">
        <f t="shared" si="18"/>
        <v>2492</v>
      </c>
      <c r="G586" s="157">
        <v>1</v>
      </c>
      <c r="H586" s="274" t="s">
        <v>167</v>
      </c>
      <c r="I586" s="141" t="s">
        <v>437</v>
      </c>
      <c r="J586" s="198">
        <f t="shared" si="17"/>
        <v>1446</v>
      </c>
      <c r="K586" s="169" t="s">
        <v>987</v>
      </c>
      <c r="L586" s="170" t="s">
        <v>584</v>
      </c>
      <c r="M586" s="103" t="s">
        <v>167</v>
      </c>
      <c r="N586" s="54" t="s">
        <v>303</v>
      </c>
      <c r="O586" s="53"/>
      <c r="Q586" s="304"/>
      <c r="S586" s="18"/>
      <c r="T586" s="18"/>
    </row>
    <row r="587" spans="3:20" ht="15" x14ac:dyDescent="0.25">
      <c r="C587" s="107"/>
      <c r="D587" s="257" t="s">
        <v>412</v>
      </c>
      <c r="E587" s="147">
        <v>574</v>
      </c>
      <c r="F587" s="147">
        <f t="shared" si="18"/>
        <v>2496</v>
      </c>
      <c r="G587" s="157">
        <v>1</v>
      </c>
      <c r="H587" s="99"/>
      <c r="I587" s="141" t="s">
        <v>437</v>
      </c>
      <c r="J587" s="198">
        <f t="shared" si="17"/>
        <v>1448</v>
      </c>
      <c r="K587" s="51" t="s">
        <v>988</v>
      </c>
      <c r="L587" s="170" t="s">
        <v>584</v>
      </c>
      <c r="M587" s="103" t="s">
        <v>167</v>
      </c>
      <c r="N587" s="54" t="s">
        <v>303</v>
      </c>
      <c r="O587" s="53"/>
      <c r="Q587" s="304"/>
      <c r="S587" s="18"/>
      <c r="T587" s="18"/>
    </row>
    <row r="588" spans="3:20" ht="15" x14ac:dyDescent="0.25">
      <c r="C588" s="107"/>
      <c r="D588" s="96" t="s">
        <v>373</v>
      </c>
      <c r="E588" s="147">
        <v>575</v>
      </c>
      <c r="F588" s="147">
        <f t="shared" si="18"/>
        <v>2500</v>
      </c>
      <c r="G588" s="99"/>
      <c r="H588" s="99"/>
      <c r="I588" s="141" t="s">
        <v>437</v>
      </c>
      <c r="J588" s="198">
        <f t="shared" si="17"/>
        <v>1450</v>
      </c>
      <c r="K588" s="51"/>
      <c r="L588" s="170"/>
      <c r="M588" s="54"/>
      <c r="N588" s="54"/>
      <c r="O588" s="53"/>
      <c r="Q588" s="304"/>
      <c r="S588" s="18"/>
      <c r="T588" s="18"/>
    </row>
    <row r="589" spans="3:20" ht="15" x14ac:dyDescent="0.25">
      <c r="C589" s="107"/>
      <c r="D589" s="257" t="s">
        <v>479</v>
      </c>
      <c r="E589" s="147">
        <v>576</v>
      </c>
      <c r="F589" s="147">
        <f t="shared" si="18"/>
        <v>2504</v>
      </c>
      <c r="G589" s="157">
        <v>1</v>
      </c>
      <c r="H589" s="99"/>
      <c r="I589" s="141" t="s">
        <v>437</v>
      </c>
      <c r="J589" s="198">
        <f t="shared" ref="J589:J652" si="19">300+2*O$11*(D$11-1)+2*E589</f>
        <v>1452</v>
      </c>
      <c r="K589" s="51" t="s">
        <v>989</v>
      </c>
      <c r="L589" s="170" t="s">
        <v>583</v>
      </c>
      <c r="M589" s="103" t="s">
        <v>167</v>
      </c>
      <c r="N589" s="54" t="s">
        <v>298</v>
      </c>
      <c r="O589" s="53"/>
      <c r="T589" s="18"/>
    </row>
    <row r="590" spans="3:20" ht="15" x14ac:dyDescent="0.25">
      <c r="C590" s="107"/>
      <c r="D590" s="257" t="s">
        <v>480</v>
      </c>
      <c r="E590" s="147">
        <v>577</v>
      </c>
      <c r="F590" s="147">
        <f t="shared" ref="F590:F653" si="20">4*(O$11*(D$11-1)+E590)+F$12</f>
        <v>2508</v>
      </c>
      <c r="G590" s="157">
        <v>1</v>
      </c>
      <c r="H590" s="99"/>
      <c r="I590" s="141" t="s">
        <v>437</v>
      </c>
      <c r="J590" s="198">
        <f t="shared" si="19"/>
        <v>1454</v>
      </c>
      <c r="K590" s="169" t="s">
        <v>675</v>
      </c>
      <c r="L590" s="170" t="s">
        <v>583</v>
      </c>
      <c r="M590" s="103" t="s">
        <v>167</v>
      </c>
      <c r="N590" s="170" t="s">
        <v>298</v>
      </c>
      <c r="O590" s="53"/>
      <c r="Q590" s="304"/>
      <c r="S590" s="18"/>
      <c r="T590" s="18"/>
    </row>
    <row r="591" spans="3:20" ht="15" x14ac:dyDescent="0.25">
      <c r="C591" s="107"/>
      <c r="D591" s="257" t="s">
        <v>481</v>
      </c>
      <c r="E591" s="147">
        <v>578</v>
      </c>
      <c r="F591" s="147">
        <f t="shared" si="20"/>
        <v>2512</v>
      </c>
      <c r="G591" s="157">
        <v>1</v>
      </c>
      <c r="H591" s="99"/>
      <c r="I591" s="141" t="s">
        <v>437</v>
      </c>
      <c r="J591" s="198">
        <f t="shared" si="19"/>
        <v>1456</v>
      </c>
      <c r="K591" s="169" t="s">
        <v>676</v>
      </c>
      <c r="L591" s="170" t="s">
        <v>583</v>
      </c>
      <c r="M591" s="103" t="s">
        <v>167</v>
      </c>
      <c r="N591" s="170" t="s">
        <v>298</v>
      </c>
      <c r="O591" s="53"/>
      <c r="Q591" s="304"/>
      <c r="S591" s="18"/>
      <c r="T591" s="18"/>
    </row>
    <row r="592" spans="3:20" ht="15" x14ac:dyDescent="0.25">
      <c r="C592" s="107"/>
      <c r="D592" s="257" t="s">
        <v>482</v>
      </c>
      <c r="E592" s="147">
        <v>579</v>
      </c>
      <c r="F592" s="147">
        <f t="shared" si="20"/>
        <v>2516</v>
      </c>
      <c r="G592" s="157">
        <v>1</v>
      </c>
      <c r="H592" s="99"/>
      <c r="I592" s="141" t="s">
        <v>437</v>
      </c>
      <c r="J592" s="198">
        <f t="shared" si="19"/>
        <v>1458</v>
      </c>
      <c r="K592" s="169" t="s">
        <v>677</v>
      </c>
      <c r="L592" s="170" t="s">
        <v>583</v>
      </c>
      <c r="M592" s="103" t="s">
        <v>167</v>
      </c>
      <c r="N592" s="170" t="s">
        <v>298</v>
      </c>
      <c r="O592" s="53"/>
      <c r="Q592" s="304"/>
      <c r="S592" s="18"/>
      <c r="T592" s="18"/>
    </row>
    <row r="593" spans="3:20" ht="15" x14ac:dyDescent="0.25">
      <c r="C593" s="107"/>
      <c r="D593" s="257" t="s">
        <v>483</v>
      </c>
      <c r="E593" s="147">
        <v>580</v>
      </c>
      <c r="F593" s="147">
        <f t="shared" si="20"/>
        <v>2520</v>
      </c>
      <c r="G593" s="157">
        <v>1</v>
      </c>
      <c r="H593" s="99"/>
      <c r="I593" s="141" t="s">
        <v>437</v>
      </c>
      <c r="J593" s="198">
        <f t="shared" si="19"/>
        <v>1460</v>
      </c>
      <c r="K593" s="169" t="s">
        <v>678</v>
      </c>
      <c r="L593" s="170" t="s">
        <v>583</v>
      </c>
      <c r="M593" s="103" t="s">
        <v>167</v>
      </c>
      <c r="N593" s="170" t="s">
        <v>298</v>
      </c>
      <c r="O593" s="53"/>
      <c r="Q593" s="304"/>
      <c r="S593" s="18"/>
      <c r="T593" s="18"/>
    </row>
    <row r="594" spans="3:20" ht="15" x14ac:dyDescent="0.25">
      <c r="C594" s="107"/>
      <c r="D594" s="257" t="s">
        <v>484</v>
      </c>
      <c r="E594" s="147">
        <v>581</v>
      </c>
      <c r="F594" s="147">
        <f t="shared" si="20"/>
        <v>2524</v>
      </c>
      <c r="G594" s="157">
        <v>1</v>
      </c>
      <c r="H594" s="99"/>
      <c r="I594" s="141" t="s">
        <v>437</v>
      </c>
      <c r="J594" s="198">
        <f t="shared" si="19"/>
        <v>1462</v>
      </c>
      <c r="K594" s="169" t="s">
        <v>679</v>
      </c>
      <c r="L594" s="170" t="s">
        <v>583</v>
      </c>
      <c r="M594" s="103" t="s">
        <v>167</v>
      </c>
      <c r="N594" s="170" t="s">
        <v>298</v>
      </c>
      <c r="O594" s="53"/>
      <c r="Q594" s="304"/>
      <c r="S594" s="18"/>
      <c r="T594" s="18"/>
    </row>
    <row r="595" spans="3:20" ht="15" x14ac:dyDescent="0.25">
      <c r="C595" s="107"/>
      <c r="D595" s="257" t="s">
        <v>485</v>
      </c>
      <c r="E595" s="147">
        <v>582</v>
      </c>
      <c r="F595" s="147">
        <f t="shared" si="20"/>
        <v>2528</v>
      </c>
      <c r="G595" s="157">
        <v>1</v>
      </c>
      <c r="H595" s="99"/>
      <c r="I595" s="141" t="s">
        <v>437</v>
      </c>
      <c r="J595" s="198">
        <f t="shared" si="19"/>
        <v>1464</v>
      </c>
      <c r="K595" s="169" t="s">
        <v>680</v>
      </c>
      <c r="L595" s="170" t="s">
        <v>583</v>
      </c>
      <c r="M595" s="103" t="s">
        <v>167</v>
      </c>
      <c r="N595" s="170" t="s">
        <v>298</v>
      </c>
      <c r="O595" s="53"/>
      <c r="Q595" s="304"/>
      <c r="S595" s="18"/>
      <c r="T595" s="18"/>
    </row>
    <row r="596" spans="3:20" ht="15" x14ac:dyDescent="0.25">
      <c r="C596" s="107"/>
      <c r="D596" s="257" t="s">
        <v>486</v>
      </c>
      <c r="E596" s="147">
        <v>583</v>
      </c>
      <c r="F596" s="147">
        <f t="shared" si="20"/>
        <v>2532</v>
      </c>
      <c r="G596" s="157">
        <v>1</v>
      </c>
      <c r="H596" s="99"/>
      <c r="I596" s="141" t="s">
        <v>437</v>
      </c>
      <c r="J596" s="198">
        <f t="shared" si="19"/>
        <v>1466</v>
      </c>
      <c r="K596" s="169" t="s">
        <v>681</v>
      </c>
      <c r="L596" s="170" t="s">
        <v>583</v>
      </c>
      <c r="M596" s="103" t="s">
        <v>167</v>
      </c>
      <c r="N596" s="170" t="s">
        <v>298</v>
      </c>
      <c r="O596" s="53"/>
      <c r="Q596" s="304"/>
      <c r="S596" s="18"/>
      <c r="T596" s="18"/>
    </row>
    <row r="597" spans="3:20" ht="15" x14ac:dyDescent="0.25">
      <c r="C597" s="107"/>
      <c r="D597" s="257" t="s">
        <v>423</v>
      </c>
      <c r="E597" s="147">
        <v>584</v>
      </c>
      <c r="F597" s="147">
        <f t="shared" si="20"/>
        <v>2536</v>
      </c>
      <c r="G597" s="157">
        <v>1</v>
      </c>
      <c r="H597" s="99"/>
      <c r="I597" s="141" t="s">
        <v>437</v>
      </c>
      <c r="J597" s="198">
        <f t="shared" si="19"/>
        <v>1468</v>
      </c>
      <c r="K597" s="51" t="s">
        <v>990</v>
      </c>
      <c r="L597" s="170" t="s">
        <v>583</v>
      </c>
      <c r="M597" s="103" t="s">
        <v>167</v>
      </c>
      <c r="N597" s="54" t="s">
        <v>301</v>
      </c>
      <c r="O597" s="53"/>
      <c r="S597" s="18"/>
      <c r="T597" s="18"/>
    </row>
    <row r="598" spans="3:20" ht="15" x14ac:dyDescent="0.25">
      <c r="C598" s="107"/>
      <c r="D598" s="257" t="s">
        <v>424</v>
      </c>
      <c r="E598" s="147">
        <v>585</v>
      </c>
      <c r="F598" s="147">
        <f t="shared" si="20"/>
        <v>2540</v>
      </c>
      <c r="G598" s="157">
        <v>1</v>
      </c>
      <c r="H598" s="99"/>
      <c r="I598" s="141" t="s">
        <v>437</v>
      </c>
      <c r="J598" s="198">
        <f t="shared" si="19"/>
        <v>1470</v>
      </c>
      <c r="K598" s="169" t="s">
        <v>682</v>
      </c>
      <c r="L598" s="170" t="s">
        <v>583</v>
      </c>
      <c r="M598" s="103" t="s">
        <v>167</v>
      </c>
      <c r="N598" s="170" t="s">
        <v>301</v>
      </c>
      <c r="O598" s="53"/>
      <c r="Q598" s="304"/>
      <c r="S598" s="18"/>
      <c r="T598" s="18"/>
    </row>
    <row r="599" spans="3:20" ht="15" x14ac:dyDescent="0.25">
      <c r="C599" s="107"/>
      <c r="D599" s="257" t="s">
        <v>425</v>
      </c>
      <c r="E599" s="147">
        <v>586</v>
      </c>
      <c r="F599" s="147">
        <f t="shared" si="20"/>
        <v>2544</v>
      </c>
      <c r="G599" s="157">
        <v>1</v>
      </c>
      <c r="H599" s="99"/>
      <c r="I599" s="141" t="s">
        <v>437</v>
      </c>
      <c r="J599" s="198">
        <f t="shared" si="19"/>
        <v>1472</v>
      </c>
      <c r="K599" s="169" t="s">
        <v>683</v>
      </c>
      <c r="L599" s="170" t="s">
        <v>583</v>
      </c>
      <c r="M599" s="103" t="s">
        <v>167</v>
      </c>
      <c r="N599" s="170" t="s">
        <v>301</v>
      </c>
      <c r="O599" s="53"/>
      <c r="Q599" s="304"/>
      <c r="S599" s="18"/>
      <c r="T599" s="18"/>
    </row>
    <row r="600" spans="3:20" ht="15" x14ac:dyDescent="0.25">
      <c r="C600" s="107"/>
      <c r="D600" s="257" t="s">
        <v>426</v>
      </c>
      <c r="E600" s="147">
        <v>587</v>
      </c>
      <c r="F600" s="147">
        <f t="shared" si="20"/>
        <v>2548</v>
      </c>
      <c r="G600" s="157">
        <v>1</v>
      </c>
      <c r="H600" s="99"/>
      <c r="I600" s="141" t="s">
        <v>437</v>
      </c>
      <c r="J600" s="198">
        <f t="shared" si="19"/>
        <v>1474</v>
      </c>
      <c r="K600" s="169" t="s">
        <v>684</v>
      </c>
      <c r="L600" s="170" t="s">
        <v>583</v>
      </c>
      <c r="M600" s="103" t="s">
        <v>167</v>
      </c>
      <c r="N600" s="170" t="s">
        <v>301</v>
      </c>
      <c r="O600" s="53"/>
      <c r="Q600" s="304"/>
      <c r="S600" s="18"/>
      <c r="T600" s="18"/>
    </row>
    <row r="601" spans="3:20" ht="15" x14ac:dyDescent="0.25">
      <c r="C601" s="107"/>
      <c r="D601" s="257" t="s">
        <v>427</v>
      </c>
      <c r="E601" s="147">
        <v>588</v>
      </c>
      <c r="F601" s="147">
        <f t="shared" si="20"/>
        <v>2552</v>
      </c>
      <c r="G601" s="157">
        <v>1</v>
      </c>
      <c r="H601" s="99"/>
      <c r="I601" s="141" t="s">
        <v>437</v>
      </c>
      <c r="J601" s="198">
        <f t="shared" si="19"/>
        <v>1476</v>
      </c>
      <c r="K601" s="169" t="s">
        <v>685</v>
      </c>
      <c r="L601" s="170" t="s">
        <v>583</v>
      </c>
      <c r="M601" s="103" t="s">
        <v>167</v>
      </c>
      <c r="N601" s="170" t="s">
        <v>301</v>
      </c>
      <c r="O601" s="53"/>
      <c r="Q601" s="304"/>
      <c r="S601" s="18"/>
      <c r="T601" s="18"/>
    </row>
    <row r="602" spans="3:20" ht="15" x14ac:dyDescent="0.25">
      <c r="C602" s="107"/>
      <c r="D602" s="257" t="s">
        <v>428</v>
      </c>
      <c r="E602" s="147">
        <v>589</v>
      </c>
      <c r="F602" s="147">
        <f t="shared" si="20"/>
        <v>2556</v>
      </c>
      <c r="G602" s="157">
        <v>1</v>
      </c>
      <c r="H602" s="99"/>
      <c r="I602" s="141" t="s">
        <v>437</v>
      </c>
      <c r="J602" s="198">
        <f t="shared" si="19"/>
        <v>1478</v>
      </c>
      <c r="K602" s="169" t="s">
        <v>686</v>
      </c>
      <c r="L602" s="170" t="s">
        <v>583</v>
      </c>
      <c r="M602" s="103" t="s">
        <v>167</v>
      </c>
      <c r="N602" s="170" t="s">
        <v>301</v>
      </c>
      <c r="O602" s="53"/>
      <c r="Q602" s="304"/>
      <c r="S602" s="18"/>
      <c r="T602" s="18"/>
    </row>
    <row r="603" spans="3:20" ht="15" x14ac:dyDescent="0.25">
      <c r="C603" s="107"/>
      <c r="D603" s="257" t="s">
        <v>429</v>
      </c>
      <c r="E603" s="147">
        <v>590</v>
      </c>
      <c r="F603" s="147">
        <f t="shared" si="20"/>
        <v>2560</v>
      </c>
      <c r="G603" s="157">
        <v>1</v>
      </c>
      <c r="H603" s="99"/>
      <c r="I603" s="141" t="s">
        <v>437</v>
      </c>
      <c r="J603" s="198">
        <f t="shared" si="19"/>
        <v>1480</v>
      </c>
      <c r="K603" s="169" t="s">
        <v>687</v>
      </c>
      <c r="L603" s="170" t="s">
        <v>583</v>
      </c>
      <c r="M603" s="103" t="s">
        <v>167</v>
      </c>
      <c r="N603" s="170" t="s">
        <v>301</v>
      </c>
      <c r="O603" s="53"/>
      <c r="Q603" s="304"/>
      <c r="S603" s="18"/>
      <c r="T603" s="18"/>
    </row>
    <row r="604" spans="3:20" ht="15" x14ac:dyDescent="0.25">
      <c r="C604" s="107"/>
      <c r="D604" s="257" t="s">
        <v>430</v>
      </c>
      <c r="E604" s="147">
        <v>591</v>
      </c>
      <c r="F604" s="147">
        <f t="shared" si="20"/>
        <v>2564</v>
      </c>
      <c r="G604" s="157">
        <v>1</v>
      </c>
      <c r="H604" s="99"/>
      <c r="I604" s="141" t="s">
        <v>437</v>
      </c>
      <c r="J604" s="198">
        <f t="shared" si="19"/>
        <v>1482</v>
      </c>
      <c r="K604" s="169" t="s">
        <v>688</v>
      </c>
      <c r="L604" s="170" t="s">
        <v>583</v>
      </c>
      <c r="M604" s="103" t="s">
        <v>167</v>
      </c>
      <c r="N604" s="170" t="s">
        <v>301</v>
      </c>
      <c r="O604" s="53"/>
      <c r="Q604" s="304"/>
      <c r="S604" s="18"/>
      <c r="T604" s="18"/>
    </row>
    <row r="605" spans="3:20" ht="15" x14ac:dyDescent="0.25">
      <c r="C605" s="107"/>
      <c r="D605" s="262" t="s">
        <v>431</v>
      </c>
      <c r="E605" s="147">
        <v>592</v>
      </c>
      <c r="F605" s="147">
        <f t="shared" si="20"/>
        <v>2568</v>
      </c>
      <c r="G605" s="157">
        <v>1</v>
      </c>
      <c r="H605" s="99"/>
      <c r="I605" s="141" t="s">
        <v>437</v>
      </c>
      <c r="J605" s="198">
        <f t="shared" si="19"/>
        <v>1484</v>
      </c>
      <c r="K605" s="169" t="s">
        <v>991</v>
      </c>
      <c r="L605" s="170" t="s">
        <v>583</v>
      </c>
      <c r="M605" s="103" t="s">
        <v>167</v>
      </c>
      <c r="N605" s="170" t="s">
        <v>301</v>
      </c>
      <c r="O605" s="53"/>
      <c r="S605" s="18"/>
      <c r="T605" s="18"/>
    </row>
    <row r="606" spans="3:20" ht="15" x14ac:dyDescent="0.25">
      <c r="C606" s="107"/>
      <c r="D606" s="257" t="s">
        <v>432</v>
      </c>
      <c r="E606" s="147">
        <v>593</v>
      </c>
      <c r="F606" s="147">
        <f t="shared" si="20"/>
        <v>2572</v>
      </c>
      <c r="G606" s="157">
        <v>1</v>
      </c>
      <c r="H606" s="99"/>
      <c r="I606" s="141" t="s">
        <v>437</v>
      </c>
      <c r="J606" s="198">
        <f t="shared" si="19"/>
        <v>1486</v>
      </c>
      <c r="K606" s="169" t="s">
        <v>689</v>
      </c>
      <c r="L606" s="170" t="s">
        <v>583</v>
      </c>
      <c r="M606" s="103" t="s">
        <v>167</v>
      </c>
      <c r="N606" s="170" t="s">
        <v>301</v>
      </c>
      <c r="O606" s="53"/>
      <c r="Q606" s="304"/>
      <c r="S606" s="18"/>
      <c r="T606" s="18"/>
    </row>
    <row r="607" spans="3:20" ht="15" x14ac:dyDescent="0.25">
      <c r="C607" s="107"/>
      <c r="D607" s="257" t="s">
        <v>433</v>
      </c>
      <c r="E607" s="147">
        <v>594</v>
      </c>
      <c r="F607" s="147">
        <f t="shared" si="20"/>
        <v>2576</v>
      </c>
      <c r="G607" s="157">
        <v>1</v>
      </c>
      <c r="H607" s="99"/>
      <c r="I607" s="141" t="s">
        <v>437</v>
      </c>
      <c r="J607" s="198">
        <f t="shared" si="19"/>
        <v>1488</v>
      </c>
      <c r="K607" s="169" t="s">
        <v>690</v>
      </c>
      <c r="L607" s="170" t="s">
        <v>583</v>
      </c>
      <c r="M607" s="103" t="s">
        <v>167</v>
      </c>
      <c r="N607" s="170" t="s">
        <v>301</v>
      </c>
      <c r="O607" s="53"/>
      <c r="Q607" s="304"/>
      <c r="S607" s="18"/>
      <c r="T607" s="18"/>
    </row>
    <row r="608" spans="3:20" ht="15" x14ac:dyDescent="0.25">
      <c r="C608" s="107"/>
      <c r="D608" s="257" t="s">
        <v>434</v>
      </c>
      <c r="E608" s="147">
        <v>595</v>
      </c>
      <c r="F608" s="147">
        <f t="shared" si="20"/>
        <v>2580</v>
      </c>
      <c r="G608" s="157">
        <v>1</v>
      </c>
      <c r="H608" s="99"/>
      <c r="I608" s="141" t="s">
        <v>437</v>
      </c>
      <c r="J608" s="198">
        <f t="shared" si="19"/>
        <v>1490</v>
      </c>
      <c r="K608" s="169" t="s">
        <v>691</v>
      </c>
      <c r="L608" s="170" t="s">
        <v>583</v>
      </c>
      <c r="M608" s="103" t="s">
        <v>167</v>
      </c>
      <c r="N608" s="170" t="s">
        <v>301</v>
      </c>
      <c r="O608" s="53"/>
      <c r="Q608" s="304"/>
      <c r="S608" s="18"/>
      <c r="T608" s="18"/>
    </row>
    <row r="609" spans="3:20" ht="15" x14ac:dyDescent="0.25">
      <c r="C609" s="107"/>
      <c r="D609" s="257" t="s">
        <v>435</v>
      </c>
      <c r="E609" s="147">
        <v>596</v>
      </c>
      <c r="F609" s="147">
        <f t="shared" si="20"/>
        <v>2584</v>
      </c>
      <c r="G609" s="157">
        <v>1</v>
      </c>
      <c r="H609" s="99"/>
      <c r="I609" s="141" t="s">
        <v>437</v>
      </c>
      <c r="J609" s="198">
        <f t="shared" si="19"/>
        <v>1492</v>
      </c>
      <c r="K609" s="169" t="s">
        <v>692</v>
      </c>
      <c r="L609" s="170" t="s">
        <v>583</v>
      </c>
      <c r="M609" s="103" t="s">
        <v>167</v>
      </c>
      <c r="N609" s="170" t="s">
        <v>301</v>
      </c>
      <c r="O609" s="53"/>
      <c r="Q609" s="304"/>
      <c r="S609" s="18"/>
      <c r="T609" s="18"/>
    </row>
    <row r="610" spans="3:20" ht="15" x14ac:dyDescent="0.25">
      <c r="C610" s="107"/>
      <c r="D610" s="257" t="s">
        <v>436</v>
      </c>
      <c r="E610" s="147">
        <v>597</v>
      </c>
      <c r="F610" s="147">
        <f t="shared" si="20"/>
        <v>2588</v>
      </c>
      <c r="G610" s="157">
        <v>1</v>
      </c>
      <c r="H610" s="99"/>
      <c r="I610" s="141" t="s">
        <v>437</v>
      </c>
      <c r="J610" s="198">
        <f t="shared" si="19"/>
        <v>1494</v>
      </c>
      <c r="K610" s="169" t="s">
        <v>693</v>
      </c>
      <c r="L610" s="170" t="s">
        <v>583</v>
      </c>
      <c r="M610" s="103" t="s">
        <v>167</v>
      </c>
      <c r="N610" s="170" t="s">
        <v>301</v>
      </c>
      <c r="O610" s="53"/>
      <c r="Q610" s="304"/>
      <c r="S610" s="18"/>
      <c r="T610" s="18"/>
    </row>
    <row r="611" spans="3:20" ht="15" x14ac:dyDescent="0.25">
      <c r="C611" s="107"/>
      <c r="D611" s="257" t="s">
        <v>417</v>
      </c>
      <c r="E611" s="147">
        <v>598</v>
      </c>
      <c r="F611" s="147">
        <f t="shared" si="20"/>
        <v>2592</v>
      </c>
      <c r="G611" s="157">
        <v>1</v>
      </c>
      <c r="H611" s="99"/>
      <c r="I611" s="141" t="s">
        <v>437</v>
      </c>
      <c r="J611" s="198">
        <f t="shared" si="19"/>
        <v>1496</v>
      </c>
      <c r="K611" s="169" t="s">
        <v>694</v>
      </c>
      <c r="L611" s="170" t="s">
        <v>583</v>
      </c>
      <c r="M611" s="103" t="s">
        <v>167</v>
      </c>
      <c r="N611" s="170" t="s">
        <v>301</v>
      </c>
      <c r="O611" s="53"/>
      <c r="Q611" s="304"/>
      <c r="S611" s="18"/>
      <c r="T611" s="18"/>
    </row>
    <row r="612" spans="3:20" ht="15" x14ac:dyDescent="0.25">
      <c r="C612" s="107"/>
      <c r="D612" s="257" t="s">
        <v>418</v>
      </c>
      <c r="E612" s="147">
        <v>599</v>
      </c>
      <c r="F612" s="147">
        <f t="shared" si="20"/>
        <v>2596</v>
      </c>
      <c r="G612" s="157">
        <v>1</v>
      </c>
      <c r="H612" s="99"/>
      <c r="I612" s="141" t="s">
        <v>437</v>
      </c>
      <c r="J612" s="198">
        <f t="shared" si="19"/>
        <v>1498</v>
      </c>
      <c r="K612" s="169" t="s">
        <v>695</v>
      </c>
      <c r="L612" s="170" t="s">
        <v>583</v>
      </c>
      <c r="M612" s="103" t="s">
        <v>167</v>
      </c>
      <c r="N612" s="170" t="s">
        <v>301</v>
      </c>
      <c r="O612" s="53"/>
      <c r="Q612" s="304"/>
      <c r="S612" s="18"/>
      <c r="T612" s="18"/>
    </row>
    <row r="613" spans="3:20" ht="15" x14ac:dyDescent="0.25">
      <c r="C613" s="107"/>
      <c r="D613" s="257" t="s">
        <v>414</v>
      </c>
      <c r="E613" s="147">
        <v>600</v>
      </c>
      <c r="F613" s="147">
        <f t="shared" si="20"/>
        <v>2600</v>
      </c>
      <c r="G613" s="157">
        <v>1</v>
      </c>
      <c r="H613" s="99"/>
      <c r="I613" s="141" t="s">
        <v>437</v>
      </c>
      <c r="J613" s="198">
        <f t="shared" si="19"/>
        <v>1500</v>
      </c>
      <c r="K613" s="51" t="s">
        <v>992</v>
      </c>
      <c r="L613" s="170" t="s">
        <v>584</v>
      </c>
      <c r="M613" s="103" t="s">
        <v>167</v>
      </c>
      <c r="N613" s="54" t="s">
        <v>298</v>
      </c>
      <c r="O613" s="53"/>
      <c r="S613" s="18"/>
      <c r="T613" s="18"/>
    </row>
    <row r="614" spans="3:20" ht="15" x14ac:dyDescent="0.25">
      <c r="C614" s="107"/>
      <c r="D614" s="257" t="s">
        <v>415</v>
      </c>
      <c r="E614" s="147">
        <v>601</v>
      </c>
      <c r="F614" s="147">
        <f t="shared" si="20"/>
        <v>2604</v>
      </c>
      <c r="G614" s="157">
        <v>1</v>
      </c>
      <c r="H614" s="99"/>
      <c r="I614" s="141" t="s">
        <v>437</v>
      </c>
      <c r="J614" s="198">
        <f t="shared" si="19"/>
        <v>1502</v>
      </c>
      <c r="K614" s="169" t="s">
        <v>696</v>
      </c>
      <c r="L614" s="170" t="s">
        <v>584</v>
      </c>
      <c r="M614" s="103" t="s">
        <v>167</v>
      </c>
      <c r="N614" s="170" t="s">
        <v>298</v>
      </c>
      <c r="O614" s="53"/>
      <c r="Q614" s="304"/>
      <c r="S614" s="18"/>
      <c r="T614" s="18"/>
    </row>
    <row r="615" spans="3:20" ht="15" x14ac:dyDescent="0.25">
      <c r="C615" s="107"/>
      <c r="D615" s="257" t="s">
        <v>416</v>
      </c>
      <c r="E615" s="147">
        <v>602</v>
      </c>
      <c r="F615" s="147">
        <f t="shared" si="20"/>
        <v>2608</v>
      </c>
      <c r="G615" s="157">
        <v>1</v>
      </c>
      <c r="H615" s="99"/>
      <c r="I615" s="141" t="s">
        <v>437</v>
      </c>
      <c r="J615" s="198">
        <f t="shared" si="19"/>
        <v>1504</v>
      </c>
      <c r="K615" s="169" t="s">
        <v>697</v>
      </c>
      <c r="L615" s="170" t="s">
        <v>584</v>
      </c>
      <c r="M615" s="103" t="s">
        <v>167</v>
      </c>
      <c r="N615" s="170" t="s">
        <v>298</v>
      </c>
      <c r="O615" s="53"/>
      <c r="Q615" s="304"/>
      <c r="S615" s="18"/>
      <c r="T615" s="18"/>
    </row>
    <row r="616" spans="3:20" ht="15" x14ac:dyDescent="0.25">
      <c r="C616" s="107"/>
      <c r="D616" s="257" t="s">
        <v>413</v>
      </c>
      <c r="E616" s="147">
        <v>603</v>
      </c>
      <c r="F616" s="147">
        <f t="shared" si="20"/>
        <v>2612</v>
      </c>
      <c r="G616" s="157">
        <v>1</v>
      </c>
      <c r="H616" s="99"/>
      <c r="I616" s="141" t="s">
        <v>437</v>
      </c>
      <c r="J616" s="198">
        <f t="shared" si="19"/>
        <v>1506</v>
      </c>
      <c r="K616" s="169" t="s">
        <v>698</v>
      </c>
      <c r="L616" s="170" t="s">
        <v>584</v>
      </c>
      <c r="M616" s="103" t="s">
        <v>167</v>
      </c>
      <c r="N616" s="170" t="s">
        <v>298</v>
      </c>
      <c r="O616" s="53"/>
      <c r="Q616" s="304"/>
      <c r="S616" s="18"/>
      <c r="T616" s="18"/>
    </row>
    <row r="617" spans="3:20" ht="15" x14ac:dyDescent="0.25">
      <c r="C617" s="107"/>
      <c r="D617" s="257" t="s">
        <v>419</v>
      </c>
      <c r="E617" s="147">
        <v>604</v>
      </c>
      <c r="F617" s="147">
        <f t="shared" si="20"/>
        <v>2616</v>
      </c>
      <c r="G617" s="157">
        <v>1</v>
      </c>
      <c r="H617" s="99"/>
      <c r="I617" s="141" t="s">
        <v>437</v>
      </c>
      <c r="J617" s="198">
        <f t="shared" si="19"/>
        <v>1508</v>
      </c>
      <c r="K617" s="169" t="s">
        <v>699</v>
      </c>
      <c r="L617" s="170" t="s">
        <v>584</v>
      </c>
      <c r="M617" s="103" t="s">
        <v>167</v>
      </c>
      <c r="N617" s="170" t="s">
        <v>298</v>
      </c>
      <c r="O617" s="53"/>
      <c r="Q617" s="304"/>
      <c r="S617" s="18"/>
      <c r="T617" s="18"/>
    </row>
    <row r="618" spans="3:20" ht="15" x14ac:dyDescent="0.25">
      <c r="C618" s="107"/>
      <c r="D618" s="257" t="s">
        <v>420</v>
      </c>
      <c r="E618" s="147">
        <v>605</v>
      </c>
      <c r="F618" s="147">
        <f t="shared" si="20"/>
        <v>2620</v>
      </c>
      <c r="G618" s="157">
        <v>1</v>
      </c>
      <c r="H618" s="99"/>
      <c r="I618" s="141" t="s">
        <v>437</v>
      </c>
      <c r="J618" s="198">
        <f t="shared" si="19"/>
        <v>1510</v>
      </c>
      <c r="K618" s="169" t="s">
        <v>700</v>
      </c>
      <c r="L618" s="170" t="s">
        <v>584</v>
      </c>
      <c r="M618" s="103" t="s">
        <v>167</v>
      </c>
      <c r="N618" s="170" t="s">
        <v>298</v>
      </c>
      <c r="O618" s="53"/>
      <c r="Q618" s="304"/>
      <c r="S618" s="18"/>
      <c r="T618" s="18"/>
    </row>
    <row r="619" spans="3:20" ht="15" x14ac:dyDescent="0.25">
      <c r="C619" s="107"/>
      <c r="D619" s="257" t="s">
        <v>421</v>
      </c>
      <c r="E619" s="147">
        <v>606</v>
      </c>
      <c r="F619" s="147">
        <f t="shared" si="20"/>
        <v>2624</v>
      </c>
      <c r="G619" s="157">
        <v>1</v>
      </c>
      <c r="H619" s="99"/>
      <c r="I619" s="141" t="s">
        <v>437</v>
      </c>
      <c r="J619" s="198">
        <f t="shared" si="19"/>
        <v>1512</v>
      </c>
      <c r="K619" s="169" t="s">
        <v>701</v>
      </c>
      <c r="L619" s="170" t="s">
        <v>584</v>
      </c>
      <c r="M619" s="103" t="s">
        <v>167</v>
      </c>
      <c r="N619" s="170" t="s">
        <v>298</v>
      </c>
      <c r="O619" s="53"/>
      <c r="Q619" s="304"/>
      <c r="S619" s="18"/>
      <c r="T619" s="18"/>
    </row>
    <row r="620" spans="3:20" ht="15" x14ac:dyDescent="0.25">
      <c r="C620" s="107"/>
      <c r="D620" s="257" t="s">
        <v>422</v>
      </c>
      <c r="E620" s="147">
        <v>607</v>
      </c>
      <c r="F620" s="147">
        <f t="shared" si="20"/>
        <v>2628</v>
      </c>
      <c r="G620" s="157">
        <v>1</v>
      </c>
      <c r="H620" s="99"/>
      <c r="I620" s="141" t="s">
        <v>437</v>
      </c>
      <c r="J620" s="198">
        <f t="shared" si="19"/>
        <v>1514</v>
      </c>
      <c r="K620" s="169" t="s">
        <v>702</v>
      </c>
      <c r="L620" s="170" t="s">
        <v>584</v>
      </c>
      <c r="M620" s="103" t="s">
        <v>167</v>
      </c>
      <c r="N620" s="170" t="s">
        <v>298</v>
      </c>
      <c r="O620" s="53"/>
      <c r="Q620" s="304"/>
      <c r="S620" s="18"/>
      <c r="T620" s="18"/>
    </row>
    <row r="621" spans="3:20" ht="15" x14ac:dyDescent="0.25">
      <c r="C621" s="107"/>
      <c r="D621" s="257" t="s">
        <v>438</v>
      </c>
      <c r="E621" s="147">
        <v>608</v>
      </c>
      <c r="F621" s="147">
        <f t="shared" si="20"/>
        <v>2632</v>
      </c>
      <c r="G621" s="157">
        <v>1</v>
      </c>
      <c r="H621" s="99"/>
      <c r="I621" s="141" t="s">
        <v>437</v>
      </c>
      <c r="J621" s="198">
        <f t="shared" si="19"/>
        <v>1516</v>
      </c>
      <c r="K621" s="51" t="s">
        <v>993</v>
      </c>
      <c r="L621" s="170" t="s">
        <v>584</v>
      </c>
      <c r="M621" s="103" t="s">
        <v>167</v>
      </c>
      <c r="N621" s="54" t="s">
        <v>301</v>
      </c>
      <c r="O621" s="53"/>
      <c r="S621" s="18"/>
      <c r="T621" s="18"/>
    </row>
    <row r="622" spans="3:20" ht="15" x14ac:dyDescent="0.25">
      <c r="C622" s="107"/>
      <c r="D622" s="257" t="s">
        <v>439</v>
      </c>
      <c r="E622" s="147">
        <v>609</v>
      </c>
      <c r="F622" s="147">
        <f t="shared" si="20"/>
        <v>2636</v>
      </c>
      <c r="G622" s="157">
        <v>1</v>
      </c>
      <c r="H622" s="99"/>
      <c r="I622" s="141" t="s">
        <v>437</v>
      </c>
      <c r="J622" s="198">
        <f t="shared" si="19"/>
        <v>1518</v>
      </c>
      <c r="K622" s="169" t="s">
        <v>704</v>
      </c>
      <c r="L622" s="170" t="s">
        <v>584</v>
      </c>
      <c r="M622" s="103" t="s">
        <v>167</v>
      </c>
      <c r="N622" s="170" t="s">
        <v>301</v>
      </c>
      <c r="O622" s="53"/>
      <c r="Q622" s="304"/>
      <c r="S622" s="18"/>
      <c r="T622" s="18"/>
    </row>
    <row r="623" spans="3:20" ht="15" x14ac:dyDescent="0.25">
      <c r="C623" s="107"/>
      <c r="D623" s="257" t="s">
        <v>440</v>
      </c>
      <c r="E623" s="147">
        <v>610</v>
      </c>
      <c r="F623" s="147">
        <f t="shared" si="20"/>
        <v>2640</v>
      </c>
      <c r="G623" s="157">
        <v>1</v>
      </c>
      <c r="H623" s="99"/>
      <c r="I623" s="141" t="s">
        <v>437</v>
      </c>
      <c r="J623" s="198">
        <f t="shared" si="19"/>
        <v>1520</v>
      </c>
      <c r="K623" s="169" t="s">
        <v>705</v>
      </c>
      <c r="L623" s="170" t="s">
        <v>584</v>
      </c>
      <c r="M623" s="103" t="s">
        <v>167</v>
      </c>
      <c r="N623" s="170" t="s">
        <v>301</v>
      </c>
      <c r="O623" s="53"/>
      <c r="Q623" s="304"/>
      <c r="S623" s="18"/>
      <c r="T623" s="18"/>
    </row>
    <row r="624" spans="3:20" ht="15" x14ac:dyDescent="0.25">
      <c r="C624" s="107"/>
      <c r="D624" s="257" t="s">
        <v>441</v>
      </c>
      <c r="E624" s="147">
        <v>611</v>
      </c>
      <c r="F624" s="147">
        <f t="shared" si="20"/>
        <v>2644</v>
      </c>
      <c r="G624" s="157">
        <v>1</v>
      </c>
      <c r="H624" s="99"/>
      <c r="I624" s="141" t="s">
        <v>437</v>
      </c>
      <c r="J624" s="198">
        <f t="shared" si="19"/>
        <v>1522</v>
      </c>
      <c r="K624" s="169" t="s">
        <v>706</v>
      </c>
      <c r="L624" s="170" t="s">
        <v>584</v>
      </c>
      <c r="M624" s="103" t="s">
        <v>167</v>
      </c>
      <c r="N624" s="170" t="s">
        <v>301</v>
      </c>
      <c r="O624" s="53"/>
      <c r="Q624" s="304"/>
      <c r="S624" s="18"/>
      <c r="T624" s="18"/>
    </row>
    <row r="625" spans="3:20" ht="15" x14ac:dyDescent="0.25">
      <c r="C625" s="107"/>
      <c r="D625" s="257" t="s">
        <v>442</v>
      </c>
      <c r="E625" s="147">
        <v>612</v>
      </c>
      <c r="F625" s="147">
        <f t="shared" si="20"/>
        <v>2648</v>
      </c>
      <c r="G625" s="157">
        <v>1</v>
      </c>
      <c r="H625" s="99"/>
      <c r="I625" s="141" t="s">
        <v>437</v>
      </c>
      <c r="J625" s="198">
        <f t="shared" si="19"/>
        <v>1524</v>
      </c>
      <c r="K625" s="169" t="s">
        <v>707</v>
      </c>
      <c r="L625" s="170" t="s">
        <v>584</v>
      </c>
      <c r="M625" s="103" t="s">
        <v>167</v>
      </c>
      <c r="N625" s="170" t="s">
        <v>301</v>
      </c>
      <c r="O625" s="53"/>
      <c r="Q625" s="304"/>
      <c r="S625" s="18"/>
      <c r="T625" s="18"/>
    </row>
    <row r="626" spans="3:20" ht="15" x14ac:dyDescent="0.25">
      <c r="C626" s="107"/>
      <c r="D626" s="257" t="s">
        <v>443</v>
      </c>
      <c r="E626" s="147">
        <v>613</v>
      </c>
      <c r="F626" s="147">
        <f t="shared" si="20"/>
        <v>2652</v>
      </c>
      <c r="G626" s="157">
        <v>1</v>
      </c>
      <c r="H626" s="99"/>
      <c r="I626" s="141" t="s">
        <v>437</v>
      </c>
      <c r="J626" s="198">
        <f t="shared" si="19"/>
        <v>1526</v>
      </c>
      <c r="K626" s="169" t="s">
        <v>708</v>
      </c>
      <c r="L626" s="170" t="s">
        <v>584</v>
      </c>
      <c r="M626" s="103" t="s">
        <v>167</v>
      </c>
      <c r="N626" s="170" t="s">
        <v>301</v>
      </c>
      <c r="O626" s="53"/>
      <c r="Q626" s="304"/>
      <c r="S626" s="18"/>
      <c r="T626" s="18"/>
    </row>
    <row r="627" spans="3:20" ht="15" x14ac:dyDescent="0.25">
      <c r="C627" s="107"/>
      <c r="D627" s="257" t="s">
        <v>444</v>
      </c>
      <c r="E627" s="147">
        <v>614</v>
      </c>
      <c r="F627" s="147">
        <f t="shared" si="20"/>
        <v>2656</v>
      </c>
      <c r="G627" s="157">
        <v>1</v>
      </c>
      <c r="H627" s="99"/>
      <c r="I627" s="141" t="s">
        <v>437</v>
      </c>
      <c r="J627" s="198">
        <f t="shared" si="19"/>
        <v>1528</v>
      </c>
      <c r="K627" s="169" t="s">
        <v>709</v>
      </c>
      <c r="L627" s="170" t="s">
        <v>584</v>
      </c>
      <c r="M627" s="103" t="s">
        <v>167</v>
      </c>
      <c r="N627" s="170" t="s">
        <v>301</v>
      </c>
      <c r="O627" s="53"/>
      <c r="Q627" s="304"/>
      <c r="S627" s="18"/>
      <c r="T627" s="18"/>
    </row>
    <row r="628" spans="3:20" ht="15" x14ac:dyDescent="0.25">
      <c r="C628" s="107"/>
      <c r="D628" s="257" t="s">
        <v>445</v>
      </c>
      <c r="E628" s="147">
        <v>615</v>
      </c>
      <c r="F628" s="147">
        <f t="shared" si="20"/>
        <v>2660</v>
      </c>
      <c r="G628" s="157">
        <v>1</v>
      </c>
      <c r="H628" s="99"/>
      <c r="I628" s="141" t="s">
        <v>437</v>
      </c>
      <c r="J628" s="198">
        <f t="shared" si="19"/>
        <v>1530</v>
      </c>
      <c r="K628" s="169" t="s">
        <v>710</v>
      </c>
      <c r="L628" s="170" t="s">
        <v>584</v>
      </c>
      <c r="M628" s="103" t="s">
        <v>167</v>
      </c>
      <c r="N628" s="170" t="s">
        <v>301</v>
      </c>
      <c r="O628" s="53"/>
      <c r="Q628" s="304"/>
      <c r="S628" s="18"/>
      <c r="T628" s="18"/>
    </row>
    <row r="629" spans="3:20" ht="15" x14ac:dyDescent="0.25">
      <c r="C629" s="107"/>
      <c r="D629" s="257" t="s">
        <v>446</v>
      </c>
      <c r="E629" s="147">
        <v>616</v>
      </c>
      <c r="F629" s="147">
        <f t="shared" si="20"/>
        <v>2664</v>
      </c>
      <c r="G629" s="157">
        <v>1</v>
      </c>
      <c r="H629" s="99"/>
      <c r="I629" s="141" t="s">
        <v>437</v>
      </c>
      <c r="J629" s="198">
        <f t="shared" si="19"/>
        <v>1532</v>
      </c>
      <c r="K629" s="51" t="s">
        <v>994</v>
      </c>
      <c r="L629" s="170" t="s">
        <v>584</v>
      </c>
      <c r="M629" s="103" t="s">
        <v>167</v>
      </c>
      <c r="N629" s="54" t="s">
        <v>301</v>
      </c>
      <c r="O629" s="53"/>
      <c r="S629" s="18"/>
      <c r="T629" s="18"/>
    </row>
    <row r="630" spans="3:20" ht="15" x14ac:dyDescent="0.25">
      <c r="C630" s="107"/>
      <c r="D630" s="257" t="s">
        <v>447</v>
      </c>
      <c r="E630" s="147">
        <v>617</v>
      </c>
      <c r="F630" s="147">
        <f t="shared" si="20"/>
        <v>2668</v>
      </c>
      <c r="G630" s="157">
        <v>1</v>
      </c>
      <c r="H630" s="99"/>
      <c r="I630" s="141" t="s">
        <v>437</v>
      </c>
      <c r="J630" s="198">
        <f t="shared" si="19"/>
        <v>1534</v>
      </c>
      <c r="K630" s="169" t="s">
        <v>711</v>
      </c>
      <c r="L630" s="170" t="s">
        <v>584</v>
      </c>
      <c r="M630" s="103" t="s">
        <v>167</v>
      </c>
      <c r="N630" s="170" t="s">
        <v>301</v>
      </c>
      <c r="O630" s="53"/>
      <c r="Q630" s="304"/>
      <c r="S630" s="18"/>
      <c r="T630" s="18"/>
    </row>
    <row r="631" spans="3:20" ht="15" x14ac:dyDescent="0.25">
      <c r="C631" s="107"/>
      <c r="D631" s="257" t="s">
        <v>448</v>
      </c>
      <c r="E631" s="147">
        <v>618</v>
      </c>
      <c r="F631" s="147">
        <f t="shared" si="20"/>
        <v>2672</v>
      </c>
      <c r="G631" s="157">
        <v>1</v>
      </c>
      <c r="H631" s="99"/>
      <c r="I631" s="141" t="s">
        <v>437</v>
      </c>
      <c r="J631" s="198">
        <f t="shared" si="19"/>
        <v>1536</v>
      </c>
      <c r="K631" s="169" t="s">
        <v>712</v>
      </c>
      <c r="L631" s="170" t="s">
        <v>584</v>
      </c>
      <c r="M631" s="103" t="s">
        <v>167</v>
      </c>
      <c r="N631" s="170" t="s">
        <v>301</v>
      </c>
      <c r="O631" s="53"/>
      <c r="Q631" s="304"/>
      <c r="S631" s="18"/>
      <c r="T631" s="18"/>
    </row>
    <row r="632" spans="3:20" ht="15" x14ac:dyDescent="0.25">
      <c r="C632" s="107"/>
      <c r="D632" s="257" t="s">
        <v>449</v>
      </c>
      <c r="E632" s="147">
        <v>619</v>
      </c>
      <c r="F632" s="147">
        <f t="shared" si="20"/>
        <v>2676</v>
      </c>
      <c r="G632" s="157">
        <v>1</v>
      </c>
      <c r="H632" s="99"/>
      <c r="I632" s="141" t="s">
        <v>437</v>
      </c>
      <c r="J632" s="198">
        <f t="shared" si="19"/>
        <v>1538</v>
      </c>
      <c r="K632" s="169" t="s">
        <v>713</v>
      </c>
      <c r="L632" s="170" t="s">
        <v>584</v>
      </c>
      <c r="M632" s="103" t="s">
        <v>167</v>
      </c>
      <c r="N632" s="170" t="s">
        <v>301</v>
      </c>
      <c r="O632" s="53"/>
      <c r="Q632" s="304"/>
      <c r="S632" s="18"/>
      <c r="T632" s="18"/>
    </row>
    <row r="633" spans="3:20" ht="15" x14ac:dyDescent="0.25">
      <c r="C633" s="107"/>
      <c r="D633" s="257" t="s">
        <v>450</v>
      </c>
      <c r="E633" s="147">
        <v>620</v>
      </c>
      <c r="F633" s="147">
        <f t="shared" si="20"/>
        <v>2680</v>
      </c>
      <c r="G633" s="157">
        <v>1</v>
      </c>
      <c r="H633" s="99"/>
      <c r="I633" s="141" t="s">
        <v>437</v>
      </c>
      <c r="J633" s="198">
        <f t="shared" si="19"/>
        <v>1540</v>
      </c>
      <c r="K633" s="169" t="s">
        <v>714</v>
      </c>
      <c r="L633" s="170" t="s">
        <v>584</v>
      </c>
      <c r="M633" s="103" t="s">
        <v>167</v>
      </c>
      <c r="N633" s="170" t="s">
        <v>301</v>
      </c>
      <c r="O633" s="53"/>
      <c r="Q633" s="304"/>
      <c r="S633" s="18"/>
      <c r="T633" s="18"/>
    </row>
    <row r="634" spans="3:20" ht="15" x14ac:dyDescent="0.25">
      <c r="C634" s="107"/>
      <c r="D634" s="257" t="s">
        <v>451</v>
      </c>
      <c r="E634" s="147">
        <v>621</v>
      </c>
      <c r="F634" s="147">
        <f t="shared" si="20"/>
        <v>2684</v>
      </c>
      <c r="G634" s="157">
        <v>1</v>
      </c>
      <c r="H634" s="99"/>
      <c r="I634" s="141" t="s">
        <v>437</v>
      </c>
      <c r="J634" s="198">
        <f t="shared" si="19"/>
        <v>1542</v>
      </c>
      <c r="K634" s="169" t="s">
        <v>715</v>
      </c>
      <c r="L634" s="170" t="s">
        <v>584</v>
      </c>
      <c r="M634" s="103" t="s">
        <v>167</v>
      </c>
      <c r="N634" s="170" t="s">
        <v>301</v>
      </c>
      <c r="O634" s="53"/>
      <c r="Q634" s="304"/>
      <c r="S634" s="18"/>
      <c r="T634" s="18"/>
    </row>
    <row r="635" spans="3:20" ht="15" x14ac:dyDescent="0.25">
      <c r="C635" s="107"/>
      <c r="D635" s="257" t="s">
        <v>452</v>
      </c>
      <c r="E635" s="147">
        <v>622</v>
      </c>
      <c r="F635" s="147">
        <f t="shared" si="20"/>
        <v>2688</v>
      </c>
      <c r="G635" s="157">
        <v>1</v>
      </c>
      <c r="H635" s="99"/>
      <c r="I635" s="141" t="s">
        <v>437</v>
      </c>
      <c r="J635" s="198">
        <f t="shared" si="19"/>
        <v>1544</v>
      </c>
      <c r="K635" s="169" t="s">
        <v>716</v>
      </c>
      <c r="L635" s="170" t="s">
        <v>584</v>
      </c>
      <c r="M635" s="103" t="s">
        <v>167</v>
      </c>
      <c r="N635" s="170" t="s">
        <v>301</v>
      </c>
      <c r="O635" s="53"/>
      <c r="Q635" s="304"/>
      <c r="S635" s="18"/>
      <c r="T635" s="18"/>
    </row>
    <row r="636" spans="3:20" ht="15" x14ac:dyDescent="0.25">
      <c r="C636" s="107"/>
      <c r="D636" s="257" t="s">
        <v>453</v>
      </c>
      <c r="E636" s="147">
        <v>623</v>
      </c>
      <c r="F636" s="147">
        <f t="shared" si="20"/>
        <v>2692</v>
      </c>
      <c r="G636" s="157">
        <v>1</v>
      </c>
      <c r="H636" s="99"/>
      <c r="I636" s="141" t="s">
        <v>437</v>
      </c>
      <c r="J636" s="198">
        <f t="shared" si="19"/>
        <v>1546</v>
      </c>
      <c r="K636" s="169" t="s">
        <v>703</v>
      </c>
      <c r="L636" s="170" t="s">
        <v>584</v>
      </c>
      <c r="M636" s="103" t="s">
        <v>167</v>
      </c>
      <c r="N636" s="170" t="s">
        <v>301</v>
      </c>
      <c r="O636" s="53"/>
      <c r="Q636" s="304"/>
      <c r="S636" s="18"/>
      <c r="T636" s="18"/>
    </row>
    <row r="637" spans="3:20" ht="15" x14ac:dyDescent="0.25">
      <c r="C637" s="107"/>
      <c r="D637" s="262" t="s">
        <v>454</v>
      </c>
      <c r="E637" s="147">
        <v>624</v>
      </c>
      <c r="F637" s="147">
        <f t="shared" si="20"/>
        <v>2696</v>
      </c>
      <c r="G637" s="157">
        <v>1</v>
      </c>
      <c r="H637" s="99"/>
      <c r="I637" s="141" t="s">
        <v>437</v>
      </c>
      <c r="J637" s="198">
        <f t="shared" si="19"/>
        <v>1548</v>
      </c>
      <c r="K637" s="51" t="s">
        <v>586</v>
      </c>
      <c r="L637" s="52" t="s">
        <v>585</v>
      </c>
      <c r="M637" s="103" t="s">
        <v>167</v>
      </c>
      <c r="N637" s="54" t="s">
        <v>297</v>
      </c>
      <c r="O637" s="53"/>
      <c r="Q637" s="304"/>
      <c r="S637" s="18"/>
      <c r="T637" s="18"/>
    </row>
    <row r="638" spans="3:20" ht="15" x14ac:dyDescent="0.25">
      <c r="C638" s="107"/>
      <c r="D638" s="262" t="s">
        <v>455</v>
      </c>
      <c r="E638" s="147">
        <v>625</v>
      </c>
      <c r="F638" s="147">
        <f t="shared" si="20"/>
        <v>2700</v>
      </c>
      <c r="G638" s="157">
        <v>1</v>
      </c>
      <c r="H638" s="99"/>
      <c r="I638" s="141" t="s">
        <v>437</v>
      </c>
      <c r="J638" s="198">
        <f t="shared" si="19"/>
        <v>1550</v>
      </c>
      <c r="K638" s="169" t="s">
        <v>587</v>
      </c>
      <c r="L638" s="52" t="s">
        <v>585</v>
      </c>
      <c r="M638" s="103" t="s">
        <v>167</v>
      </c>
      <c r="N638" s="170" t="s">
        <v>297</v>
      </c>
      <c r="O638" s="53"/>
      <c r="Q638" s="304"/>
      <c r="S638" s="18"/>
      <c r="T638" s="18"/>
    </row>
    <row r="639" spans="3:20" ht="15" x14ac:dyDescent="0.25">
      <c r="C639" s="107"/>
      <c r="D639" s="262" t="s">
        <v>456</v>
      </c>
      <c r="E639" s="147">
        <v>626</v>
      </c>
      <c r="F639" s="147">
        <f t="shared" si="20"/>
        <v>2704</v>
      </c>
      <c r="G639" s="157">
        <v>1</v>
      </c>
      <c r="H639" s="99"/>
      <c r="I639" s="141" t="s">
        <v>437</v>
      </c>
      <c r="J639" s="198">
        <f t="shared" si="19"/>
        <v>1552</v>
      </c>
      <c r="K639" s="169" t="s">
        <v>588</v>
      </c>
      <c r="L639" s="52" t="s">
        <v>585</v>
      </c>
      <c r="M639" s="103" t="s">
        <v>167</v>
      </c>
      <c r="N639" s="170" t="s">
        <v>297</v>
      </c>
      <c r="O639" s="53"/>
      <c r="Q639" s="304"/>
      <c r="S639" s="18"/>
      <c r="T639" s="18"/>
    </row>
    <row r="640" spans="3:20" ht="15" x14ac:dyDescent="0.25">
      <c r="C640" s="107"/>
      <c r="D640" s="262" t="s">
        <v>457</v>
      </c>
      <c r="E640" s="147">
        <v>627</v>
      </c>
      <c r="F640" s="147">
        <f t="shared" si="20"/>
        <v>2708</v>
      </c>
      <c r="G640" s="157">
        <v>1</v>
      </c>
      <c r="H640" s="99"/>
      <c r="I640" s="141" t="s">
        <v>437</v>
      </c>
      <c r="J640" s="198">
        <f t="shared" si="19"/>
        <v>1554</v>
      </c>
      <c r="K640" s="169" t="s">
        <v>589</v>
      </c>
      <c r="L640" s="52" t="s">
        <v>585</v>
      </c>
      <c r="M640" s="103" t="s">
        <v>167</v>
      </c>
      <c r="N640" s="170" t="s">
        <v>297</v>
      </c>
      <c r="O640" s="53"/>
      <c r="Q640" s="304"/>
      <c r="S640" s="18"/>
      <c r="T640" s="18"/>
    </row>
    <row r="641" spans="3:20" ht="15" x14ac:dyDescent="0.25">
      <c r="C641" s="107"/>
      <c r="D641" s="262" t="s">
        <v>458</v>
      </c>
      <c r="E641" s="147">
        <v>628</v>
      </c>
      <c r="F641" s="147">
        <f t="shared" si="20"/>
        <v>2712</v>
      </c>
      <c r="G641" s="157">
        <v>1</v>
      </c>
      <c r="H641" s="99"/>
      <c r="I641" s="141" t="s">
        <v>437</v>
      </c>
      <c r="J641" s="198">
        <f t="shared" si="19"/>
        <v>1556</v>
      </c>
      <c r="K641" s="169" t="s">
        <v>590</v>
      </c>
      <c r="L641" s="52" t="s">
        <v>585</v>
      </c>
      <c r="M641" s="103" t="s">
        <v>167</v>
      </c>
      <c r="N641" s="170" t="s">
        <v>297</v>
      </c>
      <c r="O641" s="53"/>
      <c r="Q641" s="304"/>
      <c r="S641" s="18"/>
      <c r="T641" s="18"/>
    </row>
    <row r="642" spans="3:20" ht="15" x14ac:dyDescent="0.25">
      <c r="C642" s="107"/>
      <c r="D642" s="262" t="s">
        <v>459</v>
      </c>
      <c r="E642" s="147">
        <v>629</v>
      </c>
      <c r="F642" s="147">
        <f t="shared" si="20"/>
        <v>2716</v>
      </c>
      <c r="G642" s="157">
        <v>1</v>
      </c>
      <c r="H642" s="99"/>
      <c r="I642" s="141" t="s">
        <v>437</v>
      </c>
      <c r="J642" s="198">
        <f t="shared" si="19"/>
        <v>1558</v>
      </c>
      <c r="K642" s="169" t="s">
        <v>591</v>
      </c>
      <c r="L642" s="52" t="s">
        <v>585</v>
      </c>
      <c r="M642" s="103" t="s">
        <v>167</v>
      </c>
      <c r="N642" s="170" t="s">
        <v>297</v>
      </c>
      <c r="O642" s="53"/>
      <c r="Q642" s="304"/>
      <c r="S642" s="18"/>
      <c r="T642" s="18"/>
    </row>
    <row r="643" spans="3:20" ht="15" x14ac:dyDescent="0.25">
      <c r="C643" s="107"/>
      <c r="D643" s="262" t="s">
        <v>460</v>
      </c>
      <c r="E643" s="147">
        <v>630</v>
      </c>
      <c r="F643" s="147">
        <f t="shared" si="20"/>
        <v>2720</v>
      </c>
      <c r="G643" s="157">
        <v>1</v>
      </c>
      <c r="H643" s="99"/>
      <c r="I643" s="141" t="s">
        <v>437</v>
      </c>
      <c r="J643" s="198">
        <f t="shared" si="19"/>
        <v>1560</v>
      </c>
      <c r="K643" s="169" t="s">
        <v>592</v>
      </c>
      <c r="L643" s="52" t="s">
        <v>585</v>
      </c>
      <c r="M643" s="103" t="s">
        <v>167</v>
      </c>
      <c r="N643" s="170" t="s">
        <v>297</v>
      </c>
      <c r="O643" s="53"/>
      <c r="Q643" s="304"/>
      <c r="S643" s="18"/>
      <c r="T643" s="18"/>
    </row>
    <row r="644" spans="3:20" ht="15" x14ac:dyDescent="0.25">
      <c r="C644" s="107"/>
      <c r="D644" s="262" t="s">
        <v>461</v>
      </c>
      <c r="E644" s="147">
        <v>631</v>
      </c>
      <c r="F644" s="147">
        <f t="shared" si="20"/>
        <v>2724</v>
      </c>
      <c r="G644" s="157">
        <v>1</v>
      </c>
      <c r="H644" s="99"/>
      <c r="I644" s="141" t="s">
        <v>437</v>
      </c>
      <c r="J644" s="198">
        <f t="shared" si="19"/>
        <v>1562</v>
      </c>
      <c r="K644" s="169" t="s">
        <v>593</v>
      </c>
      <c r="L644" s="52" t="s">
        <v>585</v>
      </c>
      <c r="M644" s="103" t="s">
        <v>167</v>
      </c>
      <c r="N644" s="170" t="s">
        <v>297</v>
      </c>
      <c r="O644" s="53"/>
      <c r="Q644" s="304"/>
      <c r="S644" s="18"/>
      <c r="T644" s="18"/>
    </row>
    <row r="645" spans="3:20" ht="15" x14ac:dyDescent="0.25">
      <c r="C645" s="107"/>
      <c r="D645" s="262" t="s">
        <v>462</v>
      </c>
      <c r="E645" s="147">
        <v>632</v>
      </c>
      <c r="F645" s="147">
        <f t="shared" si="20"/>
        <v>2728</v>
      </c>
      <c r="G645" s="158">
        <v>4</v>
      </c>
      <c r="H645" s="99"/>
      <c r="I645" s="141" t="s">
        <v>437</v>
      </c>
      <c r="J645" s="198">
        <f t="shared" si="19"/>
        <v>1564</v>
      </c>
      <c r="K645" s="51" t="s">
        <v>594</v>
      </c>
      <c r="L645" s="52" t="s">
        <v>585</v>
      </c>
      <c r="M645" s="103" t="s">
        <v>167</v>
      </c>
      <c r="N645" s="52" t="s">
        <v>585</v>
      </c>
      <c r="O645" s="171" t="s">
        <v>720</v>
      </c>
      <c r="Q645" s="304"/>
      <c r="S645" s="18"/>
      <c r="T645" s="18"/>
    </row>
    <row r="646" spans="3:20" ht="15" x14ac:dyDescent="0.25">
      <c r="C646" s="107"/>
      <c r="D646" s="262" t="s">
        <v>463</v>
      </c>
      <c r="E646" s="147">
        <v>633</v>
      </c>
      <c r="F646" s="147">
        <f t="shared" si="20"/>
        <v>2732</v>
      </c>
      <c r="G646" s="158">
        <v>4</v>
      </c>
      <c r="H646" s="99"/>
      <c r="I646" s="141" t="s">
        <v>437</v>
      </c>
      <c r="J646" s="198">
        <f t="shared" si="19"/>
        <v>1566</v>
      </c>
      <c r="K646" s="169" t="s">
        <v>595</v>
      </c>
      <c r="L646" s="52" t="s">
        <v>585</v>
      </c>
      <c r="M646" s="103" t="s">
        <v>167</v>
      </c>
      <c r="N646" s="52" t="s">
        <v>585</v>
      </c>
      <c r="O646" s="171" t="s">
        <v>720</v>
      </c>
      <c r="Q646" s="304"/>
      <c r="S646" s="18"/>
      <c r="T646" s="18"/>
    </row>
    <row r="647" spans="3:20" ht="15" x14ac:dyDescent="0.25">
      <c r="C647" s="107"/>
      <c r="D647" s="262" t="s">
        <v>464</v>
      </c>
      <c r="E647" s="147">
        <v>634</v>
      </c>
      <c r="F647" s="147">
        <f t="shared" si="20"/>
        <v>2736</v>
      </c>
      <c r="G647" s="158">
        <v>4</v>
      </c>
      <c r="H647" s="99"/>
      <c r="I647" s="141" t="s">
        <v>437</v>
      </c>
      <c r="J647" s="198">
        <f t="shared" si="19"/>
        <v>1568</v>
      </c>
      <c r="K647" s="169" t="s">
        <v>596</v>
      </c>
      <c r="L647" s="52" t="s">
        <v>585</v>
      </c>
      <c r="M647" s="103" t="s">
        <v>167</v>
      </c>
      <c r="N647" s="52" t="s">
        <v>585</v>
      </c>
      <c r="O647" s="171" t="s">
        <v>720</v>
      </c>
      <c r="Q647" s="304"/>
      <c r="S647" s="18"/>
      <c r="T647" s="18"/>
    </row>
    <row r="648" spans="3:20" ht="15" x14ac:dyDescent="0.25">
      <c r="C648" s="107"/>
      <c r="D648" s="262" t="s">
        <v>465</v>
      </c>
      <c r="E648" s="147">
        <v>635</v>
      </c>
      <c r="F648" s="147">
        <f t="shared" si="20"/>
        <v>2740</v>
      </c>
      <c r="G648" s="158">
        <v>4</v>
      </c>
      <c r="H648" s="99"/>
      <c r="I648" s="141" t="s">
        <v>437</v>
      </c>
      <c r="J648" s="198">
        <f t="shared" si="19"/>
        <v>1570</v>
      </c>
      <c r="K648" s="169" t="s">
        <v>597</v>
      </c>
      <c r="L648" s="52" t="s">
        <v>585</v>
      </c>
      <c r="M648" s="103" t="s">
        <v>167</v>
      </c>
      <c r="N648" s="52" t="s">
        <v>585</v>
      </c>
      <c r="O648" s="171" t="s">
        <v>720</v>
      </c>
      <c r="Q648" s="304"/>
      <c r="S648" s="18"/>
      <c r="T648" s="18"/>
    </row>
    <row r="649" spans="3:20" ht="15" x14ac:dyDescent="0.25">
      <c r="C649" s="107"/>
      <c r="D649" s="262" t="s">
        <v>466</v>
      </c>
      <c r="E649" s="147">
        <v>636</v>
      </c>
      <c r="F649" s="147">
        <f t="shared" si="20"/>
        <v>2744</v>
      </c>
      <c r="G649" s="158">
        <v>4</v>
      </c>
      <c r="H649" s="99"/>
      <c r="I649" s="141" t="s">
        <v>437</v>
      </c>
      <c r="J649" s="198">
        <f t="shared" si="19"/>
        <v>1572</v>
      </c>
      <c r="K649" s="169" t="s">
        <v>598</v>
      </c>
      <c r="L649" s="52" t="s">
        <v>585</v>
      </c>
      <c r="M649" s="103" t="s">
        <v>167</v>
      </c>
      <c r="N649" s="52" t="s">
        <v>585</v>
      </c>
      <c r="O649" s="171" t="s">
        <v>720</v>
      </c>
      <c r="Q649" s="304"/>
      <c r="S649" s="18"/>
      <c r="T649" s="18"/>
    </row>
    <row r="650" spans="3:20" ht="15" x14ac:dyDescent="0.25">
      <c r="C650" s="107"/>
      <c r="D650" s="262" t="s">
        <v>467</v>
      </c>
      <c r="E650" s="147">
        <v>637</v>
      </c>
      <c r="F650" s="147">
        <f t="shared" si="20"/>
        <v>2748</v>
      </c>
      <c r="G650" s="158">
        <v>4</v>
      </c>
      <c r="H650" s="99"/>
      <c r="I650" s="141" t="s">
        <v>437</v>
      </c>
      <c r="J650" s="198">
        <f t="shared" si="19"/>
        <v>1574</v>
      </c>
      <c r="K650" s="169" t="s">
        <v>599</v>
      </c>
      <c r="L650" s="52" t="s">
        <v>585</v>
      </c>
      <c r="M650" s="103" t="s">
        <v>167</v>
      </c>
      <c r="N650" s="52" t="s">
        <v>585</v>
      </c>
      <c r="O650" s="171" t="s">
        <v>720</v>
      </c>
      <c r="Q650" s="304"/>
      <c r="S650" s="18"/>
      <c r="T650" s="18"/>
    </row>
    <row r="651" spans="3:20" ht="15" x14ac:dyDescent="0.25">
      <c r="C651" s="107"/>
      <c r="D651" s="262" t="s">
        <v>468</v>
      </c>
      <c r="E651" s="147">
        <v>638</v>
      </c>
      <c r="F651" s="147">
        <f t="shared" si="20"/>
        <v>2752</v>
      </c>
      <c r="G651" s="158">
        <v>4</v>
      </c>
      <c r="H651" s="99"/>
      <c r="I651" s="141" t="s">
        <v>437</v>
      </c>
      <c r="J651" s="198">
        <f t="shared" si="19"/>
        <v>1576</v>
      </c>
      <c r="K651" s="169" t="s">
        <v>600</v>
      </c>
      <c r="L651" s="52" t="s">
        <v>585</v>
      </c>
      <c r="M651" s="103" t="s">
        <v>167</v>
      </c>
      <c r="N651" s="52" t="s">
        <v>585</v>
      </c>
      <c r="O651" s="171" t="s">
        <v>720</v>
      </c>
      <c r="Q651" s="304"/>
      <c r="S651" s="18"/>
      <c r="T651" s="18"/>
    </row>
    <row r="652" spans="3:20" ht="15" x14ac:dyDescent="0.25">
      <c r="C652" s="107"/>
      <c r="D652" s="262" t="s">
        <v>469</v>
      </c>
      <c r="E652" s="147">
        <v>639</v>
      </c>
      <c r="F652" s="147">
        <f t="shared" si="20"/>
        <v>2756</v>
      </c>
      <c r="G652" s="158">
        <v>4</v>
      </c>
      <c r="H652" s="99"/>
      <c r="I652" s="141" t="s">
        <v>437</v>
      </c>
      <c r="J652" s="198">
        <f t="shared" si="19"/>
        <v>1578</v>
      </c>
      <c r="K652" s="169" t="s">
        <v>601</v>
      </c>
      <c r="L652" s="52" t="s">
        <v>585</v>
      </c>
      <c r="M652" s="103" t="s">
        <v>167</v>
      </c>
      <c r="N652" s="52" t="s">
        <v>585</v>
      </c>
      <c r="O652" s="171" t="s">
        <v>720</v>
      </c>
      <c r="Q652" s="304"/>
      <c r="S652" s="18"/>
      <c r="T652" s="18"/>
    </row>
    <row r="653" spans="3:20" ht="15" x14ac:dyDescent="0.25">
      <c r="C653" s="107"/>
      <c r="D653" s="262" t="s">
        <v>470</v>
      </c>
      <c r="E653" s="147">
        <v>640</v>
      </c>
      <c r="F653" s="147">
        <f t="shared" si="20"/>
        <v>2760</v>
      </c>
      <c r="G653" s="157">
        <v>2</v>
      </c>
      <c r="H653" s="99"/>
      <c r="I653" s="141" t="s">
        <v>437</v>
      </c>
      <c r="J653" s="198">
        <f t="shared" ref="J653:J712" si="21">300+2*O$11*(D$11-1)+2*E653</f>
        <v>1580</v>
      </c>
      <c r="K653" s="169" t="s">
        <v>605</v>
      </c>
      <c r="L653" s="170" t="s">
        <v>583</v>
      </c>
      <c r="M653" s="103" t="s">
        <v>167</v>
      </c>
      <c r="N653" s="52" t="s">
        <v>585</v>
      </c>
      <c r="O653" s="53" t="s">
        <v>186</v>
      </c>
      <c r="Q653" s="304"/>
      <c r="S653" s="18"/>
      <c r="T653" s="18"/>
    </row>
    <row r="654" spans="3:20" ht="15" x14ac:dyDescent="0.25">
      <c r="C654" s="107"/>
      <c r="D654" s="262" t="s">
        <v>471</v>
      </c>
      <c r="E654" s="147">
        <v>641</v>
      </c>
      <c r="F654" s="147">
        <f t="shared" ref="F654:F712" si="22">4*(O$11*(D$11-1)+E654)+F$12</f>
        <v>2764</v>
      </c>
      <c r="G654" s="157">
        <v>2</v>
      </c>
      <c r="H654" s="99"/>
      <c r="I654" s="141" t="s">
        <v>437</v>
      </c>
      <c r="J654" s="198">
        <f t="shared" si="21"/>
        <v>1582</v>
      </c>
      <c r="K654" s="51" t="s">
        <v>606</v>
      </c>
      <c r="L654" s="170" t="s">
        <v>584</v>
      </c>
      <c r="M654" s="103" t="s">
        <v>167</v>
      </c>
      <c r="N654" s="52" t="s">
        <v>585</v>
      </c>
      <c r="O654" s="53" t="s">
        <v>186</v>
      </c>
      <c r="Q654" s="304"/>
      <c r="S654" s="18"/>
      <c r="T654" s="18"/>
    </row>
    <row r="655" spans="3:20" ht="15" x14ac:dyDescent="0.25">
      <c r="C655" s="107"/>
      <c r="D655" s="142" t="s">
        <v>472</v>
      </c>
      <c r="E655" s="147">
        <v>642</v>
      </c>
      <c r="F655" s="147">
        <f t="shared" si="22"/>
        <v>2768</v>
      </c>
      <c r="G655" s="158">
        <v>4</v>
      </c>
      <c r="H655" s="101"/>
      <c r="I655" s="141" t="s">
        <v>437</v>
      </c>
      <c r="J655" s="198">
        <f t="shared" si="21"/>
        <v>1584</v>
      </c>
      <c r="K655" s="51" t="s">
        <v>607</v>
      </c>
      <c r="L655" s="52" t="s">
        <v>585</v>
      </c>
      <c r="M655" s="103" t="s">
        <v>167</v>
      </c>
      <c r="N655" s="52" t="s">
        <v>610</v>
      </c>
      <c r="O655" s="171" t="s">
        <v>720</v>
      </c>
      <c r="Q655" s="304"/>
      <c r="S655" s="18"/>
      <c r="T655" s="18"/>
    </row>
    <row r="656" spans="3:20" ht="15" x14ac:dyDescent="0.25">
      <c r="C656" s="107"/>
      <c r="D656" s="262" t="s">
        <v>474</v>
      </c>
      <c r="E656" s="147">
        <v>643</v>
      </c>
      <c r="F656" s="147">
        <f t="shared" si="22"/>
        <v>2772</v>
      </c>
      <c r="G656" s="157">
        <v>3</v>
      </c>
      <c r="H656" s="99"/>
      <c r="I656" s="141" t="s">
        <v>437</v>
      </c>
      <c r="J656" s="198">
        <f t="shared" si="21"/>
        <v>1586</v>
      </c>
      <c r="K656" s="51" t="s">
        <v>608</v>
      </c>
      <c r="L656" s="52" t="s">
        <v>585</v>
      </c>
      <c r="M656" s="103" t="s">
        <v>167</v>
      </c>
      <c r="N656" s="52" t="s">
        <v>610</v>
      </c>
      <c r="O656" s="171" t="s">
        <v>720</v>
      </c>
      <c r="Q656" s="304"/>
      <c r="S656" s="18"/>
      <c r="T656" s="18"/>
    </row>
    <row r="657" spans="3:20" ht="15" x14ac:dyDescent="0.25">
      <c r="C657" s="107"/>
      <c r="D657" s="262" t="s">
        <v>475</v>
      </c>
      <c r="E657" s="147">
        <v>644</v>
      </c>
      <c r="F657" s="147">
        <f t="shared" si="22"/>
        <v>2776</v>
      </c>
      <c r="G657" s="157">
        <v>1</v>
      </c>
      <c r="H657" s="99"/>
      <c r="I657" s="141" t="s">
        <v>437</v>
      </c>
      <c r="J657" s="198">
        <f t="shared" si="21"/>
        <v>1588</v>
      </c>
      <c r="K657" s="169" t="s">
        <v>721</v>
      </c>
      <c r="L657" s="52" t="s">
        <v>585</v>
      </c>
      <c r="M657" s="103" t="s">
        <v>167</v>
      </c>
      <c r="N657" s="52" t="s">
        <v>585</v>
      </c>
      <c r="O657" s="53" t="s">
        <v>582</v>
      </c>
      <c r="Q657" s="304"/>
      <c r="S657" s="18"/>
      <c r="T657" s="18"/>
    </row>
    <row r="658" spans="3:20" ht="15" x14ac:dyDescent="0.25">
      <c r="C658" s="107"/>
      <c r="D658" s="262" t="s">
        <v>395</v>
      </c>
      <c r="E658" s="147">
        <v>645</v>
      </c>
      <c r="F658" s="147">
        <f t="shared" si="22"/>
        <v>2780</v>
      </c>
      <c r="G658" s="157">
        <v>1</v>
      </c>
      <c r="H658" s="99"/>
      <c r="I658" s="141" t="s">
        <v>437</v>
      </c>
      <c r="J658" s="198">
        <f t="shared" si="21"/>
        <v>1590</v>
      </c>
      <c r="K658" s="51" t="s">
        <v>609</v>
      </c>
      <c r="L658" s="52" t="s">
        <v>585</v>
      </c>
      <c r="M658" s="103" t="s">
        <v>167</v>
      </c>
      <c r="N658" s="52" t="s">
        <v>585</v>
      </c>
      <c r="O658" s="53" t="s">
        <v>582</v>
      </c>
      <c r="Q658" s="304"/>
      <c r="S658" s="18"/>
      <c r="T658" s="18"/>
    </row>
    <row r="659" spans="3:20" ht="15" x14ac:dyDescent="0.25">
      <c r="C659" s="107"/>
      <c r="D659" s="257" t="s">
        <v>487</v>
      </c>
      <c r="E659" s="147">
        <v>646</v>
      </c>
      <c r="F659" s="147">
        <f t="shared" si="22"/>
        <v>2784</v>
      </c>
      <c r="G659" s="157">
        <v>1</v>
      </c>
      <c r="H659" s="99"/>
      <c r="I659" s="141" t="s">
        <v>437</v>
      </c>
      <c r="J659" s="198">
        <f t="shared" si="21"/>
        <v>1592</v>
      </c>
      <c r="K659" s="51" t="s">
        <v>995</v>
      </c>
      <c r="L659" s="170" t="s">
        <v>583</v>
      </c>
      <c r="M659" s="103" t="s">
        <v>167</v>
      </c>
      <c r="N659" s="54" t="s">
        <v>298</v>
      </c>
      <c r="O659" s="53"/>
      <c r="S659" s="18"/>
      <c r="T659" s="18"/>
    </row>
    <row r="660" spans="3:20" ht="15" x14ac:dyDescent="0.25">
      <c r="C660" s="107"/>
      <c r="D660" s="257" t="s">
        <v>488</v>
      </c>
      <c r="E660" s="147">
        <v>647</v>
      </c>
      <c r="F660" s="147">
        <f t="shared" si="22"/>
        <v>2788</v>
      </c>
      <c r="G660" s="157">
        <v>1</v>
      </c>
      <c r="H660" s="99"/>
      <c r="I660" s="141" t="s">
        <v>437</v>
      </c>
      <c r="J660" s="198">
        <f t="shared" si="21"/>
        <v>1594</v>
      </c>
      <c r="K660" s="169" t="s">
        <v>996</v>
      </c>
      <c r="L660" s="170" t="s">
        <v>583</v>
      </c>
      <c r="M660" s="103" t="s">
        <v>167</v>
      </c>
      <c r="N660" s="170" t="s">
        <v>298</v>
      </c>
      <c r="O660" s="53"/>
      <c r="Q660" s="304"/>
      <c r="S660" s="18"/>
      <c r="T660" s="18"/>
    </row>
    <row r="661" spans="3:20" ht="15" x14ac:dyDescent="0.25">
      <c r="C661" s="107"/>
      <c r="D661" s="257" t="s">
        <v>489</v>
      </c>
      <c r="E661" s="147">
        <v>648</v>
      </c>
      <c r="F661" s="147">
        <f t="shared" si="22"/>
        <v>2792</v>
      </c>
      <c r="G661" s="157">
        <v>1</v>
      </c>
      <c r="H661" s="99"/>
      <c r="I661" s="141" t="s">
        <v>437</v>
      </c>
      <c r="J661" s="198">
        <f t="shared" si="21"/>
        <v>1596</v>
      </c>
      <c r="K661" s="169" t="s">
        <v>997</v>
      </c>
      <c r="L661" s="170" t="s">
        <v>583</v>
      </c>
      <c r="M661" s="103" t="s">
        <v>167</v>
      </c>
      <c r="N661" s="170" t="s">
        <v>298</v>
      </c>
      <c r="O661" s="53"/>
      <c r="Q661" s="304"/>
      <c r="S661" s="18"/>
      <c r="T661" s="18"/>
    </row>
    <row r="662" spans="3:20" ht="15" x14ac:dyDescent="0.25">
      <c r="C662" s="107"/>
      <c r="D662" s="257" t="s">
        <v>490</v>
      </c>
      <c r="E662" s="147">
        <v>649</v>
      </c>
      <c r="F662" s="147">
        <f t="shared" si="22"/>
        <v>2796</v>
      </c>
      <c r="G662" s="157">
        <v>1</v>
      </c>
      <c r="H662" s="99"/>
      <c r="I662" s="141" t="s">
        <v>437</v>
      </c>
      <c r="J662" s="198">
        <f t="shared" si="21"/>
        <v>1598</v>
      </c>
      <c r="K662" s="169" t="s">
        <v>998</v>
      </c>
      <c r="L662" s="170" t="s">
        <v>583</v>
      </c>
      <c r="M662" s="103" t="s">
        <v>167</v>
      </c>
      <c r="N662" s="170" t="s">
        <v>298</v>
      </c>
      <c r="O662" s="53"/>
      <c r="Q662" s="304"/>
      <c r="S662" s="18"/>
      <c r="T662" s="18"/>
    </row>
    <row r="663" spans="3:20" ht="15" x14ac:dyDescent="0.25">
      <c r="C663" s="107"/>
      <c r="D663" s="257" t="s">
        <v>491</v>
      </c>
      <c r="E663" s="147">
        <v>650</v>
      </c>
      <c r="F663" s="147">
        <f t="shared" si="22"/>
        <v>2800</v>
      </c>
      <c r="G663" s="157">
        <v>1</v>
      </c>
      <c r="H663" s="99"/>
      <c r="I663" s="141" t="s">
        <v>437</v>
      </c>
      <c r="J663" s="198">
        <f t="shared" si="21"/>
        <v>1600</v>
      </c>
      <c r="K663" s="169" t="s">
        <v>999</v>
      </c>
      <c r="L663" s="170" t="s">
        <v>583</v>
      </c>
      <c r="M663" s="103" t="s">
        <v>167</v>
      </c>
      <c r="N663" s="170" t="s">
        <v>298</v>
      </c>
      <c r="O663" s="53"/>
      <c r="Q663" s="304"/>
      <c r="S663" s="18"/>
      <c r="T663" s="18"/>
    </row>
    <row r="664" spans="3:20" ht="15" x14ac:dyDescent="0.25">
      <c r="C664" s="107"/>
      <c r="D664" s="257" t="s">
        <v>492</v>
      </c>
      <c r="E664" s="147">
        <v>651</v>
      </c>
      <c r="F664" s="147">
        <f t="shared" si="22"/>
        <v>2804</v>
      </c>
      <c r="G664" s="157">
        <v>1</v>
      </c>
      <c r="H664" s="99"/>
      <c r="I664" s="141" t="s">
        <v>437</v>
      </c>
      <c r="J664" s="198">
        <f t="shared" si="21"/>
        <v>1602</v>
      </c>
      <c r="K664" s="169" t="s">
        <v>1000</v>
      </c>
      <c r="L664" s="170" t="s">
        <v>583</v>
      </c>
      <c r="M664" s="103" t="s">
        <v>167</v>
      </c>
      <c r="N664" s="170" t="s">
        <v>298</v>
      </c>
      <c r="O664" s="53"/>
      <c r="Q664" s="304"/>
      <c r="S664" s="18"/>
      <c r="T664" s="18"/>
    </row>
    <row r="665" spans="3:20" ht="15" x14ac:dyDescent="0.25">
      <c r="C665" s="107"/>
      <c r="D665" s="257" t="s">
        <v>493</v>
      </c>
      <c r="E665" s="147">
        <v>652</v>
      </c>
      <c r="F665" s="147">
        <f t="shared" si="22"/>
        <v>2808</v>
      </c>
      <c r="G665" s="157">
        <v>1</v>
      </c>
      <c r="H665" s="99"/>
      <c r="I665" s="141" t="s">
        <v>437</v>
      </c>
      <c r="J665" s="198">
        <f t="shared" si="21"/>
        <v>1604</v>
      </c>
      <c r="K665" s="169" t="s">
        <v>1001</v>
      </c>
      <c r="L665" s="170" t="s">
        <v>583</v>
      </c>
      <c r="M665" s="103" t="s">
        <v>167</v>
      </c>
      <c r="N665" s="170" t="s">
        <v>298</v>
      </c>
      <c r="O665" s="53"/>
      <c r="Q665" s="304"/>
      <c r="S665" s="18"/>
      <c r="T665" s="18"/>
    </row>
    <row r="666" spans="3:20" ht="15" x14ac:dyDescent="0.25">
      <c r="C666" s="107"/>
      <c r="D666" s="257" t="s">
        <v>494</v>
      </c>
      <c r="E666" s="147">
        <v>653</v>
      </c>
      <c r="F666" s="147">
        <f t="shared" si="22"/>
        <v>2812</v>
      </c>
      <c r="G666" s="157">
        <v>1</v>
      </c>
      <c r="H666" s="99"/>
      <c r="I666" s="141" t="s">
        <v>437</v>
      </c>
      <c r="J666" s="198">
        <f t="shared" si="21"/>
        <v>1606</v>
      </c>
      <c r="K666" s="169" t="s">
        <v>1002</v>
      </c>
      <c r="L666" s="170" t="s">
        <v>583</v>
      </c>
      <c r="M666" s="103" t="s">
        <v>167</v>
      </c>
      <c r="N666" s="170" t="s">
        <v>298</v>
      </c>
      <c r="O666" s="53"/>
      <c r="Q666" s="304"/>
      <c r="S666" s="18"/>
      <c r="T666" s="18"/>
    </row>
    <row r="667" spans="3:20" ht="15" x14ac:dyDescent="0.25">
      <c r="C667" s="107"/>
      <c r="D667" s="262" t="s">
        <v>502</v>
      </c>
      <c r="E667" s="147">
        <v>654</v>
      </c>
      <c r="F667" s="147">
        <f t="shared" si="22"/>
        <v>2816</v>
      </c>
      <c r="G667" s="158">
        <v>4</v>
      </c>
      <c r="H667" s="99"/>
      <c r="I667" s="141" t="s">
        <v>437</v>
      </c>
      <c r="J667" s="198">
        <f t="shared" si="21"/>
        <v>1608</v>
      </c>
      <c r="K667" s="169" t="s">
        <v>611</v>
      </c>
      <c r="L667" s="52" t="s">
        <v>585</v>
      </c>
      <c r="M667" s="103" t="s">
        <v>167</v>
      </c>
      <c r="N667" s="52" t="s">
        <v>585</v>
      </c>
      <c r="O667" s="171" t="s">
        <v>720</v>
      </c>
      <c r="Q667" s="304"/>
      <c r="S667" s="18"/>
      <c r="T667" s="18"/>
    </row>
    <row r="668" spans="3:20" ht="15" x14ac:dyDescent="0.25">
      <c r="C668" s="107"/>
      <c r="D668" s="262" t="s">
        <v>495</v>
      </c>
      <c r="E668" s="147">
        <v>655</v>
      </c>
      <c r="F668" s="147">
        <f t="shared" si="22"/>
        <v>2820</v>
      </c>
      <c r="G668" s="158">
        <v>4</v>
      </c>
      <c r="H668" s="99"/>
      <c r="I668" s="141" t="s">
        <v>437</v>
      </c>
      <c r="J668" s="198">
        <f t="shared" si="21"/>
        <v>1610</v>
      </c>
      <c r="K668" s="169" t="s">
        <v>612</v>
      </c>
      <c r="L668" s="52" t="s">
        <v>585</v>
      </c>
      <c r="M668" s="103" t="s">
        <v>167</v>
      </c>
      <c r="N668" s="52" t="s">
        <v>585</v>
      </c>
      <c r="O668" s="171" t="s">
        <v>720</v>
      </c>
      <c r="Q668" s="304"/>
      <c r="S668" s="18"/>
      <c r="T668" s="18"/>
    </row>
    <row r="669" spans="3:20" ht="15" x14ac:dyDescent="0.25">
      <c r="C669" s="107"/>
      <c r="D669" s="262" t="s">
        <v>503</v>
      </c>
      <c r="E669" s="147">
        <v>656</v>
      </c>
      <c r="F669" s="147">
        <f t="shared" si="22"/>
        <v>2824</v>
      </c>
      <c r="G669" s="158">
        <v>4</v>
      </c>
      <c r="H669" s="99"/>
      <c r="I669" s="141" t="s">
        <v>437</v>
      </c>
      <c r="J669" s="198">
        <f t="shared" si="21"/>
        <v>1612</v>
      </c>
      <c r="K669" s="169" t="s">
        <v>613</v>
      </c>
      <c r="L669" s="52" t="s">
        <v>585</v>
      </c>
      <c r="M669" s="103" t="s">
        <v>167</v>
      </c>
      <c r="N669" s="52" t="s">
        <v>585</v>
      </c>
      <c r="O669" s="171" t="s">
        <v>720</v>
      </c>
      <c r="Q669" s="304"/>
      <c r="S669" s="18"/>
      <c r="T669" s="18"/>
    </row>
    <row r="670" spans="3:20" ht="15" x14ac:dyDescent="0.25">
      <c r="C670" s="107"/>
      <c r="D670" s="262" t="s">
        <v>505</v>
      </c>
      <c r="E670" s="147">
        <v>657</v>
      </c>
      <c r="F670" s="147">
        <f t="shared" si="22"/>
        <v>2828</v>
      </c>
      <c r="G670" s="158">
        <v>4</v>
      </c>
      <c r="H670" s="99"/>
      <c r="I670" s="141" t="s">
        <v>437</v>
      </c>
      <c r="J670" s="198">
        <f t="shared" si="21"/>
        <v>1614</v>
      </c>
      <c r="K670" s="169" t="s">
        <v>614</v>
      </c>
      <c r="L670" s="52" t="s">
        <v>585</v>
      </c>
      <c r="M670" s="103" t="s">
        <v>167</v>
      </c>
      <c r="N670" s="52" t="s">
        <v>585</v>
      </c>
      <c r="O670" s="171" t="s">
        <v>720</v>
      </c>
      <c r="Q670" s="304"/>
      <c r="S670" s="18"/>
      <c r="T670" s="18"/>
    </row>
    <row r="671" spans="3:20" ht="15" x14ac:dyDescent="0.25">
      <c r="C671" s="107"/>
      <c r="D671" s="262" t="s">
        <v>506</v>
      </c>
      <c r="E671" s="147">
        <v>658</v>
      </c>
      <c r="F671" s="147">
        <f t="shared" si="22"/>
        <v>2832</v>
      </c>
      <c r="G671" s="158">
        <v>4</v>
      </c>
      <c r="H671" s="99"/>
      <c r="I671" s="141" t="s">
        <v>437</v>
      </c>
      <c r="J671" s="198">
        <f t="shared" si="21"/>
        <v>1616</v>
      </c>
      <c r="K671" s="169" t="s">
        <v>615</v>
      </c>
      <c r="L671" s="52" t="s">
        <v>585</v>
      </c>
      <c r="M671" s="103" t="s">
        <v>167</v>
      </c>
      <c r="N671" s="52" t="s">
        <v>585</v>
      </c>
      <c r="O671" s="171" t="s">
        <v>720</v>
      </c>
      <c r="Q671" s="304"/>
      <c r="S671" s="18"/>
      <c r="T671" s="18"/>
    </row>
    <row r="672" spans="3:20" ht="15" x14ac:dyDescent="0.25">
      <c r="C672" s="107"/>
      <c r="D672" s="262" t="s">
        <v>504</v>
      </c>
      <c r="E672" s="147">
        <v>659</v>
      </c>
      <c r="F672" s="147">
        <f t="shared" si="22"/>
        <v>2836</v>
      </c>
      <c r="G672" s="158">
        <v>4</v>
      </c>
      <c r="H672" s="99"/>
      <c r="I672" s="141" t="s">
        <v>437</v>
      </c>
      <c r="J672" s="198">
        <f t="shared" si="21"/>
        <v>1618</v>
      </c>
      <c r="K672" s="169" t="s">
        <v>616</v>
      </c>
      <c r="L672" s="52" t="s">
        <v>585</v>
      </c>
      <c r="M672" s="103" t="s">
        <v>167</v>
      </c>
      <c r="N672" s="52" t="s">
        <v>585</v>
      </c>
      <c r="O672" s="171" t="s">
        <v>720</v>
      </c>
      <c r="Q672" s="304"/>
      <c r="S672" s="18"/>
      <c r="T672" s="18"/>
    </row>
    <row r="673" spans="3:22" ht="15" x14ac:dyDescent="0.25">
      <c r="C673" s="107"/>
      <c r="D673" s="262" t="s">
        <v>496</v>
      </c>
      <c r="E673" s="147">
        <v>660</v>
      </c>
      <c r="F673" s="147">
        <f t="shared" si="22"/>
        <v>2840</v>
      </c>
      <c r="G673" s="158">
        <v>4</v>
      </c>
      <c r="H673" s="99"/>
      <c r="I673" s="141" t="s">
        <v>437</v>
      </c>
      <c r="J673" s="198">
        <f t="shared" si="21"/>
        <v>1620</v>
      </c>
      <c r="K673" s="169" t="s">
        <v>617</v>
      </c>
      <c r="L673" s="52" t="s">
        <v>585</v>
      </c>
      <c r="M673" s="103" t="s">
        <v>167</v>
      </c>
      <c r="N673" s="52" t="s">
        <v>585</v>
      </c>
      <c r="O673" s="171" t="s">
        <v>720</v>
      </c>
      <c r="Q673" s="304"/>
      <c r="S673" s="18"/>
      <c r="T673" s="18"/>
    </row>
    <row r="674" spans="3:22" ht="15" x14ac:dyDescent="0.25">
      <c r="C674" s="107"/>
      <c r="D674" s="262" t="s">
        <v>497</v>
      </c>
      <c r="E674" s="147">
        <v>661</v>
      </c>
      <c r="F674" s="147">
        <f t="shared" si="22"/>
        <v>2844</v>
      </c>
      <c r="G674" s="158">
        <v>4</v>
      </c>
      <c r="H674" s="99"/>
      <c r="I674" s="141" t="s">
        <v>437</v>
      </c>
      <c r="J674" s="198">
        <f t="shared" si="21"/>
        <v>1622</v>
      </c>
      <c r="K674" s="169" t="s">
        <v>618</v>
      </c>
      <c r="L674" s="52" t="s">
        <v>585</v>
      </c>
      <c r="M674" s="103" t="s">
        <v>167</v>
      </c>
      <c r="N674" s="52" t="s">
        <v>585</v>
      </c>
      <c r="O674" s="171" t="s">
        <v>720</v>
      </c>
      <c r="Q674" s="304"/>
      <c r="S674" s="18"/>
      <c r="T674" s="18"/>
    </row>
    <row r="675" spans="3:22" ht="15" x14ac:dyDescent="0.25">
      <c r="C675" s="107"/>
      <c r="D675" s="96" t="s">
        <v>373</v>
      </c>
      <c r="E675" s="147">
        <v>662</v>
      </c>
      <c r="F675" s="147">
        <f t="shared" si="22"/>
        <v>2848</v>
      </c>
      <c r="G675" s="99"/>
      <c r="H675" s="99"/>
      <c r="I675" s="97"/>
      <c r="J675" s="198">
        <f t="shared" si="21"/>
        <v>1624</v>
      </c>
      <c r="K675" s="51"/>
      <c r="L675" s="170"/>
      <c r="M675" s="54"/>
      <c r="N675" s="54"/>
      <c r="O675" s="53"/>
      <c r="Q675" s="304"/>
      <c r="R675" s="41"/>
      <c r="S675" s="33"/>
      <c r="T675" s="33"/>
      <c r="U675" s="41"/>
      <c r="V675" s="40"/>
    </row>
    <row r="676" spans="3:22" ht="15" x14ac:dyDescent="0.25">
      <c r="C676" s="107"/>
      <c r="D676" s="313" t="s">
        <v>820</v>
      </c>
      <c r="E676" s="147">
        <v>663</v>
      </c>
      <c r="F676" s="147">
        <f t="shared" si="22"/>
        <v>2852</v>
      </c>
      <c r="G676" s="99"/>
      <c r="H676" s="99"/>
      <c r="I676" s="141" t="s">
        <v>437</v>
      </c>
      <c r="J676" s="50">
        <f t="shared" si="21"/>
        <v>1626</v>
      </c>
      <c r="K676" s="314" t="str">
        <f>CONCATENATE("Cumule Energie Active soutirée de la Grille D [",J589,"-",J596,"]")</f>
        <v>Cumule Energie Active soutirée de la Grille D [1452-1466]</v>
      </c>
      <c r="L676" s="315" t="s">
        <v>583</v>
      </c>
      <c r="M676" s="315" t="s">
        <v>815</v>
      </c>
      <c r="N676" s="315" t="s">
        <v>298</v>
      </c>
      <c r="O676" s="53"/>
      <c r="Q676" s="304"/>
      <c r="R676" s="40"/>
      <c r="S676" s="251"/>
      <c r="T676" s="251"/>
      <c r="U676" s="40"/>
      <c r="V676" s="40"/>
    </row>
    <row r="677" spans="3:22" ht="15" x14ac:dyDescent="0.25">
      <c r="C677" s="107"/>
      <c r="D677" s="313" t="s">
        <v>821</v>
      </c>
      <c r="E677" s="147">
        <v>664</v>
      </c>
      <c r="F677" s="147">
        <f t="shared" si="22"/>
        <v>2856</v>
      </c>
      <c r="G677" s="99"/>
      <c r="H677" s="99"/>
      <c r="I677" s="141" t="s">
        <v>437</v>
      </c>
      <c r="J677" s="50">
        <f t="shared" si="21"/>
        <v>1628</v>
      </c>
      <c r="K677" s="314" t="str">
        <f>CONCATENATE("Cumule Energie Réactive positive soutirée de la Grille D [",J597,"-",J604,"]")</f>
        <v>Cumule Energie Réactive positive soutirée de la Grille D [1468-1482]</v>
      </c>
      <c r="L677" s="315" t="s">
        <v>583</v>
      </c>
      <c r="M677" s="315" t="s">
        <v>815</v>
      </c>
      <c r="N677" s="315" t="s">
        <v>301</v>
      </c>
      <c r="O677" s="53"/>
      <c r="Q677" s="304"/>
      <c r="R677" s="40"/>
      <c r="S677" s="251"/>
      <c r="T677" s="251"/>
      <c r="U677" s="40"/>
      <c r="V677" s="40"/>
    </row>
    <row r="678" spans="3:22" ht="15" x14ac:dyDescent="0.25">
      <c r="C678" s="107"/>
      <c r="D678" s="313" t="s">
        <v>822</v>
      </c>
      <c r="E678" s="147">
        <v>665</v>
      </c>
      <c r="F678" s="147">
        <f t="shared" si="22"/>
        <v>2860</v>
      </c>
      <c r="G678" s="99"/>
      <c r="H678" s="99"/>
      <c r="I678" s="141" t="s">
        <v>437</v>
      </c>
      <c r="J678" s="50">
        <f t="shared" si="21"/>
        <v>1630</v>
      </c>
      <c r="K678" s="314" t="str">
        <f>CONCATENATE("Cumule Energie Réactive négative soutirée de la Grille D [",J605,"-",J612,"]")</f>
        <v>Cumule Energie Réactive négative soutirée de la Grille D [1484-1498]</v>
      </c>
      <c r="L678" s="315" t="s">
        <v>583</v>
      </c>
      <c r="M678" s="315" t="s">
        <v>815</v>
      </c>
      <c r="N678" s="315" t="s">
        <v>301</v>
      </c>
      <c r="O678" s="53"/>
      <c r="Q678" s="304"/>
      <c r="R678" s="40"/>
      <c r="S678" s="251"/>
      <c r="T678" s="251"/>
      <c r="U678" s="40"/>
      <c r="V678" s="40"/>
    </row>
    <row r="679" spans="3:22" ht="15" x14ac:dyDescent="0.25">
      <c r="C679" s="107"/>
      <c r="D679" s="313" t="s">
        <v>823</v>
      </c>
      <c r="E679" s="147">
        <v>666</v>
      </c>
      <c r="F679" s="147">
        <f t="shared" si="22"/>
        <v>2864</v>
      </c>
      <c r="G679" s="99"/>
      <c r="H679" s="99"/>
      <c r="I679" s="141" t="s">
        <v>437</v>
      </c>
      <c r="J679" s="50">
        <f t="shared" si="21"/>
        <v>1632</v>
      </c>
      <c r="K679" s="314" t="str">
        <f>CONCATENATE("Cumule Energie Active injectée de la Grille D [",J613,"-",J620,"]")</f>
        <v>Cumule Energie Active injectée de la Grille D [1500-1514]</v>
      </c>
      <c r="L679" s="315" t="s">
        <v>584</v>
      </c>
      <c r="M679" s="315" t="s">
        <v>815</v>
      </c>
      <c r="N679" s="315" t="s">
        <v>298</v>
      </c>
      <c r="O679" s="53"/>
      <c r="Q679" s="304"/>
      <c r="R679" s="40"/>
      <c r="S679" s="251"/>
      <c r="T679" s="251"/>
      <c r="U679" s="40"/>
      <c r="V679" s="40"/>
    </row>
    <row r="680" spans="3:22" ht="15" x14ac:dyDescent="0.25">
      <c r="C680" s="107"/>
      <c r="D680" s="313" t="s">
        <v>824</v>
      </c>
      <c r="E680" s="147">
        <v>667</v>
      </c>
      <c r="F680" s="147">
        <f t="shared" si="22"/>
        <v>2868</v>
      </c>
      <c r="G680" s="99"/>
      <c r="H680" s="99"/>
      <c r="I680" s="141" t="s">
        <v>437</v>
      </c>
      <c r="J680" s="50">
        <f t="shared" si="21"/>
        <v>1634</v>
      </c>
      <c r="K680" s="314" t="str">
        <f>CONCATENATE("Cumule Energie Réactive positive injectée de la Grille D [",J621,"-",J628,"]")</f>
        <v>Cumule Energie Réactive positive injectée de la Grille D [1516-1530]</v>
      </c>
      <c r="L680" s="315" t="s">
        <v>584</v>
      </c>
      <c r="M680" s="315" t="s">
        <v>815</v>
      </c>
      <c r="N680" s="315" t="s">
        <v>301</v>
      </c>
      <c r="O680" s="53"/>
      <c r="Q680" s="304"/>
      <c r="R680" s="40"/>
      <c r="S680" s="251"/>
      <c r="T680" s="251"/>
      <c r="U680" s="40"/>
      <c r="V680" s="40"/>
    </row>
    <row r="681" spans="3:22" ht="15" x14ac:dyDescent="0.25">
      <c r="C681" s="107"/>
      <c r="D681" s="313" t="s">
        <v>825</v>
      </c>
      <c r="E681" s="147">
        <v>668</v>
      </c>
      <c r="F681" s="147">
        <f t="shared" si="22"/>
        <v>2872</v>
      </c>
      <c r="G681" s="99"/>
      <c r="H681" s="99"/>
      <c r="I681" s="141" t="s">
        <v>437</v>
      </c>
      <c r="J681" s="50">
        <f t="shared" si="21"/>
        <v>1636</v>
      </c>
      <c r="K681" s="314" t="str">
        <f>CONCATENATE("Cumule Energie Réactive négative injectée de la Grille D [",J629,"-",J636,"]")</f>
        <v>Cumule Energie Réactive négative injectée de la Grille D [1532-1546]</v>
      </c>
      <c r="L681" s="315" t="s">
        <v>584</v>
      </c>
      <c r="M681" s="315" t="s">
        <v>815</v>
      </c>
      <c r="N681" s="315" t="s">
        <v>301</v>
      </c>
      <c r="O681" s="53"/>
      <c r="Q681" s="304"/>
      <c r="R681" s="40"/>
      <c r="S681" s="251"/>
      <c r="T681" s="251"/>
      <c r="U681" s="40"/>
      <c r="V681" s="40"/>
    </row>
    <row r="682" spans="3:22" ht="15" x14ac:dyDescent="0.25">
      <c r="C682" s="107"/>
      <c r="D682" s="313" t="s">
        <v>826</v>
      </c>
      <c r="E682" s="147">
        <v>669</v>
      </c>
      <c r="F682" s="147">
        <f t="shared" si="22"/>
        <v>2876</v>
      </c>
      <c r="G682" s="99"/>
      <c r="H682" s="99"/>
      <c r="I682" s="141" t="s">
        <v>437</v>
      </c>
      <c r="J682" s="50">
        <f t="shared" si="21"/>
        <v>1638</v>
      </c>
      <c r="K682" s="314" t="str">
        <f>CONCATENATE("Cumule Energie Active soutirée de la Grille F [",J659,"-",J666,"]")</f>
        <v>Cumule Energie Active soutirée de la Grille F [1592-1606]</v>
      </c>
      <c r="L682" s="315" t="s">
        <v>583</v>
      </c>
      <c r="M682" s="315" t="s">
        <v>815</v>
      </c>
      <c r="N682" s="315" t="s">
        <v>298</v>
      </c>
      <c r="O682" s="53"/>
      <c r="Q682" s="304"/>
      <c r="R682" s="40"/>
      <c r="S682" s="251"/>
      <c r="T682" s="251"/>
      <c r="U682" s="40"/>
      <c r="V682" s="40"/>
    </row>
    <row r="683" spans="3:22" ht="15" x14ac:dyDescent="0.25">
      <c r="C683" s="107"/>
      <c r="D683" s="96" t="s">
        <v>373</v>
      </c>
      <c r="E683" s="147">
        <v>670</v>
      </c>
      <c r="F683" s="147">
        <f t="shared" si="22"/>
        <v>2880</v>
      </c>
      <c r="G683" s="99"/>
      <c r="H683" s="99"/>
      <c r="I683" s="97"/>
      <c r="J683" s="50">
        <f t="shared" si="21"/>
        <v>1640</v>
      </c>
      <c r="K683" s="51"/>
      <c r="L683" s="170"/>
      <c r="M683" s="54"/>
      <c r="N683" s="54"/>
      <c r="O683" s="53"/>
      <c r="Q683" s="304"/>
      <c r="R683" s="40"/>
      <c r="S683" s="251"/>
      <c r="T683" s="251"/>
      <c r="U683" s="40"/>
      <c r="V683" s="40"/>
    </row>
    <row r="684" spans="3:22" ht="15" x14ac:dyDescent="0.25">
      <c r="C684" s="107"/>
      <c r="D684" s="96" t="s">
        <v>373</v>
      </c>
      <c r="E684" s="147">
        <v>671</v>
      </c>
      <c r="F684" s="147">
        <f t="shared" si="22"/>
        <v>2884</v>
      </c>
      <c r="G684" s="99"/>
      <c r="H684" s="99"/>
      <c r="I684" s="97"/>
      <c r="J684" s="50">
        <f t="shared" si="21"/>
        <v>1642</v>
      </c>
      <c r="K684" s="51"/>
      <c r="L684" s="170"/>
      <c r="M684" s="54"/>
      <c r="N684" s="54"/>
      <c r="O684" s="53"/>
      <c r="Q684" s="304"/>
      <c r="R684" s="40"/>
      <c r="S684" s="251"/>
      <c r="T684" s="251"/>
      <c r="U684" s="40"/>
      <c r="V684" s="40"/>
    </row>
    <row r="685" spans="3:22" ht="15" x14ac:dyDescent="0.25">
      <c r="C685" s="107"/>
      <c r="D685" s="96" t="s">
        <v>373</v>
      </c>
      <c r="E685" s="147">
        <v>672</v>
      </c>
      <c r="F685" s="147">
        <f t="shared" si="22"/>
        <v>2888</v>
      </c>
      <c r="G685" s="99"/>
      <c r="H685" s="99"/>
      <c r="I685" s="97"/>
      <c r="J685" s="50">
        <f t="shared" si="21"/>
        <v>1644</v>
      </c>
      <c r="K685" s="51"/>
      <c r="L685" s="170"/>
      <c r="M685" s="54"/>
      <c r="N685" s="54"/>
      <c r="O685" s="53"/>
      <c r="Q685" s="304"/>
      <c r="R685" s="40"/>
      <c r="S685" s="251"/>
      <c r="T685" s="251"/>
      <c r="U685" s="40"/>
      <c r="V685" s="40"/>
    </row>
    <row r="686" spans="3:22" ht="15" x14ac:dyDescent="0.25">
      <c r="C686" s="107"/>
      <c r="D686" s="96" t="s">
        <v>373</v>
      </c>
      <c r="E686" s="147">
        <v>673</v>
      </c>
      <c r="F686" s="147">
        <f t="shared" si="22"/>
        <v>2892</v>
      </c>
      <c r="G686" s="99"/>
      <c r="H686" s="99"/>
      <c r="I686" s="97"/>
      <c r="J686" s="50">
        <f t="shared" si="21"/>
        <v>1646</v>
      </c>
      <c r="K686" s="51"/>
      <c r="L686" s="170"/>
      <c r="M686" s="54"/>
      <c r="N686" s="54"/>
      <c r="O686" s="53"/>
      <c r="Q686" s="304"/>
      <c r="R686" s="40"/>
      <c r="S686" s="251"/>
      <c r="T686" s="251"/>
      <c r="U686" s="40"/>
      <c r="V686" s="40"/>
    </row>
    <row r="687" spans="3:22" ht="15" x14ac:dyDescent="0.25">
      <c r="C687" s="107"/>
      <c r="D687" s="96" t="s">
        <v>373</v>
      </c>
      <c r="E687" s="147">
        <v>674</v>
      </c>
      <c r="F687" s="147">
        <f t="shared" si="22"/>
        <v>2896</v>
      </c>
      <c r="G687" s="99"/>
      <c r="H687" s="99"/>
      <c r="I687" s="97"/>
      <c r="J687" s="50">
        <f t="shared" si="21"/>
        <v>1648</v>
      </c>
      <c r="K687" s="51"/>
      <c r="L687" s="170"/>
      <c r="M687" s="54"/>
      <c r="N687" s="54"/>
      <c r="O687" s="53"/>
      <c r="Q687" s="304"/>
      <c r="R687" s="40"/>
      <c r="S687" s="251"/>
      <c r="T687" s="251"/>
      <c r="U687" s="40"/>
      <c r="V687" s="40"/>
    </row>
    <row r="688" spans="3:22" ht="15" x14ac:dyDescent="0.25">
      <c r="C688" s="107"/>
      <c r="D688" s="96" t="s">
        <v>373</v>
      </c>
      <c r="E688" s="147">
        <v>675</v>
      </c>
      <c r="F688" s="147">
        <f t="shared" si="22"/>
        <v>2900</v>
      </c>
      <c r="G688" s="99"/>
      <c r="H688" s="99"/>
      <c r="I688" s="97"/>
      <c r="J688" s="50">
        <f t="shared" si="21"/>
        <v>1650</v>
      </c>
      <c r="K688" s="51"/>
      <c r="L688" s="170"/>
      <c r="M688" s="54"/>
      <c r="N688" s="54"/>
      <c r="O688" s="53"/>
      <c r="Q688" s="304"/>
      <c r="R688" s="40"/>
      <c r="S688" s="251"/>
      <c r="T688" s="251"/>
      <c r="U688" s="40"/>
      <c r="V688" s="40"/>
    </row>
    <row r="689" spans="3:22" ht="15" x14ac:dyDescent="0.25">
      <c r="C689" s="107"/>
      <c r="D689" s="96" t="s">
        <v>373</v>
      </c>
      <c r="E689" s="147">
        <v>676</v>
      </c>
      <c r="F689" s="147">
        <f t="shared" si="22"/>
        <v>2904</v>
      </c>
      <c r="G689" s="99"/>
      <c r="H689" s="99"/>
      <c r="I689" s="97"/>
      <c r="J689" s="50">
        <f t="shared" si="21"/>
        <v>1652</v>
      </c>
      <c r="K689" s="51"/>
      <c r="L689" s="170"/>
      <c r="M689" s="54"/>
      <c r="N689" s="54"/>
      <c r="O689" s="53"/>
      <c r="Q689" s="304"/>
      <c r="R689" s="40"/>
      <c r="S689" s="251"/>
      <c r="T689" s="251"/>
      <c r="U689" s="40"/>
      <c r="V689" s="40"/>
    </row>
    <row r="690" spans="3:22" ht="15" x14ac:dyDescent="0.25">
      <c r="C690" s="107"/>
      <c r="D690" s="96" t="s">
        <v>373</v>
      </c>
      <c r="E690" s="147">
        <v>677</v>
      </c>
      <c r="F690" s="147">
        <f t="shared" si="22"/>
        <v>2908</v>
      </c>
      <c r="G690" s="99"/>
      <c r="H690" s="99"/>
      <c r="I690" s="97"/>
      <c r="J690" s="50">
        <f t="shared" si="21"/>
        <v>1654</v>
      </c>
      <c r="K690" s="51"/>
      <c r="L690" s="170"/>
      <c r="M690" s="54"/>
      <c r="N690" s="54"/>
      <c r="O690" s="53"/>
      <c r="Q690" s="304"/>
      <c r="R690" s="40"/>
      <c r="S690" s="251"/>
      <c r="T690" s="251"/>
      <c r="U690" s="40"/>
      <c r="V690" s="40"/>
    </row>
    <row r="691" spans="3:22" ht="15" x14ac:dyDescent="0.25">
      <c r="C691" s="107"/>
      <c r="D691" s="96" t="s">
        <v>373</v>
      </c>
      <c r="E691" s="147">
        <v>678</v>
      </c>
      <c r="F691" s="147">
        <f t="shared" si="22"/>
        <v>2912</v>
      </c>
      <c r="G691" s="99"/>
      <c r="H691" s="99"/>
      <c r="I691" s="97"/>
      <c r="J691" s="50">
        <f t="shared" si="21"/>
        <v>1656</v>
      </c>
      <c r="K691" s="51"/>
      <c r="L691" s="170"/>
      <c r="M691" s="54"/>
      <c r="N691" s="54"/>
      <c r="O691" s="53"/>
      <c r="Q691" s="304"/>
      <c r="R691" s="40"/>
      <c r="S691" s="251"/>
      <c r="T691" s="251"/>
      <c r="U691" s="40"/>
      <c r="V691" s="40"/>
    </row>
    <row r="692" spans="3:22" ht="15" x14ac:dyDescent="0.25">
      <c r="C692" s="107"/>
      <c r="D692" s="96" t="s">
        <v>373</v>
      </c>
      <c r="E692" s="147">
        <v>679</v>
      </c>
      <c r="F692" s="147">
        <f t="shared" si="22"/>
        <v>2916</v>
      </c>
      <c r="G692" s="99"/>
      <c r="H692" s="99"/>
      <c r="I692" s="97"/>
      <c r="J692" s="50">
        <f t="shared" si="21"/>
        <v>1658</v>
      </c>
      <c r="K692" s="51"/>
      <c r="L692" s="170"/>
      <c r="M692" s="54"/>
      <c r="N692" s="54"/>
      <c r="O692" s="53"/>
      <c r="Q692" s="304"/>
      <c r="R692" s="40"/>
      <c r="S692" s="251"/>
      <c r="T692" s="251"/>
      <c r="U692" s="40"/>
      <c r="V692" s="40"/>
    </row>
    <row r="693" spans="3:22" ht="15" x14ac:dyDescent="0.25">
      <c r="C693" s="107"/>
      <c r="D693" s="96" t="s">
        <v>373</v>
      </c>
      <c r="E693" s="147">
        <v>680</v>
      </c>
      <c r="F693" s="147">
        <f t="shared" si="22"/>
        <v>2920</v>
      </c>
      <c r="G693" s="99"/>
      <c r="H693" s="99"/>
      <c r="I693" s="97"/>
      <c r="J693" s="50">
        <f t="shared" si="21"/>
        <v>1660</v>
      </c>
      <c r="K693" s="51"/>
      <c r="L693" s="170"/>
      <c r="M693" s="54"/>
      <c r="N693" s="54"/>
      <c r="O693" s="53"/>
      <c r="Q693" s="304"/>
      <c r="R693" s="40"/>
      <c r="S693" s="251"/>
      <c r="T693" s="251"/>
      <c r="U693" s="40"/>
      <c r="V693" s="40"/>
    </row>
    <row r="694" spans="3:22" ht="15" x14ac:dyDescent="0.25">
      <c r="C694" s="107"/>
      <c r="D694" s="96" t="s">
        <v>373</v>
      </c>
      <c r="E694" s="147">
        <v>681</v>
      </c>
      <c r="F694" s="147">
        <f t="shared" si="22"/>
        <v>2924</v>
      </c>
      <c r="G694" s="99"/>
      <c r="H694" s="99"/>
      <c r="I694" s="97"/>
      <c r="J694" s="50">
        <f t="shared" si="21"/>
        <v>1662</v>
      </c>
      <c r="K694" s="51"/>
      <c r="L694" s="170"/>
      <c r="M694" s="54"/>
      <c r="N694" s="54"/>
      <c r="O694" s="53"/>
      <c r="Q694" s="304"/>
      <c r="R694" s="40"/>
      <c r="S694" s="251"/>
      <c r="T694" s="251"/>
      <c r="U694" s="40"/>
      <c r="V694" s="40"/>
    </row>
    <row r="695" spans="3:22" ht="15" x14ac:dyDescent="0.25">
      <c r="C695" s="107"/>
      <c r="D695" s="96" t="s">
        <v>373</v>
      </c>
      <c r="E695" s="147">
        <v>682</v>
      </c>
      <c r="F695" s="147">
        <f t="shared" si="22"/>
        <v>2928</v>
      </c>
      <c r="G695" s="99"/>
      <c r="H695" s="99"/>
      <c r="I695" s="97"/>
      <c r="J695" s="50">
        <f t="shared" si="21"/>
        <v>1664</v>
      </c>
      <c r="K695" s="51"/>
      <c r="L695" s="170"/>
      <c r="M695" s="54"/>
      <c r="N695" s="54"/>
      <c r="O695" s="53"/>
      <c r="Q695" s="304"/>
      <c r="R695" s="40"/>
      <c r="S695" s="251"/>
      <c r="T695" s="251"/>
      <c r="U695" s="40"/>
      <c r="V695" s="40"/>
    </row>
    <row r="696" spans="3:22" ht="15" x14ac:dyDescent="0.25">
      <c r="C696" s="107"/>
      <c r="D696" s="96" t="s">
        <v>373</v>
      </c>
      <c r="E696" s="147">
        <v>683</v>
      </c>
      <c r="F696" s="147">
        <f t="shared" si="22"/>
        <v>2932</v>
      </c>
      <c r="G696" s="99"/>
      <c r="H696" s="99"/>
      <c r="I696" s="97"/>
      <c r="J696" s="50">
        <f t="shared" si="21"/>
        <v>1666</v>
      </c>
      <c r="K696" s="51"/>
      <c r="L696" s="170"/>
      <c r="M696" s="54"/>
      <c r="N696" s="54"/>
      <c r="O696" s="53"/>
      <c r="Q696" s="304"/>
      <c r="R696" s="40"/>
      <c r="S696" s="251"/>
      <c r="T696" s="251"/>
      <c r="U696" s="40"/>
      <c r="V696" s="40"/>
    </row>
    <row r="697" spans="3:22" ht="15" x14ac:dyDescent="0.25">
      <c r="C697" s="107"/>
      <c r="D697" s="96" t="s">
        <v>373</v>
      </c>
      <c r="E697" s="147">
        <v>684</v>
      </c>
      <c r="F697" s="147">
        <f t="shared" si="22"/>
        <v>2936</v>
      </c>
      <c r="G697" s="99"/>
      <c r="H697" s="99"/>
      <c r="I697" s="97"/>
      <c r="J697" s="50">
        <f t="shared" si="21"/>
        <v>1668</v>
      </c>
      <c r="K697" s="51"/>
      <c r="L697" s="170"/>
      <c r="M697" s="54"/>
      <c r="N697" s="54"/>
      <c r="O697" s="53"/>
      <c r="Q697" s="304"/>
      <c r="R697" s="41"/>
      <c r="S697" s="33"/>
      <c r="T697" s="33"/>
      <c r="U697" s="41"/>
      <c r="V697" s="40"/>
    </row>
    <row r="698" spans="3:22" ht="15" x14ac:dyDescent="0.25">
      <c r="C698" s="275"/>
      <c r="D698" s="313" t="s">
        <v>153</v>
      </c>
      <c r="E698" s="147">
        <v>685</v>
      </c>
      <c r="F698" s="147">
        <f t="shared" si="22"/>
        <v>2940</v>
      </c>
      <c r="G698" s="99"/>
      <c r="H698" s="99"/>
      <c r="I698" s="138" t="s">
        <v>158</v>
      </c>
      <c r="J698" s="50">
        <f t="shared" si="21"/>
        <v>1670</v>
      </c>
      <c r="K698" s="314" t="str">
        <f>CONCATENATE("Cumule Energie Active injectée [",J216,"-",J230,"]")</f>
        <v>Cumule Energie Active injectée [706-734]</v>
      </c>
      <c r="L698" s="315" t="s">
        <v>584</v>
      </c>
      <c r="M698" s="315" t="s">
        <v>815</v>
      </c>
      <c r="N698" s="315" t="s">
        <v>298</v>
      </c>
      <c r="O698" s="53"/>
      <c r="Q698" s="304"/>
      <c r="R698" s="40"/>
      <c r="S698" s="251"/>
      <c r="T698" s="251"/>
      <c r="U698" s="40"/>
      <c r="V698" s="40"/>
    </row>
    <row r="699" spans="3:22" ht="15" x14ac:dyDescent="0.25">
      <c r="C699" s="275"/>
      <c r="D699" s="313" t="s">
        <v>152</v>
      </c>
      <c r="E699" s="147">
        <v>686</v>
      </c>
      <c r="F699" s="147">
        <f t="shared" si="22"/>
        <v>2944</v>
      </c>
      <c r="G699" s="99"/>
      <c r="H699" s="99"/>
      <c r="I699" s="138" t="s">
        <v>158</v>
      </c>
      <c r="J699" s="50">
        <f t="shared" si="21"/>
        <v>1672</v>
      </c>
      <c r="K699" s="314" t="str">
        <f>CONCATENATE("Cumule Energie Active soutirée [",J231,"-",J245,"]")</f>
        <v>Cumule Energie Active soutirée [736-764]</v>
      </c>
      <c r="L699" s="315" t="s">
        <v>583</v>
      </c>
      <c r="M699" s="315" t="s">
        <v>815</v>
      </c>
      <c r="N699" s="315" t="s">
        <v>298</v>
      </c>
      <c r="O699" s="53"/>
      <c r="Q699" s="304"/>
      <c r="R699" s="40"/>
      <c r="S699" s="251"/>
      <c r="T699" s="251"/>
      <c r="U699" s="40"/>
      <c r="V699" s="40"/>
    </row>
    <row r="700" spans="3:22" ht="15" x14ac:dyDescent="0.25">
      <c r="C700" s="275"/>
      <c r="D700" s="313" t="s">
        <v>156</v>
      </c>
      <c r="E700" s="147">
        <v>687</v>
      </c>
      <c r="F700" s="147">
        <f t="shared" si="22"/>
        <v>2948</v>
      </c>
      <c r="G700" s="99"/>
      <c r="H700" s="99"/>
      <c r="I700" s="138" t="s">
        <v>158</v>
      </c>
      <c r="J700" s="50">
        <f t="shared" si="21"/>
        <v>1674</v>
      </c>
      <c r="K700" s="314" t="str">
        <f>CONCATENATE("Cumule Energie Réactive positive injectée [",J246,"-",J260,"]")</f>
        <v>Cumule Energie Réactive positive injectée [766-794]</v>
      </c>
      <c r="L700" s="315" t="s">
        <v>584</v>
      </c>
      <c r="M700" s="315" t="s">
        <v>815</v>
      </c>
      <c r="N700" s="315" t="s">
        <v>301</v>
      </c>
      <c r="O700" s="53"/>
      <c r="Q700" s="304"/>
      <c r="R700" s="40"/>
      <c r="S700" s="251"/>
      <c r="T700" s="251"/>
      <c r="U700" s="40"/>
      <c r="V700" s="40"/>
    </row>
    <row r="701" spans="3:22" ht="15" x14ac:dyDescent="0.25">
      <c r="C701" s="275"/>
      <c r="D701" s="313" t="s">
        <v>154</v>
      </c>
      <c r="E701" s="147">
        <v>688</v>
      </c>
      <c r="F701" s="147">
        <f t="shared" si="22"/>
        <v>2952</v>
      </c>
      <c r="G701" s="99"/>
      <c r="H701" s="99"/>
      <c r="I701" s="138" t="s">
        <v>158</v>
      </c>
      <c r="J701" s="50">
        <f t="shared" si="21"/>
        <v>1676</v>
      </c>
      <c r="K701" s="314" t="str">
        <f>CONCATENATE("Cumule Energie Réactive positive soutirée [",J261,"-",J275,"]")</f>
        <v>Cumule Energie Réactive positive soutirée [796-824]</v>
      </c>
      <c r="L701" s="315" t="s">
        <v>583</v>
      </c>
      <c r="M701" s="315" t="s">
        <v>815</v>
      </c>
      <c r="N701" s="315" t="s">
        <v>301</v>
      </c>
      <c r="O701" s="53"/>
      <c r="Q701" s="304"/>
      <c r="R701" s="40"/>
      <c r="S701" s="251"/>
      <c r="T701" s="251"/>
      <c r="U701" s="40"/>
      <c r="V701" s="40"/>
    </row>
    <row r="702" spans="3:22" ht="15" x14ac:dyDescent="0.25">
      <c r="C702" s="275"/>
      <c r="D702" s="313" t="s">
        <v>157</v>
      </c>
      <c r="E702" s="147">
        <v>689</v>
      </c>
      <c r="F702" s="147">
        <f t="shared" si="22"/>
        <v>2956</v>
      </c>
      <c r="G702" s="99"/>
      <c r="H702" s="99"/>
      <c r="I702" s="138" t="s">
        <v>158</v>
      </c>
      <c r="J702" s="50">
        <f t="shared" si="21"/>
        <v>1678</v>
      </c>
      <c r="K702" s="314" t="str">
        <f>CONCATENATE("Cumule Energie Réactive négative injectée [",J276,"-",J290,"]")</f>
        <v>Cumule Energie Réactive négative injectée [826-854]</v>
      </c>
      <c r="L702" s="315" t="s">
        <v>584</v>
      </c>
      <c r="M702" s="315" t="s">
        <v>815</v>
      </c>
      <c r="N702" s="315" t="s">
        <v>301</v>
      </c>
      <c r="O702" s="53"/>
      <c r="Q702" s="304"/>
      <c r="R702" s="40"/>
      <c r="S702" s="251"/>
      <c r="T702" s="251"/>
      <c r="U702" s="40"/>
      <c r="V702" s="40"/>
    </row>
    <row r="703" spans="3:22" ht="15" x14ac:dyDescent="0.25">
      <c r="C703" s="275"/>
      <c r="D703" s="313" t="s">
        <v>155</v>
      </c>
      <c r="E703" s="147">
        <v>690</v>
      </c>
      <c r="F703" s="147">
        <f t="shared" si="22"/>
        <v>2960</v>
      </c>
      <c r="G703" s="99"/>
      <c r="H703" s="99"/>
      <c r="I703" s="138" t="s">
        <v>158</v>
      </c>
      <c r="J703" s="50">
        <f t="shared" si="21"/>
        <v>1680</v>
      </c>
      <c r="K703" s="314" t="str">
        <f>CONCATENATE("Cumule Energie Réactive négative soutirée [",J291,"-",J305,"]")</f>
        <v>Cumule Energie Réactive négative soutirée [856-884]</v>
      </c>
      <c r="L703" s="315" t="s">
        <v>583</v>
      </c>
      <c r="M703" s="315" t="s">
        <v>815</v>
      </c>
      <c r="N703" s="315" t="s">
        <v>301</v>
      </c>
      <c r="O703" s="53"/>
      <c r="Q703" s="304"/>
      <c r="R703" s="40"/>
      <c r="S703" s="251"/>
      <c r="T703" s="251"/>
      <c r="U703" s="40"/>
      <c r="V703" s="40"/>
    </row>
    <row r="704" spans="3:22" ht="15" x14ac:dyDescent="0.25">
      <c r="C704" s="107"/>
      <c r="D704" s="313" t="s">
        <v>569</v>
      </c>
      <c r="E704" s="147">
        <v>691</v>
      </c>
      <c r="F704" s="147">
        <f t="shared" si="22"/>
        <v>2964</v>
      </c>
      <c r="G704" s="99"/>
      <c r="H704" s="99"/>
      <c r="I704" s="138" t="s">
        <v>158</v>
      </c>
      <c r="J704" s="50">
        <f t="shared" si="21"/>
        <v>1682</v>
      </c>
      <c r="K704" s="314" t="str">
        <f>CONCATENATE("Cumule Energie Active soutirée, pour MESURES2 [",J351,"-",J365,"]")</f>
        <v>Cumule Energie Active soutirée, pour MESURES2 [976-1004]</v>
      </c>
      <c r="L704" s="315" t="s">
        <v>583</v>
      </c>
      <c r="M704" s="315" t="s">
        <v>815</v>
      </c>
      <c r="N704" s="315" t="s">
        <v>298</v>
      </c>
      <c r="O704" s="53"/>
      <c r="Q704" s="304"/>
      <c r="R704" s="40"/>
      <c r="S704" s="251"/>
      <c r="T704" s="251"/>
      <c r="U704" s="40"/>
      <c r="V704" s="40"/>
    </row>
    <row r="705" spans="1:22" ht="15" x14ac:dyDescent="0.25">
      <c r="C705" s="107"/>
      <c r="D705" s="96" t="s">
        <v>373</v>
      </c>
      <c r="E705" s="147">
        <v>692</v>
      </c>
      <c r="F705" s="147">
        <f t="shared" si="22"/>
        <v>2968</v>
      </c>
      <c r="G705" s="99"/>
      <c r="H705" s="99"/>
      <c r="I705" s="97"/>
      <c r="J705" s="50">
        <f t="shared" si="21"/>
        <v>1684</v>
      </c>
      <c r="K705" s="51"/>
      <c r="L705" s="170"/>
      <c r="M705" s="54"/>
      <c r="N705" s="54"/>
      <c r="O705" s="53"/>
      <c r="Q705" s="304"/>
      <c r="R705" s="40"/>
      <c r="S705" s="251"/>
      <c r="T705" s="251"/>
      <c r="U705" s="40"/>
      <c r="V705" s="40"/>
    </row>
    <row r="706" spans="1:22" ht="15" x14ac:dyDescent="0.25">
      <c r="C706" s="107"/>
      <c r="D706" s="96" t="s">
        <v>373</v>
      </c>
      <c r="E706" s="147">
        <v>693</v>
      </c>
      <c r="F706" s="147">
        <f t="shared" si="22"/>
        <v>2972</v>
      </c>
      <c r="G706" s="99"/>
      <c r="H706" s="99"/>
      <c r="I706" s="97"/>
      <c r="J706" s="50">
        <f t="shared" si="21"/>
        <v>1686</v>
      </c>
      <c r="K706" s="51"/>
      <c r="L706" s="170"/>
      <c r="M706" s="54"/>
      <c r="N706" s="54"/>
      <c r="O706" s="53"/>
      <c r="Q706" s="304"/>
      <c r="R706" s="40"/>
      <c r="S706" s="251"/>
      <c r="T706" s="251"/>
      <c r="U706" s="40"/>
      <c r="V706" s="40"/>
    </row>
    <row r="707" spans="1:22" s="41" customFormat="1" ht="15" x14ac:dyDescent="0.25">
      <c r="B707" s="24"/>
      <c r="C707" s="107"/>
      <c r="D707" s="96" t="s">
        <v>373</v>
      </c>
      <c r="E707" s="147">
        <v>694</v>
      </c>
      <c r="F707" s="147">
        <f t="shared" si="22"/>
        <v>2976</v>
      </c>
      <c r="G707" s="99"/>
      <c r="H707" s="99"/>
      <c r="I707" s="97"/>
      <c r="J707" s="50">
        <f t="shared" si="21"/>
        <v>1688</v>
      </c>
      <c r="K707" s="64"/>
      <c r="L707" s="197"/>
      <c r="M707" s="65"/>
      <c r="N707" s="64"/>
      <c r="O707" s="53"/>
      <c r="S707" s="33"/>
      <c r="T707" s="33"/>
    </row>
    <row r="708" spans="1:22" s="41" customFormat="1" ht="15" x14ac:dyDescent="0.25">
      <c r="B708" s="24"/>
      <c r="C708" s="107"/>
      <c r="D708" s="96" t="s">
        <v>373</v>
      </c>
      <c r="E708" s="147">
        <v>695</v>
      </c>
      <c r="F708" s="147">
        <f t="shared" si="22"/>
        <v>2980</v>
      </c>
      <c r="G708" s="99"/>
      <c r="H708" s="99"/>
      <c r="I708" s="97"/>
      <c r="J708" s="67">
        <f t="shared" si="21"/>
        <v>1690</v>
      </c>
      <c r="K708" s="64"/>
      <c r="L708" s="197"/>
      <c r="M708" s="65"/>
      <c r="N708" s="64"/>
      <c r="O708" s="53"/>
      <c r="S708" s="33"/>
      <c r="T708" s="33"/>
    </row>
    <row r="709" spans="1:22" s="41" customFormat="1" ht="15" x14ac:dyDescent="0.25">
      <c r="B709" s="24"/>
      <c r="C709" s="107"/>
      <c r="D709" s="96" t="s">
        <v>373</v>
      </c>
      <c r="E709" s="147">
        <v>696</v>
      </c>
      <c r="F709" s="147">
        <f t="shared" si="22"/>
        <v>2984</v>
      </c>
      <c r="G709" s="99"/>
      <c r="H709" s="99"/>
      <c r="I709" s="97"/>
      <c r="J709" s="67">
        <f t="shared" si="21"/>
        <v>1692</v>
      </c>
      <c r="K709" s="64"/>
      <c r="L709" s="197"/>
      <c r="M709" s="65"/>
      <c r="N709" s="64"/>
      <c r="O709" s="53"/>
      <c r="S709" s="33"/>
      <c r="T709" s="25"/>
    </row>
    <row r="710" spans="1:22" s="41" customFormat="1" ht="15" x14ac:dyDescent="0.25">
      <c r="B710" s="24"/>
      <c r="C710" s="107"/>
      <c r="D710" s="96" t="s">
        <v>373</v>
      </c>
      <c r="E710" s="147">
        <v>697</v>
      </c>
      <c r="F710" s="147">
        <f t="shared" si="22"/>
        <v>2988</v>
      </c>
      <c r="G710" s="99"/>
      <c r="H710" s="99"/>
      <c r="I710" s="97"/>
      <c r="J710" s="67">
        <f t="shared" si="21"/>
        <v>1694</v>
      </c>
      <c r="K710" s="64"/>
      <c r="L710" s="197"/>
      <c r="M710" s="65"/>
      <c r="N710" s="64"/>
      <c r="O710" s="53"/>
      <c r="S710" s="33"/>
      <c r="T710" s="25"/>
    </row>
    <row r="711" spans="1:22" s="41" customFormat="1" ht="15" x14ac:dyDescent="0.25">
      <c r="B711" s="24"/>
      <c r="C711" s="107"/>
      <c r="D711" s="96" t="s">
        <v>373</v>
      </c>
      <c r="E711" s="147">
        <v>698</v>
      </c>
      <c r="F711" s="147">
        <f t="shared" si="22"/>
        <v>2992</v>
      </c>
      <c r="G711" s="99"/>
      <c r="H711" s="99"/>
      <c r="I711" s="97"/>
      <c r="J711" s="67">
        <f t="shared" si="21"/>
        <v>1696</v>
      </c>
      <c r="K711" s="64"/>
      <c r="L711" s="197"/>
      <c r="M711" s="65"/>
      <c r="N711" s="64"/>
      <c r="O711" s="53"/>
      <c r="Q711" s="44"/>
      <c r="S711" s="33"/>
      <c r="T711" s="25"/>
    </row>
    <row r="712" spans="1:22" s="41" customFormat="1" ht="15" x14ac:dyDescent="0.25">
      <c r="B712" s="24"/>
      <c r="C712" s="107"/>
      <c r="D712" s="96" t="s">
        <v>373</v>
      </c>
      <c r="E712" s="147">
        <v>699</v>
      </c>
      <c r="F712" s="147">
        <f t="shared" si="22"/>
        <v>2996</v>
      </c>
      <c r="G712" s="99"/>
      <c r="H712" s="99"/>
      <c r="I712" s="97"/>
      <c r="J712" s="67">
        <f t="shared" si="21"/>
        <v>1698</v>
      </c>
      <c r="K712" s="64"/>
      <c r="L712" s="197"/>
      <c r="M712" s="65"/>
      <c r="N712" s="64"/>
      <c r="O712" s="53"/>
      <c r="Q712" s="44"/>
      <c r="S712" s="33"/>
      <c r="T712" s="25"/>
    </row>
    <row r="713" spans="1:22" s="41" customFormat="1" ht="15" x14ac:dyDescent="0.25">
      <c r="B713" s="24"/>
      <c r="C713" s="106"/>
      <c r="D713" s="228"/>
      <c r="E713" s="147"/>
      <c r="F713" s="147"/>
      <c r="G713" s="152"/>
      <c r="H713" s="152"/>
      <c r="I713" s="229"/>
      <c r="J713" s="230"/>
      <c r="K713" s="231"/>
      <c r="L713" s="232"/>
      <c r="M713" s="232"/>
      <c r="N713" s="231"/>
      <c r="O713" s="233"/>
      <c r="Q713" s="44"/>
      <c r="S713" s="33"/>
      <c r="T713" s="25"/>
    </row>
    <row r="714" spans="1:22" s="41" customFormat="1" ht="15" x14ac:dyDescent="0.25">
      <c r="B714" s="24"/>
      <c r="C714" s="106"/>
      <c r="D714" s="228"/>
      <c r="E714" s="312"/>
      <c r="F714" s="312"/>
      <c r="G714" s="152"/>
      <c r="H714" s="152"/>
      <c r="I714" s="229"/>
      <c r="J714" s="230"/>
      <c r="K714" s="231"/>
      <c r="L714" s="232"/>
      <c r="M714" s="232"/>
      <c r="N714" s="231"/>
      <c r="O714" s="233"/>
      <c r="Q714" s="44"/>
      <c r="S714" s="33"/>
      <c r="T714" s="25"/>
    </row>
    <row r="715" spans="1:22" s="41" customFormat="1" ht="15" x14ac:dyDescent="0.25">
      <c r="B715" s="24"/>
      <c r="C715" s="106"/>
      <c r="D715" s="228"/>
      <c r="E715" s="312"/>
      <c r="F715" s="312"/>
      <c r="G715" s="152"/>
      <c r="H715" s="152"/>
      <c r="I715" s="229"/>
      <c r="J715" s="230"/>
      <c r="K715" s="231"/>
      <c r="L715" s="232"/>
      <c r="M715" s="232"/>
      <c r="N715" s="231"/>
      <c r="O715" s="233"/>
      <c r="Q715" s="44"/>
      <c r="S715" s="33"/>
      <c r="T715" s="25"/>
    </row>
    <row r="716" spans="1:22" s="136" customFormat="1" ht="15" customHeight="1" thickBot="1" x14ac:dyDescent="0.25">
      <c r="A716" s="41"/>
      <c r="B716" s="24"/>
      <c r="C716" s="108"/>
      <c r="D716" s="3"/>
      <c r="E716" s="311"/>
      <c r="F716" s="311"/>
      <c r="G716" s="154"/>
      <c r="H716" s="163"/>
      <c r="I716" s="5"/>
      <c r="J716" s="27"/>
      <c r="K716" s="37"/>
      <c r="L716" s="35"/>
      <c r="M716" s="35"/>
      <c r="N716" s="37"/>
      <c r="O716" s="26"/>
      <c r="Q716" s="303"/>
    </row>
    <row r="717" spans="1:22" s="136" customFormat="1" x14ac:dyDescent="0.2">
      <c r="A717" s="41"/>
      <c r="B717" s="24"/>
      <c r="C717" s="108"/>
      <c r="E717" s="148"/>
      <c r="F717" s="148"/>
      <c r="G717" s="155"/>
      <c r="H717" s="156"/>
      <c r="I717" s="23"/>
      <c r="J717" s="124"/>
      <c r="K717" s="36"/>
      <c r="L717" s="124"/>
      <c r="M717" s="124"/>
      <c r="N717" s="36"/>
      <c r="O717" s="131"/>
      <c r="Q717" s="303"/>
    </row>
    <row r="718" spans="1:22" s="136" customFormat="1" x14ac:dyDescent="0.2">
      <c r="A718" s="41"/>
      <c r="B718" s="24"/>
      <c r="C718" s="108"/>
      <c r="E718" s="148"/>
      <c r="F718" s="148"/>
      <c r="G718" s="155"/>
      <c r="H718" s="156"/>
      <c r="I718" s="23"/>
      <c r="J718" s="124"/>
      <c r="K718" s="36"/>
      <c r="L718" s="124"/>
      <c r="M718" s="124"/>
      <c r="N718" s="36"/>
      <c r="O718" s="131"/>
      <c r="Q718" s="303"/>
    </row>
    <row r="719" spans="1:22" s="136" customFormat="1" x14ac:dyDescent="0.2">
      <c r="A719" s="41"/>
      <c r="B719" s="24"/>
      <c r="C719" s="108"/>
      <c r="E719" s="148"/>
      <c r="F719" s="148"/>
      <c r="G719" s="155"/>
      <c r="H719" s="156"/>
      <c r="I719" s="23"/>
      <c r="J719" s="124"/>
      <c r="K719" s="36"/>
      <c r="L719" s="124"/>
      <c r="M719" s="124"/>
      <c r="N719" s="36"/>
      <c r="O719" s="131"/>
      <c r="Q719" s="303"/>
    </row>
    <row r="720" spans="1:22" s="136" customFormat="1" x14ac:dyDescent="0.2">
      <c r="A720" s="41"/>
      <c r="B720" s="24"/>
      <c r="C720" s="108"/>
      <c r="E720" s="148"/>
      <c r="F720" s="148"/>
      <c r="G720" s="155"/>
      <c r="H720" s="156"/>
      <c r="I720" s="23"/>
      <c r="J720" s="124"/>
      <c r="K720" s="36"/>
      <c r="L720" s="124"/>
      <c r="M720" s="124"/>
      <c r="N720" s="36"/>
      <c r="O720" s="131"/>
      <c r="Q720" s="303"/>
    </row>
    <row r="721" spans="2:17" s="41" customFormat="1" x14ac:dyDescent="0.2">
      <c r="B721" s="24"/>
      <c r="C721" s="108"/>
      <c r="E721" s="149"/>
      <c r="F721" s="149"/>
      <c r="G721" s="156"/>
      <c r="H721" s="156"/>
      <c r="I721" s="24"/>
      <c r="J721" s="42"/>
      <c r="K721" s="43"/>
      <c r="L721" s="42"/>
      <c r="M721" s="42"/>
      <c r="N721" s="43"/>
      <c r="O721" s="131"/>
      <c r="Q721" s="304"/>
    </row>
    <row r="722" spans="2:17" s="41" customFormat="1" x14ac:dyDescent="0.2">
      <c r="B722" s="24"/>
      <c r="C722" s="108"/>
      <c r="E722" s="149"/>
      <c r="F722" s="149"/>
      <c r="G722" s="156"/>
      <c r="H722" s="156"/>
      <c r="I722" s="24"/>
      <c r="J722" s="42"/>
      <c r="K722" s="43"/>
      <c r="L722" s="42"/>
      <c r="M722" s="42"/>
      <c r="N722" s="43"/>
      <c r="O722" s="131"/>
      <c r="Q722" s="304"/>
    </row>
    <row r="723" spans="2:17" s="41" customFormat="1" x14ac:dyDescent="0.2">
      <c r="B723" s="24"/>
      <c r="C723" s="108"/>
      <c r="E723" s="149"/>
      <c r="F723" s="149"/>
      <c r="G723" s="156"/>
      <c r="H723" s="156"/>
      <c r="I723" s="24"/>
      <c r="J723" s="42"/>
      <c r="K723" s="43"/>
      <c r="L723" s="42"/>
      <c r="M723" s="42"/>
      <c r="N723" s="43"/>
      <c r="O723" s="131"/>
      <c r="Q723" s="304"/>
    </row>
    <row r="724" spans="2:17" s="41" customFormat="1" x14ac:dyDescent="0.2">
      <c r="B724" s="24"/>
      <c r="C724" s="108"/>
      <c r="E724" s="149"/>
      <c r="F724" s="149"/>
      <c r="G724" s="156"/>
      <c r="H724" s="156"/>
      <c r="I724" s="24"/>
      <c r="J724" s="42"/>
      <c r="K724" s="43"/>
      <c r="L724" s="42"/>
      <c r="M724" s="42"/>
      <c r="N724" s="43"/>
      <c r="O724" s="131"/>
      <c r="Q724" s="304"/>
    </row>
    <row r="725" spans="2:17" s="41" customFormat="1" x14ac:dyDescent="0.2">
      <c r="B725" s="24"/>
      <c r="C725" s="108"/>
      <c r="E725" s="149"/>
      <c r="F725" s="149"/>
      <c r="G725" s="156"/>
      <c r="H725" s="156"/>
      <c r="I725" s="24"/>
      <c r="J725" s="42"/>
      <c r="K725" s="43"/>
      <c r="L725" s="42"/>
      <c r="M725" s="42"/>
      <c r="N725" s="43"/>
      <c r="O725" s="131"/>
      <c r="Q725" s="304"/>
    </row>
    <row r="726" spans="2:17" s="41" customFormat="1" x14ac:dyDescent="0.2">
      <c r="B726" s="24"/>
      <c r="C726" s="108"/>
      <c r="E726" s="149"/>
      <c r="F726" s="149"/>
      <c r="G726" s="156"/>
      <c r="H726" s="156"/>
      <c r="I726" s="24"/>
      <c r="J726" s="42"/>
      <c r="K726" s="43"/>
      <c r="L726" s="42"/>
      <c r="M726" s="42"/>
      <c r="N726" s="43"/>
      <c r="O726" s="131"/>
      <c r="Q726" s="304"/>
    </row>
    <row r="727" spans="2:17" s="41" customFormat="1" x14ac:dyDescent="0.2">
      <c r="B727" s="24"/>
      <c r="C727" s="108"/>
      <c r="E727" s="149"/>
      <c r="F727" s="149"/>
      <c r="G727" s="156"/>
      <c r="H727" s="156"/>
      <c r="I727" s="24"/>
      <c r="J727" s="42"/>
      <c r="K727" s="43"/>
      <c r="L727" s="42"/>
      <c r="M727" s="42"/>
      <c r="N727" s="43"/>
      <c r="O727" s="131"/>
      <c r="Q727" s="304"/>
    </row>
    <row r="728" spans="2:17" s="41" customFormat="1" x14ac:dyDescent="0.2">
      <c r="B728" s="24"/>
      <c r="C728" s="108"/>
      <c r="E728" s="149"/>
      <c r="F728" s="149"/>
      <c r="G728" s="156"/>
      <c r="H728" s="156"/>
      <c r="I728" s="24"/>
      <c r="J728" s="42"/>
      <c r="K728" s="43"/>
      <c r="L728" s="42"/>
      <c r="M728" s="42"/>
      <c r="N728" s="43"/>
      <c r="O728" s="131"/>
      <c r="Q728" s="304"/>
    </row>
    <row r="729" spans="2:17" s="41" customFormat="1" x14ac:dyDescent="0.2">
      <c r="B729" s="24"/>
      <c r="C729" s="108"/>
      <c r="E729" s="149"/>
      <c r="F729" s="149"/>
      <c r="G729" s="156"/>
      <c r="H729" s="156"/>
      <c r="I729" s="24"/>
      <c r="J729" s="42"/>
      <c r="K729" s="43"/>
      <c r="L729" s="42"/>
      <c r="M729" s="42"/>
      <c r="N729" s="43"/>
      <c r="O729" s="131"/>
      <c r="Q729" s="304"/>
    </row>
    <row r="730" spans="2:17" s="41" customFormat="1" x14ac:dyDescent="0.2">
      <c r="B730" s="24"/>
      <c r="C730" s="108"/>
      <c r="E730" s="149"/>
      <c r="F730" s="149"/>
      <c r="G730" s="156"/>
      <c r="H730" s="156"/>
      <c r="I730" s="24"/>
      <c r="J730" s="42"/>
      <c r="K730" s="43"/>
      <c r="L730" s="42"/>
      <c r="M730" s="42"/>
      <c r="N730" s="43"/>
      <c r="O730" s="131"/>
      <c r="Q730" s="304"/>
    </row>
    <row r="731" spans="2:17" s="41" customFormat="1" x14ac:dyDescent="0.2">
      <c r="B731" s="24"/>
      <c r="C731" s="108"/>
      <c r="E731" s="149"/>
      <c r="F731" s="149"/>
      <c r="G731" s="156"/>
      <c r="H731" s="156"/>
      <c r="I731" s="24"/>
      <c r="J731" s="42"/>
      <c r="K731" s="43"/>
      <c r="L731" s="42"/>
      <c r="M731" s="42"/>
      <c r="N731" s="43"/>
      <c r="O731" s="131"/>
      <c r="Q731" s="304"/>
    </row>
    <row r="732" spans="2:17" s="41" customFormat="1" x14ac:dyDescent="0.2">
      <c r="B732" s="24"/>
      <c r="C732" s="108"/>
      <c r="E732" s="149"/>
      <c r="F732" s="149"/>
      <c r="G732" s="156"/>
      <c r="H732" s="156"/>
      <c r="I732" s="24"/>
      <c r="J732" s="42"/>
      <c r="K732" s="43"/>
      <c r="L732" s="42"/>
      <c r="M732" s="42"/>
      <c r="N732" s="43"/>
      <c r="O732" s="131"/>
      <c r="Q732" s="304"/>
    </row>
    <row r="733" spans="2:17" s="41" customFormat="1" x14ac:dyDescent="0.2">
      <c r="B733" s="24"/>
      <c r="C733" s="108"/>
      <c r="E733" s="149"/>
      <c r="F733" s="149"/>
      <c r="G733" s="156"/>
      <c r="H733" s="156"/>
      <c r="I733" s="24"/>
      <c r="J733" s="42"/>
      <c r="K733" s="43"/>
      <c r="L733" s="42"/>
      <c r="M733" s="42"/>
      <c r="N733" s="43"/>
      <c r="O733" s="131"/>
      <c r="Q733" s="304"/>
    </row>
    <row r="734" spans="2:17" s="41" customFormat="1" x14ac:dyDescent="0.2">
      <c r="B734" s="24"/>
      <c r="C734" s="108"/>
      <c r="E734" s="149"/>
      <c r="F734" s="149"/>
      <c r="G734" s="156"/>
      <c r="H734" s="156"/>
      <c r="I734" s="24"/>
      <c r="J734" s="42"/>
      <c r="K734" s="43"/>
      <c r="L734" s="42"/>
      <c r="M734" s="42"/>
      <c r="N734" s="43"/>
      <c r="O734" s="131"/>
      <c r="Q734" s="304"/>
    </row>
    <row r="735" spans="2:17" s="41" customFormat="1" x14ac:dyDescent="0.2">
      <c r="B735" s="24"/>
      <c r="C735" s="108"/>
      <c r="E735" s="149"/>
      <c r="F735" s="149"/>
      <c r="G735" s="156"/>
      <c r="H735" s="156"/>
      <c r="I735" s="24"/>
      <c r="J735" s="42"/>
      <c r="K735" s="43"/>
      <c r="L735" s="42"/>
      <c r="M735" s="42"/>
      <c r="N735" s="43"/>
      <c r="O735" s="131"/>
      <c r="Q735" s="304"/>
    </row>
    <row r="736" spans="2:17" s="41" customFormat="1" x14ac:dyDescent="0.2">
      <c r="B736" s="24"/>
      <c r="C736" s="108"/>
      <c r="E736" s="149"/>
      <c r="F736" s="149"/>
      <c r="G736" s="156"/>
      <c r="H736" s="156"/>
      <c r="I736" s="24"/>
      <c r="J736" s="42"/>
      <c r="K736" s="43"/>
      <c r="L736" s="42"/>
      <c r="M736" s="42"/>
      <c r="N736" s="43"/>
      <c r="O736" s="131"/>
      <c r="Q736" s="304"/>
    </row>
    <row r="737" spans="2:17" s="41" customFormat="1" x14ac:dyDescent="0.2">
      <c r="B737" s="24"/>
      <c r="C737" s="108"/>
      <c r="D737" s="42"/>
      <c r="E737" s="149"/>
      <c r="F737" s="149"/>
      <c r="G737" s="156"/>
      <c r="H737" s="156"/>
      <c r="I737" s="24"/>
      <c r="J737" s="42"/>
      <c r="K737" s="43"/>
      <c r="L737" s="42"/>
      <c r="M737" s="42"/>
      <c r="N737" s="43"/>
      <c r="O737" s="131"/>
      <c r="Q737" s="304"/>
    </row>
    <row r="738" spans="2:17" s="41" customFormat="1" x14ac:dyDescent="0.2">
      <c r="B738" s="24"/>
      <c r="C738" s="108"/>
      <c r="E738" s="149"/>
      <c r="F738" s="149"/>
      <c r="G738" s="156"/>
      <c r="H738" s="156"/>
      <c r="I738" s="24"/>
      <c r="J738" s="42"/>
      <c r="K738" s="43"/>
      <c r="L738" s="42"/>
      <c r="M738" s="42"/>
      <c r="N738" s="43"/>
      <c r="O738" s="131"/>
      <c r="Q738" s="304"/>
    </row>
    <row r="739" spans="2:17" s="41" customFormat="1" x14ac:dyDescent="0.2">
      <c r="B739" s="24"/>
      <c r="C739" s="108"/>
      <c r="E739" s="149"/>
      <c r="F739" s="149"/>
      <c r="G739" s="156"/>
      <c r="H739" s="156"/>
      <c r="I739" s="24"/>
      <c r="J739" s="42"/>
      <c r="K739" s="43"/>
      <c r="L739" s="42"/>
      <c r="M739" s="42"/>
      <c r="N739" s="43"/>
      <c r="O739" s="131"/>
      <c r="Q739" s="304"/>
    </row>
    <row r="740" spans="2:17" s="41" customFormat="1" x14ac:dyDescent="0.2">
      <c r="B740" s="24"/>
      <c r="C740" s="108"/>
      <c r="E740" s="149"/>
      <c r="F740" s="149"/>
      <c r="G740" s="156"/>
      <c r="H740" s="156"/>
      <c r="I740" s="24"/>
      <c r="K740" s="43"/>
      <c r="L740" s="42"/>
      <c r="M740" s="42"/>
      <c r="N740" s="43"/>
      <c r="O740" s="131"/>
      <c r="Q740" s="304"/>
    </row>
    <row r="741" spans="2:17" s="41" customFormat="1" x14ac:dyDescent="0.2">
      <c r="B741" s="24"/>
      <c r="C741" s="108"/>
      <c r="E741" s="149"/>
      <c r="F741" s="149"/>
      <c r="G741" s="156"/>
      <c r="H741" s="156"/>
      <c r="I741" s="24"/>
      <c r="K741" s="43"/>
      <c r="L741" s="42"/>
      <c r="M741" s="42"/>
      <c r="N741" s="43"/>
      <c r="O741" s="131"/>
      <c r="Q741" s="304"/>
    </row>
    <row r="742" spans="2:17" s="41" customFormat="1" x14ac:dyDescent="0.2">
      <c r="B742" s="24"/>
      <c r="C742" s="108"/>
      <c r="D742" s="42"/>
      <c r="E742" s="149"/>
      <c r="F742" s="149"/>
      <c r="G742" s="156"/>
      <c r="H742" s="156"/>
      <c r="I742" s="24"/>
      <c r="K742" s="43"/>
      <c r="L742" s="42"/>
      <c r="M742" s="42"/>
      <c r="N742" s="43"/>
      <c r="O742" s="131"/>
      <c r="Q742" s="304"/>
    </row>
    <row r="743" spans="2:17" s="41" customFormat="1" x14ac:dyDescent="0.2">
      <c r="B743" s="24"/>
      <c r="C743" s="108"/>
      <c r="E743" s="149"/>
      <c r="F743" s="149"/>
      <c r="G743" s="156"/>
      <c r="H743" s="156"/>
      <c r="I743" s="24"/>
      <c r="K743" s="43"/>
      <c r="L743" s="42"/>
      <c r="M743" s="42"/>
      <c r="N743" s="43"/>
      <c r="O743" s="131"/>
      <c r="Q743" s="304"/>
    </row>
    <row r="744" spans="2:17" s="41" customFormat="1" x14ac:dyDescent="0.2">
      <c r="B744" s="24"/>
      <c r="C744" s="108"/>
      <c r="E744" s="149"/>
      <c r="F744" s="149"/>
      <c r="G744" s="156"/>
      <c r="H744" s="156"/>
      <c r="I744" s="24"/>
      <c r="J744" s="42"/>
      <c r="K744" s="43"/>
      <c r="L744" s="42"/>
      <c r="M744" s="42"/>
      <c r="N744" s="43"/>
      <c r="O744" s="131"/>
      <c r="Q744" s="304"/>
    </row>
    <row r="745" spans="2:17" s="41" customFormat="1" x14ac:dyDescent="0.2">
      <c r="B745" s="24"/>
      <c r="C745" s="108"/>
      <c r="E745" s="149"/>
      <c r="F745" s="149"/>
      <c r="G745" s="156"/>
      <c r="H745" s="156"/>
      <c r="I745" s="24"/>
      <c r="K745" s="43"/>
      <c r="L745" s="42"/>
      <c r="M745" s="42"/>
      <c r="N745" s="43"/>
      <c r="O745" s="131"/>
      <c r="Q745" s="304"/>
    </row>
    <row r="746" spans="2:17" s="41" customFormat="1" x14ac:dyDescent="0.2">
      <c r="B746" s="24"/>
      <c r="C746" s="108"/>
      <c r="E746" s="149"/>
      <c r="F746" s="149"/>
      <c r="G746" s="156"/>
      <c r="H746" s="156"/>
      <c r="I746" s="24"/>
      <c r="K746" s="43"/>
      <c r="L746" s="42"/>
      <c r="M746" s="42"/>
      <c r="N746" s="43"/>
      <c r="O746" s="131"/>
      <c r="Q746" s="304"/>
    </row>
    <row r="747" spans="2:17" s="41" customFormat="1" x14ac:dyDescent="0.2">
      <c r="B747" s="24"/>
      <c r="C747" s="108"/>
      <c r="D747" s="42"/>
      <c r="E747" s="149"/>
      <c r="F747" s="149"/>
      <c r="G747" s="156"/>
      <c r="H747" s="156"/>
      <c r="I747" s="24"/>
      <c r="K747" s="43"/>
      <c r="L747" s="42"/>
      <c r="M747" s="42"/>
      <c r="N747" s="43"/>
      <c r="O747" s="131"/>
      <c r="Q747" s="304"/>
    </row>
    <row r="748" spans="2:17" s="41" customFormat="1" x14ac:dyDescent="0.2">
      <c r="B748" s="24"/>
      <c r="C748" s="108"/>
      <c r="E748" s="149"/>
      <c r="F748" s="149"/>
      <c r="G748" s="156"/>
      <c r="H748" s="156"/>
      <c r="I748" s="24"/>
      <c r="K748" s="43"/>
      <c r="L748" s="42"/>
      <c r="M748" s="42"/>
      <c r="N748" s="43"/>
      <c r="O748" s="131"/>
      <c r="Q748" s="304"/>
    </row>
    <row r="749" spans="2:17" s="41" customFormat="1" x14ac:dyDescent="0.2">
      <c r="B749" s="24"/>
      <c r="C749" s="108"/>
      <c r="E749" s="149"/>
      <c r="F749" s="149"/>
      <c r="G749" s="156"/>
      <c r="H749" s="156"/>
      <c r="I749" s="24"/>
      <c r="J749" s="42"/>
      <c r="K749" s="43"/>
      <c r="L749" s="42"/>
      <c r="M749" s="42"/>
      <c r="N749" s="43"/>
      <c r="O749" s="131"/>
      <c r="Q749" s="304"/>
    </row>
    <row r="750" spans="2:17" s="41" customFormat="1" x14ac:dyDescent="0.2">
      <c r="B750" s="24"/>
      <c r="C750" s="108"/>
      <c r="E750" s="149"/>
      <c r="F750" s="149"/>
      <c r="G750" s="156"/>
      <c r="H750" s="156"/>
      <c r="I750" s="24"/>
      <c r="K750" s="43"/>
      <c r="L750" s="42"/>
      <c r="M750" s="42"/>
      <c r="N750" s="43"/>
      <c r="O750" s="131"/>
      <c r="Q750" s="304"/>
    </row>
    <row r="751" spans="2:17" s="41" customFormat="1" x14ac:dyDescent="0.2">
      <c r="B751" s="24"/>
      <c r="C751" s="108"/>
      <c r="E751" s="149"/>
      <c r="F751" s="149"/>
      <c r="G751" s="156"/>
      <c r="H751" s="156"/>
      <c r="I751" s="24"/>
      <c r="K751" s="43"/>
      <c r="L751" s="42"/>
      <c r="M751" s="42"/>
      <c r="N751" s="43"/>
      <c r="O751" s="131"/>
      <c r="Q751" s="304"/>
    </row>
    <row r="752" spans="2:17" s="41" customFormat="1" x14ac:dyDescent="0.2">
      <c r="B752" s="24"/>
      <c r="C752" s="108"/>
      <c r="E752" s="149"/>
      <c r="F752" s="149"/>
      <c r="G752" s="156"/>
      <c r="H752" s="156"/>
      <c r="I752" s="24"/>
      <c r="K752" s="43"/>
      <c r="L752" s="42"/>
      <c r="M752" s="42"/>
      <c r="N752" s="43"/>
      <c r="O752" s="131"/>
      <c r="Q752" s="304"/>
    </row>
    <row r="753" spans="1:17" s="41" customFormat="1" x14ac:dyDescent="0.2">
      <c r="B753" s="24"/>
      <c r="C753" s="108"/>
      <c r="E753" s="149"/>
      <c r="F753" s="149"/>
      <c r="G753" s="156"/>
      <c r="H753" s="156"/>
      <c r="I753" s="24"/>
      <c r="K753" s="43"/>
      <c r="L753" s="42"/>
      <c r="M753" s="42"/>
      <c r="N753" s="43"/>
      <c r="O753" s="131"/>
      <c r="Q753" s="304"/>
    </row>
    <row r="754" spans="1:17" s="41" customFormat="1" x14ac:dyDescent="0.2">
      <c r="B754" s="24"/>
      <c r="C754" s="108"/>
      <c r="E754" s="149"/>
      <c r="F754" s="149"/>
      <c r="G754" s="156"/>
      <c r="H754" s="156"/>
      <c r="I754" s="24"/>
      <c r="K754" s="43"/>
      <c r="L754" s="42"/>
      <c r="M754" s="42"/>
      <c r="N754" s="43"/>
      <c r="O754" s="131"/>
      <c r="Q754" s="304"/>
    </row>
    <row r="755" spans="1:17" s="41" customFormat="1" x14ac:dyDescent="0.2">
      <c r="B755" s="24"/>
      <c r="C755" s="108"/>
      <c r="E755" s="149"/>
      <c r="F755" s="149"/>
      <c r="G755" s="156"/>
      <c r="H755" s="156"/>
      <c r="I755" s="24"/>
      <c r="K755" s="43"/>
      <c r="L755" s="42"/>
      <c r="M755" s="42"/>
      <c r="N755" s="43"/>
      <c r="O755" s="131"/>
      <c r="Q755" s="304"/>
    </row>
    <row r="756" spans="1:17" s="41" customFormat="1" x14ac:dyDescent="0.2">
      <c r="B756" s="24"/>
      <c r="C756" s="108"/>
      <c r="D756" s="42"/>
      <c r="E756" s="149"/>
      <c r="F756" s="149"/>
      <c r="G756" s="156"/>
      <c r="H756" s="156"/>
      <c r="I756" s="24"/>
      <c r="K756" s="43"/>
      <c r="L756" s="42"/>
      <c r="M756" s="42"/>
      <c r="N756" s="43"/>
      <c r="O756" s="131"/>
      <c r="Q756" s="304"/>
    </row>
    <row r="757" spans="1:17" s="136" customFormat="1" x14ac:dyDescent="0.2">
      <c r="A757" s="41"/>
      <c r="B757" s="24"/>
      <c r="C757" s="108"/>
      <c r="D757" s="41"/>
      <c r="E757" s="149"/>
      <c r="F757" s="149"/>
      <c r="G757" s="156"/>
      <c r="H757" s="156"/>
      <c r="I757" s="23"/>
      <c r="J757" s="41"/>
      <c r="K757" s="36"/>
      <c r="L757" s="124"/>
      <c r="M757" s="124"/>
      <c r="N757" s="36"/>
      <c r="O757" s="131"/>
      <c r="Q757" s="303"/>
    </row>
    <row r="758" spans="1:17" s="136" customFormat="1" x14ac:dyDescent="0.2">
      <c r="A758" s="41"/>
      <c r="B758" s="24"/>
      <c r="C758" s="108"/>
      <c r="D758" s="41"/>
      <c r="E758" s="149"/>
      <c r="F758" s="149"/>
      <c r="G758" s="156"/>
      <c r="H758" s="156"/>
      <c r="I758" s="23"/>
      <c r="J758" s="41"/>
      <c r="K758" s="36"/>
      <c r="L758" s="124"/>
      <c r="M758" s="124"/>
      <c r="N758" s="36"/>
      <c r="O758" s="131"/>
      <c r="Q758" s="303"/>
    </row>
    <row r="759" spans="1:17" s="136" customFormat="1" x14ac:dyDescent="0.2">
      <c r="A759" s="41"/>
      <c r="B759" s="24"/>
      <c r="C759" s="108"/>
      <c r="D759" s="41"/>
      <c r="E759" s="149"/>
      <c r="F759" s="149"/>
      <c r="G759" s="156"/>
      <c r="H759" s="156"/>
      <c r="I759" s="23"/>
      <c r="J759" s="124"/>
      <c r="K759" s="36"/>
      <c r="L759" s="124"/>
      <c r="M759" s="124"/>
      <c r="N759" s="36"/>
      <c r="O759" s="131"/>
      <c r="Q759" s="303"/>
    </row>
    <row r="760" spans="1:17" s="136" customFormat="1" x14ac:dyDescent="0.2">
      <c r="A760" s="41"/>
      <c r="B760" s="24"/>
      <c r="C760" s="108"/>
      <c r="D760" s="41"/>
      <c r="E760" s="149"/>
      <c r="F760" s="149"/>
      <c r="G760" s="156"/>
      <c r="H760" s="156"/>
      <c r="I760" s="23"/>
      <c r="J760" s="41"/>
      <c r="K760" s="36"/>
      <c r="L760" s="124"/>
      <c r="M760" s="124"/>
      <c r="N760" s="36"/>
      <c r="O760" s="131"/>
      <c r="Q760" s="303"/>
    </row>
    <row r="761" spans="1:17" s="136" customFormat="1" x14ac:dyDescent="0.2">
      <c r="A761" s="41"/>
      <c r="B761" s="24"/>
      <c r="C761" s="108"/>
      <c r="D761" s="41"/>
      <c r="E761" s="149"/>
      <c r="F761" s="149"/>
      <c r="G761" s="156"/>
      <c r="H761" s="156"/>
      <c r="I761" s="23"/>
      <c r="J761" s="41"/>
      <c r="K761" s="36"/>
      <c r="L761" s="124"/>
      <c r="M761" s="124"/>
      <c r="N761" s="36"/>
      <c r="O761" s="131"/>
      <c r="Q761" s="303"/>
    </row>
    <row r="762" spans="1:17" s="136" customFormat="1" x14ac:dyDescent="0.2">
      <c r="A762" s="41"/>
      <c r="B762" s="24"/>
      <c r="C762" s="108"/>
      <c r="D762" s="41"/>
      <c r="E762" s="149"/>
      <c r="F762" s="149"/>
      <c r="G762" s="156"/>
      <c r="H762" s="156"/>
      <c r="I762" s="23"/>
      <c r="J762" s="41"/>
      <c r="K762" s="36"/>
      <c r="L762" s="124"/>
      <c r="M762" s="124"/>
      <c r="N762" s="36"/>
      <c r="O762" s="131"/>
      <c r="Q762" s="303"/>
    </row>
    <row r="763" spans="1:17" s="136" customFormat="1" x14ac:dyDescent="0.2">
      <c r="A763" s="41"/>
      <c r="B763" s="24"/>
      <c r="C763" s="108"/>
      <c r="D763" s="41"/>
      <c r="E763" s="149"/>
      <c r="F763" s="149"/>
      <c r="G763" s="156"/>
      <c r="H763" s="156"/>
      <c r="I763" s="23"/>
      <c r="J763" s="41"/>
      <c r="K763" s="36"/>
      <c r="L763" s="124"/>
      <c r="M763" s="124"/>
      <c r="N763" s="36"/>
      <c r="O763" s="131"/>
      <c r="Q763" s="303"/>
    </row>
    <row r="764" spans="1:17" s="136" customFormat="1" x14ac:dyDescent="0.2">
      <c r="A764" s="41"/>
      <c r="B764" s="24"/>
      <c r="C764" s="108"/>
      <c r="D764" s="41"/>
      <c r="E764" s="149"/>
      <c r="F764" s="149"/>
      <c r="G764" s="156"/>
      <c r="H764" s="156"/>
      <c r="I764" s="23"/>
      <c r="J764" s="124"/>
      <c r="K764" s="36"/>
      <c r="L764" s="124"/>
      <c r="M764" s="124"/>
      <c r="N764" s="36"/>
      <c r="O764" s="131"/>
      <c r="Q764" s="303"/>
    </row>
    <row r="765" spans="1:17" s="136" customFormat="1" x14ac:dyDescent="0.2">
      <c r="A765" s="41"/>
      <c r="B765" s="24"/>
      <c r="C765" s="108"/>
      <c r="D765" s="41"/>
      <c r="E765" s="149"/>
      <c r="F765" s="149"/>
      <c r="G765" s="156"/>
      <c r="H765" s="156"/>
      <c r="I765" s="23"/>
      <c r="J765" s="41"/>
      <c r="K765" s="36"/>
      <c r="L765" s="124"/>
      <c r="M765" s="124"/>
      <c r="N765" s="36"/>
      <c r="O765" s="131"/>
      <c r="Q765" s="303"/>
    </row>
    <row r="766" spans="1:17" s="136" customFormat="1" x14ac:dyDescent="0.2">
      <c r="A766" s="41"/>
      <c r="B766" s="24"/>
      <c r="C766" s="108"/>
      <c r="D766" s="41"/>
      <c r="E766" s="149"/>
      <c r="F766" s="149"/>
      <c r="G766" s="156"/>
      <c r="H766" s="156"/>
      <c r="I766" s="23"/>
      <c r="J766" s="41"/>
      <c r="K766" s="36"/>
      <c r="L766" s="124"/>
      <c r="M766" s="124"/>
      <c r="N766" s="36"/>
      <c r="O766" s="131"/>
      <c r="Q766" s="303"/>
    </row>
    <row r="767" spans="1:17" s="136" customFormat="1" x14ac:dyDescent="0.2">
      <c r="A767" s="41"/>
      <c r="B767" s="24"/>
      <c r="C767" s="108"/>
      <c r="D767" s="41"/>
      <c r="E767" s="149"/>
      <c r="F767" s="149"/>
      <c r="G767" s="156"/>
      <c r="H767" s="156"/>
      <c r="I767" s="23"/>
      <c r="J767" s="41"/>
      <c r="K767" s="36"/>
      <c r="L767" s="124"/>
      <c r="M767" s="124"/>
      <c r="N767" s="36"/>
      <c r="O767" s="131"/>
      <c r="Q767" s="303"/>
    </row>
    <row r="768" spans="1:17" s="136" customFormat="1" x14ac:dyDescent="0.2">
      <c r="A768" s="41"/>
      <c r="B768" s="24"/>
      <c r="C768" s="108"/>
      <c r="D768" s="41"/>
      <c r="E768" s="149"/>
      <c r="F768" s="149"/>
      <c r="G768" s="156"/>
      <c r="H768" s="156"/>
      <c r="I768" s="23"/>
      <c r="J768" s="41"/>
      <c r="K768" s="36"/>
      <c r="L768" s="124"/>
      <c r="M768" s="124"/>
      <c r="N768" s="36"/>
      <c r="O768" s="131"/>
      <c r="Q768" s="303"/>
    </row>
    <row r="769" spans="1:17" s="136" customFormat="1" x14ac:dyDescent="0.2">
      <c r="A769" s="41"/>
      <c r="B769" s="24"/>
      <c r="C769" s="108"/>
      <c r="E769" s="148"/>
      <c r="F769" s="148"/>
      <c r="G769" s="155"/>
      <c r="H769" s="156"/>
      <c r="I769" s="23"/>
      <c r="J769" s="124"/>
      <c r="K769" s="36"/>
      <c r="L769" s="124"/>
      <c r="M769" s="124"/>
      <c r="N769" s="36"/>
      <c r="O769" s="131"/>
      <c r="Q769" s="303"/>
    </row>
    <row r="770" spans="1:17" s="136" customFormat="1" x14ac:dyDescent="0.2">
      <c r="A770" s="41"/>
      <c r="B770" s="24"/>
      <c r="C770" s="108"/>
      <c r="E770" s="148"/>
      <c r="F770" s="148"/>
      <c r="G770" s="155"/>
      <c r="H770" s="156"/>
      <c r="I770" s="23"/>
      <c r="J770" s="124"/>
      <c r="K770" s="36"/>
      <c r="L770" s="124"/>
      <c r="M770" s="124"/>
      <c r="N770" s="36"/>
      <c r="O770" s="131"/>
      <c r="Q770" s="303"/>
    </row>
    <row r="771" spans="1:17" s="136" customFormat="1" x14ac:dyDescent="0.2">
      <c r="A771" s="41"/>
      <c r="B771" s="24"/>
      <c r="C771" s="108"/>
      <c r="E771" s="148"/>
      <c r="F771" s="148"/>
      <c r="G771" s="155"/>
      <c r="H771" s="156"/>
      <c r="I771" s="23"/>
      <c r="J771" s="124"/>
      <c r="K771" s="36"/>
      <c r="L771" s="124"/>
      <c r="M771" s="124"/>
      <c r="N771" s="36"/>
      <c r="O771" s="131"/>
      <c r="Q771" s="303"/>
    </row>
    <row r="772" spans="1:17" s="136" customFormat="1" x14ac:dyDescent="0.2">
      <c r="A772" s="41"/>
      <c r="B772" s="24"/>
      <c r="C772" s="108"/>
      <c r="E772" s="148"/>
      <c r="F772" s="148"/>
      <c r="G772" s="155"/>
      <c r="H772" s="156"/>
      <c r="I772" s="23"/>
      <c r="J772" s="124"/>
      <c r="K772" s="36"/>
      <c r="L772" s="124"/>
      <c r="M772" s="124"/>
      <c r="N772" s="36"/>
      <c r="O772" s="131"/>
      <c r="Q772" s="303"/>
    </row>
    <row r="773" spans="1:17" s="136" customFormat="1" x14ac:dyDescent="0.2">
      <c r="A773" s="41"/>
      <c r="B773" s="24"/>
      <c r="C773" s="108"/>
      <c r="E773" s="148"/>
      <c r="F773" s="148"/>
      <c r="G773" s="155"/>
      <c r="H773" s="156"/>
      <c r="I773" s="23"/>
      <c r="J773" s="124"/>
      <c r="K773" s="36"/>
      <c r="L773" s="124"/>
      <c r="M773" s="124"/>
      <c r="N773" s="36"/>
      <c r="O773" s="131"/>
      <c r="Q773" s="303"/>
    </row>
    <row r="774" spans="1:17" s="136" customFormat="1" x14ac:dyDescent="0.2">
      <c r="A774" s="41"/>
      <c r="B774" s="24"/>
      <c r="C774" s="108"/>
      <c r="E774" s="148"/>
      <c r="F774" s="148"/>
      <c r="G774" s="155"/>
      <c r="H774" s="156"/>
      <c r="I774" s="23"/>
      <c r="J774" s="124"/>
      <c r="K774" s="36"/>
      <c r="L774" s="124"/>
      <c r="M774" s="124"/>
      <c r="N774" s="36"/>
      <c r="O774" s="131"/>
      <c r="Q774" s="303"/>
    </row>
    <row r="775" spans="1:17" s="136" customFormat="1" x14ac:dyDescent="0.2">
      <c r="A775" s="41"/>
      <c r="B775" s="24"/>
      <c r="C775" s="108"/>
      <c r="E775" s="148"/>
      <c r="F775" s="148"/>
      <c r="G775" s="155"/>
      <c r="H775" s="156"/>
      <c r="I775" s="23"/>
      <c r="J775" s="124"/>
      <c r="K775" s="36"/>
      <c r="L775" s="124"/>
      <c r="M775" s="124"/>
      <c r="N775" s="36"/>
      <c r="O775" s="131"/>
      <c r="Q775" s="303"/>
    </row>
    <row r="776" spans="1:17" s="136" customFormat="1" x14ac:dyDescent="0.2">
      <c r="A776" s="41"/>
      <c r="B776" s="24"/>
      <c r="C776" s="108"/>
      <c r="E776" s="148"/>
      <c r="F776" s="148"/>
      <c r="G776" s="155"/>
      <c r="H776" s="156"/>
      <c r="I776" s="23"/>
      <c r="J776" s="124"/>
      <c r="K776" s="36"/>
      <c r="L776" s="124"/>
      <c r="M776" s="124"/>
      <c r="N776" s="36"/>
      <c r="O776" s="131"/>
      <c r="Q776" s="303"/>
    </row>
    <row r="777" spans="1:17" s="136" customFormat="1" x14ac:dyDescent="0.2">
      <c r="A777" s="41"/>
      <c r="B777" s="24"/>
      <c r="C777" s="108"/>
      <c r="E777" s="148"/>
      <c r="F777" s="148"/>
      <c r="G777" s="155"/>
      <c r="H777" s="156"/>
      <c r="I777" s="23"/>
      <c r="J777" s="124"/>
      <c r="K777" s="36"/>
      <c r="L777" s="124"/>
      <c r="M777" s="124"/>
      <c r="N777" s="36"/>
      <c r="O777" s="131"/>
      <c r="Q777" s="303"/>
    </row>
    <row r="778" spans="1:17" s="136" customFormat="1" x14ac:dyDescent="0.2">
      <c r="A778" s="41"/>
      <c r="B778" s="24"/>
      <c r="C778" s="108"/>
      <c r="E778" s="148"/>
      <c r="F778" s="148"/>
      <c r="G778" s="155"/>
      <c r="H778" s="156"/>
      <c r="I778" s="23"/>
      <c r="J778" s="124"/>
      <c r="K778" s="36"/>
      <c r="L778" s="124"/>
      <c r="M778" s="124"/>
      <c r="N778" s="36"/>
      <c r="O778" s="131"/>
      <c r="Q778" s="303"/>
    </row>
    <row r="779" spans="1:17" s="136" customFormat="1" x14ac:dyDescent="0.2">
      <c r="A779" s="41"/>
      <c r="B779" s="24"/>
      <c r="C779" s="108"/>
      <c r="E779" s="148"/>
      <c r="F779" s="148"/>
      <c r="G779" s="155"/>
      <c r="H779" s="156"/>
      <c r="I779" s="23"/>
      <c r="J779" s="124"/>
      <c r="K779" s="36"/>
      <c r="L779" s="124"/>
      <c r="M779" s="124"/>
      <c r="N779" s="36"/>
      <c r="O779" s="131"/>
      <c r="Q779" s="303"/>
    </row>
    <row r="780" spans="1:17" s="136" customFormat="1" x14ac:dyDescent="0.2">
      <c r="A780" s="41"/>
      <c r="B780" s="24"/>
      <c r="C780" s="108"/>
      <c r="E780" s="148"/>
      <c r="F780" s="148"/>
      <c r="G780" s="155"/>
      <c r="H780" s="156"/>
      <c r="I780" s="23"/>
      <c r="J780" s="124"/>
      <c r="K780" s="36"/>
      <c r="L780" s="124"/>
      <c r="M780" s="124"/>
      <c r="N780" s="36"/>
      <c r="O780" s="131"/>
      <c r="Q780" s="303"/>
    </row>
    <row r="781" spans="1:17" s="136" customFormat="1" x14ac:dyDescent="0.2">
      <c r="A781" s="41"/>
      <c r="B781" s="24"/>
      <c r="C781" s="108"/>
      <c r="E781" s="148"/>
      <c r="F781" s="148"/>
      <c r="G781" s="155"/>
      <c r="H781" s="156"/>
      <c r="I781" s="23"/>
      <c r="J781" s="124"/>
      <c r="K781" s="36"/>
      <c r="L781" s="124"/>
      <c r="M781" s="124"/>
      <c r="N781" s="36"/>
      <c r="O781" s="131"/>
      <c r="Q781" s="303"/>
    </row>
    <row r="782" spans="1:17" s="136" customFormat="1" x14ac:dyDescent="0.2">
      <c r="A782" s="41"/>
      <c r="B782" s="24"/>
      <c r="C782" s="108"/>
      <c r="E782" s="148"/>
      <c r="F782" s="148"/>
      <c r="G782" s="155"/>
      <c r="H782" s="156"/>
      <c r="I782" s="23"/>
      <c r="J782" s="124"/>
      <c r="K782" s="36"/>
      <c r="L782" s="124"/>
      <c r="M782" s="124"/>
      <c r="N782" s="36"/>
      <c r="O782" s="131"/>
      <c r="Q782" s="303"/>
    </row>
    <row r="783" spans="1:17" s="136" customFormat="1" x14ac:dyDescent="0.2">
      <c r="A783" s="41"/>
      <c r="B783" s="24"/>
      <c r="C783" s="108"/>
      <c r="E783" s="148"/>
      <c r="F783" s="148"/>
      <c r="G783" s="155"/>
      <c r="H783" s="156"/>
      <c r="I783" s="23"/>
      <c r="J783" s="124"/>
      <c r="K783" s="36"/>
      <c r="L783" s="124"/>
      <c r="M783" s="124"/>
      <c r="N783" s="36"/>
      <c r="O783" s="131"/>
      <c r="Q783" s="303"/>
    </row>
    <row r="784" spans="1:17" s="136" customFormat="1" x14ac:dyDescent="0.2">
      <c r="A784" s="41"/>
      <c r="B784" s="24"/>
      <c r="C784" s="108"/>
      <c r="E784" s="148"/>
      <c r="F784" s="148"/>
      <c r="G784" s="155"/>
      <c r="H784" s="156"/>
      <c r="I784" s="23"/>
      <c r="J784" s="124"/>
      <c r="K784" s="36"/>
      <c r="L784" s="124"/>
      <c r="M784" s="124"/>
      <c r="N784" s="36"/>
      <c r="O784" s="131"/>
      <c r="Q784" s="303"/>
    </row>
    <row r="785" spans="1:17" s="136" customFormat="1" x14ac:dyDescent="0.2">
      <c r="A785" s="41"/>
      <c r="B785" s="24"/>
      <c r="C785" s="108"/>
      <c r="E785" s="148"/>
      <c r="F785" s="148"/>
      <c r="G785" s="155"/>
      <c r="H785" s="156"/>
      <c r="I785" s="23"/>
      <c r="J785" s="124"/>
      <c r="K785" s="36"/>
      <c r="L785" s="124"/>
      <c r="M785" s="124"/>
      <c r="N785" s="36"/>
      <c r="O785" s="131"/>
      <c r="Q785" s="303"/>
    </row>
    <row r="786" spans="1:17" s="136" customFormat="1" x14ac:dyDescent="0.2">
      <c r="A786" s="41"/>
      <c r="B786" s="24"/>
      <c r="C786" s="108"/>
      <c r="E786" s="148"/>
      <c r="F786" s="148"/>
      <c r="G786" s="155"/>
      <c r="H786" s="156"/>
      <c r="I786" s="23"/>
      <c r="J786" s="124"/>
      <c r="K786" s="36"/>
      <c r="L786" s="124"/>
      <c r="M786" s="124"/>
      <c r="N786" s="36"/>
      <c r="O786" s="131"/>
      <c r="Q786" s="303"/>
    </row>
    <row r="787" spans="1:17" s="136" customFormat="1" x14ac:dyDescent="0.2">
      <c r="A787" s="41"/>
      <c r="B787" s="24"/>
      <c r="C787" s="108"/>
      <c r="E787" s="148"/>
      <c r="F787" s="148"/>
      <c r="G787" s="155"/>
      <c r="H787" s="156"/>
      <c r="I787" s="23"/>
      <c r="J787" s="124"/>
      <c r="K787" s="36"/>
      <c r="L787" s="124"/>
      <c r="M787" s="124"/>
      <c r="N787" s="36"/>
      <c r="O787" s="131"/>
      <c r="Q787" s="303"/>
    </row>
    <row r="788" spans="1:17" s="136" customFormat="1" x14ac:dyDescent="0.2">
      <c r="A788" s="41"/>
      <c r="B788" s="24"/>
      <c r="C788" s="108"/>
      <c r="E788" s="148"/>
      <c r="F788" s="148"/>
      <c r="G788" s="155"/>
      <c r="H788" s="156"/>
      <c r="I788" s="23"/>
      <c r="J788" s="124"/>
      <c r="K788" s="36"/>
      <c r="L788" s="124"/>
      <c r="M788" s="124"/>
      <c r="N788" s="36"/>
      <c r="O788" s="131"/>
      <c r="Q788" s="303"/>
    </row>
    <row r="789" spans="1:17" s="136" customFormat="1" x14ac:dyDescent="0.2">
      <c r="A789" s="41"/>
      <c r="B789" s="24"/>
      <c r="C789" s="108"/>
      <c r="E789" s="148"/>
      <c r="F789" s="148"/>
      <c r="G789" s="155"/>
      <c r="H789" s="156"/>
      <c r="I789" s="23"/>
      <c r="J789" s="124"/>
      <c r="K789" s="36"/>
      <c r="L789" s="124"/>
      <c r="M789" s="124"/>
      <c r="N789" s="36"/>
      <c r="O789" s="131"/>
      <c r="Q789" s="303"/>
    </row>
    <row r="790" spans="1:17" s="136" customFormat="1" x14ac:dyDescent="0.2">
      <c r="A790" s="41"/>
      <c r="B790" s="24"/>
      <c r="C790" s="108"/>
      <c r="E790" s="148"/>
      <c r="F790" s="148"/>
      <c r="G790" s="155"/>
      <c r="H790" s="156"/>
      <c r="I790" s="23"/>
      <c r="J790" s="124"/>
      <c r="K790" s="36"/>
      <c r="L790" s="124"/>
      <c r="M790" s="124"/>
      <c r="N790" s="36"/>
      <c r="O790" s="131"/>
      <c r="Q790" s="303"/>
    </row>
    <row r="791" spans="1:17" s="136" customFormat="1" x14ac:dyDescent="0.2">
      <c r="A791" s="41"/>
      <c r="B791" s="24"/>
      <c r="C791" s="108"/>
      <c r="E791" s="148"/>
      <c r="F791" s="148"/>
      <c r="G791" s="155"/>
      <c r="H791" s="156"/>
      <c r="I791" s="23"/>
      <c r="J791" s="124"/>
      <c r="K791" s="36"/>
      <c r="L791" s="124"/>
      <c r="M791" s="124"/>
      <c r="N791" s="36"/>
      <c r="O791" s="131"/>
      <c r="Q791" s="303"/>
    </row>
    <row r="792" spans="1:17" s="136" customFormat="1" x14ac:dyDescent="0.2">
      <c r="A792" s="41"/>
      <c r="B792" s="24"/>
      <c r="C792" s="108"/>
      <c r="E792" s="148"/>
      <c r="F792" s="148"/>
      <c r="G792" s="155"/>
      <c r="H792" s="156"/>
      <c r="I792" s="23"/>
      <c r="J792" s="124"/>
      <c r="K792" s="36"/>
      <c r="L792" s="124"/>
      <c r="M792" s="124"/>
      <c r="N792" s="36"/>
      <c r="O792" s="131"/>
      <c r="Q792" s="303"/>
    </row>
    <row r="793" spans="1:17" s="136" customFormat="1" x14ac:dyDescent="0.2">
      <c r="A793" s="41"/>
      <c r="B793" s="24"/>
      <c r="C793" s="108"/>
      <c r="E793" s="148"/>
      <c r="F793" s="148"/>
      <c r="G793" s="155"/>
      <c r="H793" s="156"/>
      <c r="I793" s="23"/>
      <c r="J793" s="124"/>
      <c r="K793" s="36"/>
      <c r="L793" s="124"/>
      <c r="M793" s="124"/>
      <c r="N793" s="36"/>
      <c r="O793" s="131"/>
      <c r="Q793" s="303"/>
    </row>
    <row r="794" spans="1:17" s="136" customFormat="1" x14ac:dyDescent="0.2">
      <c r="A794" s="41"/>
      <c r="B794" s="24"/>
      <c r="C794" s="108"/>
      <c r="E794" s="148"/>
      <c r="F794" s="148"/>
      <c r="G794" s="155"/>
      <c r="H794" s="156"/>
      <c r="I794" s="23"/>
      <c r="J794" s="124"/>
      <c r="K794" s="36"/>
      <c r="L794" s="124"/>
      <c r="M794" s="124"/>
      <c r="N794" s="36"/>
      <c r="O794" s="131"/>
      <c r="Q794" s="303"/>
    </row>
    <row r="795" spans="1:17" s="136" customFormat="1" x14ac:dyDescent="0.2">
      <c r="A795" s="41"/>
      <c r="B795" s="24"/>
      <c r="C795" s="108"/>
      <c r="E795" s="148"/>
      <c r="F795" s="148"/>
      <c r="G795" s="155"/>
      <c r="H795" s="156"/>
      <c r="I795" s="23"/>
      <c r="J795" s="124"/>
      <c r="K795" s="36"/>
      <c r="L795" s="124"/>
      <c r="M795" s="124"/>
      <c r="N795" s="36"/>
      <c r="O795" s="131"/>
      <c r="Q795" s="303"/>
    </row>
    <row r="796" spans="1:17" s="136" customFormat="1" x14ac:dyDescent="0.2">
      <c r="A796" s="41"/>
      <c r="B796" s="24"/>
      <c r="C796" s="108"/>
      <c r="E796" s="148"/>
      <c r="F796" s="148"/>
      <c r="G796" s="155"/>
      <c r="H796" s="156"/>
      <c r="I796" s="23"/>
      <c r="J796" s="124"/>
      <c r="K796" s="36"/>
      <c r="L796" s="124"/>
      <c r="M796" s="124"/>
      <c r="N796" s="36"/>
      <c r="O796" s="131"/>
      <c r="Q796" s="303"/>
    </row>
    <row r="797" spans="1:17" s="136" customFormat="1" x14ac:dyDescent="0.2">
      <c r="A797" s="41"/>
      <c r="B797" s="24"/>
      <c r="C797" s="108"/>
      <c r="E797" s="148"/>
      <c r="F797" s="148"/>
      <c r="G797" s="155"/>
      <c r="H797" s="156"/>
      <c r="I797" s="23"/>
      <c r="J797" s="124"/>
      <c r="K797" s="36"/>
      <c r="L797" s="124"/>
      <c r="M797" s="124"/>
      <c r="N797" s="36"/>
      <c r="O797" s="131"/>
      <c r="Q797" s="303"/>
    </row>
    <row r="798" spans="1:17" s="136" customFormat="1" x14ac:dyDescent="0.2">
      <c r="A798" s="41"/>
      <c r="B798" s="24"/>
      <c r="C798" s="108"/>
      <c r="E798" s="148"/>
      <c r="F798" s="148"/>
      <c r="G798" s="155"/>
      <c r="H798" s="156"/>
      <c r="I798" s="23"/>
      <c r="J798" s="124"/>
      <c r="K798" s="36"/>
      <c r="L798" s="124"/>
      <c r="M798" s="124"/>
      <c r="N798" s="36"/>
      <c r="O798" s="131"/>
      <c r="Q798" s="303"/>
    </row>
    <row r="799" spans="1:17" s="136" customFormat="1" x14ac:dyDescent="0.2">
      <c r="A799" s="41"/>
      <c r="B799" s="24"/>
      <c r="C799" s="108"/>
      <c r="E799" s="148"/>
      <c r="F799" s="148"/>
      <c r="G799" s="155"/>
      <c r="H799" s="156"/>
      <c r="I799" s="23"/>
      <c r="J799" s="124"/>
      <c r="K799" s="36"/>
      <c r="L799" s="124"/>
      <c r="M799" s="124"/>
      <c r="N799" s="36"/>
      <c r="O799" s="131"/>
      <c r="Q799" s="303"/>
    </row>
    <row r="800" spans="1:17" s="136" customFormat="1" x14ac:dyDescent="0.2">
      <c r="A800" s="41"/>
      <c r="B800" s="24"/>
      <c r="C800" s="108"/>
      <c r="E800" s="148"/>
      <c r="F800" s="148"/>
      <c r="G800" s="155"/>
      <c r="H800" s="156"/>
      <c r="I800" s="23"/>
      <c r="J800" s="124"/>
      <c r="K800" s="36"/>
      <c r="L800" s="124"/>
      <c r="M800" s="124"/>
      <c r="N800" s="36"/>
      <c r="O800" s="131"/>
      <c r="Q800" s="303"/>
    </row>
    <row r="801" spans="1:17" s="136" customFormat="1" x14ac:dyDescent="0.2">
      <c r="A801" s="41"/>
      <c r="B801" s="24"/>
      <c r="C801" s="108"/>
      <c r="E801" s="148"/>
      <c r="F801" s="148"/>
      <c r="G801" s="155"/>
      <c r="H801" s="156"/>
      <c r="I801" s="23"/>
      <c r="J801" s="124"/>
      <c r="K801" s="36"/>
      <c r="L801" s="124"/>
      <c r="M801" s="124"/>
      <c r="N801" s="36"/>
      <c r="O801" s="131"/>
      <c r="Q801" s="303"/>
    </row>
    <row r="802" spans="1:17" s="136" customFormat="1" x14ac:dyDescent="0.2">
      <c r="A802" s="41"/>
      <c r="B802" s="24"/>
      <c r="C802" s="108"/>
      <c r="E802" s="148"/>
      <c r="F802" s="148"/>
      <c r="G802" s="155"/>
      <c r="H802" s="156"/>
      <c r="I802" s="23"/>
      <c r="J802" s="124"/>
      <c r="K802" s="36"/>
      <c r="L802" s="124"/>
      <c r="M802" s="124"/>
      <c r="N802" s="36"/>
      <c r="O802" s="131"/>
      <c r="Q802" s="303"/>
    </row>
    <row r="803" spans="1:17" s="136" customFormat="1" x14ac:dyDescent="0.2">
      <c r="A803" s="41"/>
      <c r="B803" s="24"/>
      <c r="C803" s="108"/>
      <c r="E803" s="148"/>
      <c r="F803" s="148"/>
      <c r="G803" s="155"/>
      <c r="H803" s="156"/>
      <c r="I803" s="23"/>
      <c r="J803" s="124"/>
      <c r="K803" s="36"/>
      <c r="L803" s="124"/>
      <c r="M803" s="124"/>
      <c r="N803" s="36"/>
      <c r="O803" s="131"/>
      <c r="Q803" s="303"/>
    </row>
    <row r="804" spans="1:17" s="136" customFormat="1" x14ac:dyDescent="0.2">
      <c r="A804" s="41"/>
      <c r="B804" s="24"/>
      <c r="C804" s="108"/>
      <c r="E804" s="148"/>
      <c r="F804" s="148"/>
      <c r="G804" s="155"/>
      <c r="H804" s="156"/>
      <c r="I804" s="23"/>
      <c r="J804" s="124"/>
      <c r="K804" s="36"/>
      <c r="L804" s="124"/>
      <c r="M804" s="124"/>
      <c r="N804" s="36"/>
      <c r="O804" s="131"/>
      <c r="Q804" s="303"/>
    </row>
    <row r="805" spans="1:17" s="136" customFormat="1" x14ac:dyDescent="0.2">
      <c r="A805" s="41"/>
      <c r="B805" s="24"/>
      <c r="C805" s="108"/>
      <c r="E805" s="148"/>
      <c r="F805" s="148"/>
      <c r="G805" s="155"/>
      <c r="H805" s="156"/>
      <c r="I805" s="23"/>
      <c r="J805" s="124"/>
      <c r="K805" s="36"/>
      <c r="L805" s="124"/>
      <c r="M805" s="124"/>
      <c r="N805" s="36"/>
      <c r="O805" s="131"/>
      <c r="Q805" s="303"/>
    </row>
    <row r="806" spans="1:17" s="136" customFormat="1" x14ac:dyDescent="0.2">
      <c r="A806" s="41"/>
      <c r="B806" s="24"/>
      <c r="C806" s="108"/>
      <c r="E806" s="148"/>
      <c r="F806" s="148"/>
      <c r="G806" s="155"/>
      <c r="H806" s="156"/>
      <c r="I806" s="23"/>
      <c r="J806" s="124"/>
      <c r="K806" s="36"/>
      <c r="L806" s="124"/>
      <c r="M806" s="124"/>
      <c r="N806" s="36"/>
      <c r="O806" s="131"/>
      <c r="Q806" s="303"/>
    </row>
    <row r="807" spans="1:17" s="136" customFormat="1" x14ac:dyDescent="0.2">
      <c r="A807" s="41"/>
      <c r="B807" s="24"/>
      <c r="C807" s="108"/>
      <c r="E807" s="148"/>
      <c r="F807" s="148"/>
      <c r="G807" s="155"/>
      <c r="H807" s="156"/>
      <c r="I807" s="23"/>
      <c r="J807" s="124"/>
      <c r="K807" s="36"/>
      <c r="L807" s="124"/>
      <c r="M807" s="124"/>
      <c r="N807" s="36"/>
      <c r="O807" s="131"/>
      <c r="Q807" s="303"/>
    </row>
    <row r="808" spans="1:17" s="136" customFormat="1" x14ac:dyDescent="0.2">
      <c r="A808" s="41"/>
      <c r="B808" s="24"/>
      <c r="C808" s="108"/>
      <c r="E808" s="148"/>
      <c r="F808" s="148"/>
      <c r="G808" s="155"/>
      <c r="H808" s="156"/>
      <c r="I808" s="23"/>
      <c r="J808" s="124"/>
      <c r="K808" s="36"/>
      <c r="L808" s="124"/>
      <c r="M808" s="124"/>
      <c r="N808" s="36"/>
      <c r="O808" s="131"/>
      <c r="Q808" s="303"/>
    </row>
    <row r="809" spans="1:17" s="136" customFormat="1" x14ac:dyDescent="0.2">
      <c r="A809" s="41"/>
      <c r="B809" s="24"/>
      <c r="C809" s="108"/>
      <c r="E809" s="148"/>
      <c r="F809" s="148"/>
      <c r="G809" s="155"/>
      <c r="H809" s="156"/>
      <c r="I809" s="23"/>
      <c r="J809" s="124"/>
      <c r="K809" s="36"/>
      <c r="L809" s="124"/>
      <c r="M809" s="124"/>
      <c r="N809" s="36"/>
      <c r="O809" s="131"/>
      <c r="Q809" s="303"/>
    </row>
    <row r="810" spans="1:17" s="136" customFormat="1" x14ac:dyDescent="0.2">
      <c r="A810" s="41"/>
      <c r="B810" s="24"/>
      <c r="C810" s="108"/>
      <c r="E810" s="148"/>
      <c r="F810" s="148"/>
      <c r="G810" s="155"/>
      <c r="H810" s="156"/>
      <c r="I810" s="23"/>
      <c r="J810" s="124"/>
      <c r="K810" s="36"/>
      <c r="L810" s="124"/>
      <c r="M810" s="124"/>
      <c r="N810" s="36"/>
      <c r="O810" s="131"/>
      <c r="Q810" s="303"/>
    </row>
    <row r="811" spans="1:17" s="136" customFormat="1" x14ac:dyDescent="0.2">
      <c r="A811" s="41"/>
      <c r="B811" s="24"/>
      <c r="C811" s="108"/>
      <c r="E811" s="148"/>
      <c r="F811" s="148"/>
      <c r="G811" s="155"/>
      <c r="H811" s="156"/>
      <c r="I811" s="23"/>
      <c r="J811" s="124"/>
      <c r="K811" s="36"/>
      <c r="L811" s="124"/>
      <c r="M811" s="124"/>
      <c r="N811" s="36"/>
      <c r="O811" s="131"/>
      <c r="Q811" s="303"/>
    </row>
    <row r="812" spans="1:17" s="136" customFormat="1" x14ac:dyDescent="0.2">
      <c r="A812" s="41"/>
      <c r="B812" s="24"/>
      <c r="C812" s="108"/>
      <c r="E812" s="148"/>
      <c r="F812" s="148"/>
      <c r="G812" s="155"/>
      <c r="H812" s="156"/>
      <c r="I812" s="23"/>
      <c r="J812" s="124"/>
      <c r="K812" s="36"/>
      <c r="L812" s="124"/>
      <c r="M812" s="124"/>
      <c r="N812" s="36"/>
      <c r="O812" s="131"/>
      <c r="Q812" s="303"/>
    </row>
    <row r="813" spans="1:17" s="136" customFormat="1" x14ac:dyDescent="0.2">
      <c r="A813" s="41"/>
      <c r="B813" s="24"/>
      <c r="C813" s="108"/>
      <c r="E813" s="148"/>
      <c r="F813" s="148"/>
      <c r="G813" s="155"/>
      <c r="H813" s="156"/>
      <c r="I813" s="23"/>
      <c r="J813" s="124"/>
      <c r="K813" s="36"/>
      <c r="L813" s="124"/>
      <c r="M813" s="124"/>
      <c r="N813" s="36"/>
      <c r="O813" s="131"/>
      <c r="Q813" s="303"/>
    </row>
    <row r="814" spans="1:17" s="136" customFormat="1" x14ac:dyDescent="0.2">
      <c r="A814" s="41"/>
      <c r="B814" s="24"/>
      <c r="C814" s="108"/>
      <c r="E814" s="148"/>
      <c r="F814" s="148"/>
      <c r="G814" s="155"/>
      <c r="H814" s="156"/>
      <c r="I814" s="23"/>
      <c r="J814" s="124"/>
      <c r="K814" s="36"/>
      <c r="L814" s="124"/>
      <c r="M814" s="124"/>
      <c r="N814" s="36"/>
      <c r="O814" s="131"/>
      <c r="Q814" s="303"/>
    </row>
    <row r="815" spans="1:17" s="136" customFormat="1" x14ac:dyDescent="0.2">
      <c r="A815" s="41"/>
      <c r="B815" s="24"/>
      <c r="C815" s="108"/>
      <c r="E815" s="148"/>
      <c r="F815" s="148"/>
      <c r="G815" s="155"/>
      <c r="H815" s="156"/>
      <c r="I815" s="23"/>
      <c r="J815" s="124"/>
      <c r="K815" s="36"/>
      <c r="L815" s="124"/>
      <c r="M815" s="124"/>
      <c r="N815" s="36"/>
      <c r="O815" s="131"/>
      <c r="Q815" s="303"/>
    </row>
    <row r="816" spans="1:17" s="136" customFormat="1" x14ac:dyDescent="0.2">
      <c r="A816" s="41"/>
      <c r="B816" s="24"/>
      <c r="C816" s="108"/>
      <c r="E816" s="148"/>
      <c r="F816" s="148"/>
      <c r="G816" s="155"/>
      <c r="H816" s="156"/>
      <c r="I816" s="23"/>
      <c r="J816" s="124"/>
      <c r="K816" s="36"/>
      <c r="L816" s="124"/>
      <c r="M816" s="124"/>
      <c r="N816" s="36"/>
      <c r="O816" s="131"/>
      <c r="Q816" s="303"/>
    </row>
    <row r="817" spans="1:17" s="136" customFormat="1" x14ac:dyDescent="0.2">
      <c r="A817" s="41"/>
      <c r="B817" s="24"/>
      <c r="C817" s="108"/>
      <c r="E817" s="148"/>
      <c r="F817" s="148"/>
      <c r="G817" s="155"/>
      <c r="H817" s="156"/>
      <c r="I817" s="23"/>
      <c r="J817" s="124"/>
      <c r="K817" s="36"/>
      <c r="L817" s="124"/>
      <c r="M817" s="124"/>
      <c r="N817" s="36"/>
      <c r="O817" s="131"/>
      <c r="Q817" s="303"/>
    </row>
    <row r="818" spans="1:17" s="136" customFormat="1" x14ac:dyDescent="0.2">
      <c r="A818" s="41"/>
      <c r="B818" s="24"/>
      <c r="C818" s="108"/>
      <c r="E818" s="148"/>
      <c r="F818" s="148"/>
      <c r="G818" s="155"/>
      <c r="H818" s="156"/>
      <c r="I818" s="23"/>
      <c r="J818" s="124"/>
      <c r="K818" s="36"/>
      <c r="L818" s="124"/>
      <c r="M818" s="124"/>
      <c r="N818" s="36"/>
      <c r="O818" s="131"/>
      <c r="Q818" s="303"/>
    </row>
    <row r="819" spans="1:17" s="136" customFormat="1" x14ac:dyDescent="0.2">
      <c r="A819" s="41"/>
      <c r="B819" s="24"/>
      <c r="C819" s="108"/>
      <c r="E819" s="148"/>
      <c r="F819" s="148"/>
      <c r="G819" s="155"/>
      <c r="H819" s="156"/>
      <c r="I819" s="23"/>
      <c r="J819" s="124"/>
      <c r="K819" s="36"/>
      <c r="L819" s="124"/>
      <c r="M819" s="124"/>
      <c r="N819" s="36"/>
      <c r="O819" s="131"/>
      <c r="Q819" s="303"/>
    </row>
    <row r="820" spans="1:17" s="136" customFormat="1" x14ac:dyDescent="0.2">
      <c r="A820" s="41"/>
      <c r="B820" s="24"/>
      <c r="C820" s="108"/>
      <c r="E820" s="148"/>
      <c r="F820" s="148"/>
      <c r="G820" s="155"/>
      <c r="H820" s="156"/>
      <c r="I820" s="23"/>
      <c r="J820" s="124"/>
      <c r="K820" s="36"/>
      <c r="L820" s="124"/>
      <c r="M820" s="124"/>
      <c r="N820" s="36"/>
      <c r="O820" s="131"/>
      <c r="Q820" s="303"/>
    </row>
    <row r="821" spans="1:17" s="136" customFormat="1" x14ac:dyDescent="0.2">
      <c r="A821" s="41"/>
      <c r="B821" s="24"/>
      <c r="C821" s="108"/>
      <c r="E821" s="148"/>
      <c r="F821" s="148"/>
      <c r="G821" s="155"/>
      <c r="H821" s="156"/>
      <c r="I821" s="23"/>
      <c r="J821" s="124"/>
      <c r="K821" s="36"/>
      <c r="L821" s="124"/>
      <c r="M821" s="124"/>
      <c r="N821" s="36"/>
      <c r="O821" s="131"/>
      <c r="Q821" s="303"/>
    </row>
    <row r="822" spans="1:17" s="136" customFormat="1" x14ac:dyDescent="0.2">
      <c r="A822" s="41"/>
      <c r="B822" s="24"/>
      <c r="C822" s="108"/>
      <c r="E822" s="148"/>
      <c r="F822" s="148"/>
      <c r="G822" s="155"/>
      <c r="H822" s="156"/>
      <c r="I822" s="23"/>
      <c r="J822" s="124"/>
      <c r="K822" s="36"/>
      <c r="L822" s="124"/>
      <c r="M822" s="124"/>
      <c r="N822" s="36"/>
      <c r="O822" s="131"/>
      <c r="Q822" s="303"/>
    </row>
    <row r="823" spans="1:17" s="136" customFormat="1" x14ac:dyDescent="0.2">
      <c r="A823" s="41"/>
      <c r="B823" s="24"/>
      <c r="C823" s="108"/>
      <c r="E823" s="148"/>
      <c r="F823" s="148"/>
      <c r="G823" s="155"/>
      <c r="H823" s="156"/>
      <c r="I823" s="23"/>
      <c r="J823" s="124"/>
      <c r="K823" s="36"/>
      <c r="L823" s="124"/>
      <c r="M823" s="124"/>
      <c r="N823" s="36"/>
      <c r="O823" s="131"/>
      <c r="Q823" s="303"/>
    </row>
    <row r="824" spans="1:17" s="136" customFormat="1" x14ac:dyDescent="0.2">
      <c r="A824" s="41"/>
      <c r="B824" s="24"/>
      <c r="C824" s="108"/>
      <c r="E824" s="148"/>
      <c r="F824" s="148"/>
      <c r="G824" s="155"/>
      <c r="H824" s="156"/>
      <c r="I824" s="23"/>
      <c r="J824" s="124"/>
      <c r="K824" s="36"/>
      <c r="L824" s="124"/>
      <c r="M824" s="124"/>
      <c r="N824" s="36"/>
      <c r="O824" s="131"/>
      <c r="Q824" s="303"/>
    </row>
    <row r="825" spans="1:17" s="136" customFormat="1" x14ac:dyDescent="0.2">
      <c r="A825" s="41"/>
      <c r="B825" s="24"/>
      <c r="C825" s="108"/>
      <c r="E825" s="148"/>
      <c r="F825" s="148"/>
      <c r="G825" s="155"/>
      <c r="H825" s="156"/>
      <c r="I825" s="23"/>
      <c r="J825" s="124"/>
      <c r="K825" s="36"/>
      <c r="L825" s="124"/>
      <c r="M825" s="124"/>
      <c r="N825" s="36"/>
      <c r="O825" s="131"/>
      <c r="Q825" s="303"/>
    </row>
    <row r="826" spans="1:17" s="136" customFormat="1" x14ac:dyDescent="0.2">
      <c r="A826" s="41"/>
      <c r="B826" s="24"/>
      <c r="C826" s="108"/>
      <c r="E826" s="148"/>
      <c r="F826" s="148"/>
      <c r="G826" s="155"/>
      <c r="H826" s="156"/>
      <c r="I826" s="23"/>
      <c r="J826" s="124"/>
      <c r="K826" s="36"/>
      <c r="L826" s="124"/>
      <c r="M826" s="124"/>
      <c r="N826" s="36"/>
      <c r="O826" s="131"/>
      <c r="Q826" s="303"/>
    </row>
    <row r="827" spans="1:17" s="136" customFormat="1" x14ac:dyDescent="0.2">
      <c r="A827" s="41"/>
      <c r="B827" s="24"/>
      <c r="C827" s="108"/>
      <c r="E827" s="148"/>
      <c r="F827" s="148"/>
      <c r="G827" s="155"/>
      <c r="H827" s="156"/>
      <c r="I827" s="23"/>
      <c r="J827" s="124"/>
      <c r="K827" s="36"/>
      <c r="L827" s="124"/>
      <c r="M827" s="124"/>
      <c r="N827" s="36"/>
      <c r="O827" s="131"/>
      <c r="Q827" s="303"/>
    </row>
    <row r="828" spans="1:17" s="136" customFormat="1" x14ac:dyDescent="0.2">
      <c r="A828" s="41"/>
      <c r="B828" s="24"/>
      <c r="C828" s="108"/>
      <c r="E828" s="148"/>
      <c r="F828" s="148"/>
      <c r="G828" s="155"/>
      <c r="H828" s="156"/>
      <c r="I828" s="23"/>
      <c r="J828" s="124"/>
      <c r="K828" s="36"/>
      <c r="L828" s="124"/>
      <c r="M828" s="124"/>
      <c r="N828" s="36"/>
      <c r="O828" s="131"/>
      <c r="Q828" s="303"/>
    </row>
    <row r="829" spans="1:17" s="136" customFormat="1" x14ac:dyDescent="0.2">
      <c r="A829" s="41"/>
      <c r="B829" s="24"/>
      <c r="C829" s="108"/>
      <c r="E829" s="148"/>
      <c r="F829" s="148"/>
      <c r="G829" s="155"/>
      <c r="H829" s="156"/>
      <c r="I829" s="23"/>
      <c r="J829" s="124"/>
      <c r="K829" s="36"/>
      <c r="L829" s="124"/>
      <c r="M829" s="124"/>
      <c r="N829" s="36"/>
      <c r="O829" s="131"/>
      <c r="Q829" s="303"/>
    </row>
    <row r="830" spans="1:17" s="136" customFormat="1" x14ac:dyDescent="0.2">
      <c r="A830" s="41"/>
      <c r="B830" s="24"/>
      <c r="C830" s="108"/>
      <c r="E830" s="148"/>
      <c r="F830" s="148"/>
      <c r="G830" s="155"/>
      <c r="H830" s="156"/>
      <c r="I830" s="23"/>
      <c r="J830" s="124"/>
      <c r="K830" s="36"/>
      <c r="L830" s="124"/>
      <c r="M830" s="124"/>
      <c r="N830" s="36"/>
      <c r="O830" s="131"/>
      <c r="Q830" s="303"/>
    </row>
    <row r="831" spans="1:17" s="136" customFormat="1" x14ac:dyDescent="0.2">
      <c r="A831" s="41"/>
      <c r="B831" s="24"/>
      <c r="C831" s="108"/>
      <c r="E831" s="148"/>
      <c r="F831" s="148"/>
      <c r="G831" s="155"/>
      <c r="H831" s="156"/>
      <c r="I831" s="23"/>
      <c r="J831" s="124"/>
      <c r="K831" s="36"/>
      <c r="L831" s="124"/>
      <c r="M831" s="124"/>
      <c r="N831" s="36"/>
      <c r="O831" s="131"/>
      <c r="Q831" s="303"/>
    </row>
    <row r="832" spans="1:17" s="136" customFormat="1" x14ac:dyDescent="0.2">
      <c r="A832" s="41"/>
      <c r="B832" s="24"/>
      <c r="C832" s="108"/>
      <c r="E832" s="148"/>
      <c r="F832" s="148"/>
      <c r="G832" s="155"/>
      <c r="H832" s="156"/>
      <c r="I832" s="23"/>
      <c r="J832" s="124"/>
      <c r="K832" s="36"/>
      <c r="L832" s="124"/>
      <c r="M832" s="124"/>
      <c r="N832" s="36"/>
      <c r="O832" s="131"/>
      <c r="Q832" s="303"/>
    </row>
    <row r="833" spans="1:17" s="136" customFormat="1" x14ac:dyDescent="0.2">
      <c r="A833" s="41"/>
      <c r="B833" s="24"/>
      <c r="C833" s="108"/>
      <c r="E833" s="148"/>
      <c r="F833" s="148"/>
      <c r="G833" s="155"/>
      <c r="H833" s="156"/>
      <c r="I833" s="23"/>
      <c r="J833" s="124"/>
      <c r="K833" s="36"/>
      <c r="L833" s="124"/>
      <c r="M833" s="124"/>
      <c r="N833" s="36"/>
      <c r="O833" s="131"/>
      <c r="Q833" s="303"/>
    </row>
    <row r="834" spans="1:17" s="136" customFormat="1" x14ac:dyDescent="0.2">
      <c r="A834" s="41"/>
      <c r="B834" s="24"/>
      <c r="C834" s="108"/>
      <c r="E834" s="148"/>
      <c r="F834" s="148"/>
      <c r="G834" s="155"/>
      <c r="H834" s="156"/>
      <c r="I834" s="23"/>
      <c r="J834" s="124"/>
      <c r="K834" s="36"/>
      <c r="L834" s="124"/>
      <c r="M834" s="124"/>
      <c r="N834" s="36"/>
      <c r="O834" s="131"/>
      <c r="Q834" s="303"/>
    </row>
    <row r="835" spans="1:17" s="136" customFormat="1" x14ac:dyDescent="0.2">
      <c r="A835" s="41"/>
      <c r="B835" s="24"/>
      <c r="C835" s="108"/>
      <c r="E835" s="148"/>
      <c r="F835" s="148"/>
      <c r="G835" s="155"/>
      <c r="H835" s="156"/>
      <c r="I835" s="23"/>
      <c r="J835" s="124"/>
      <c r="K835" s="36"/>
      <c r="L835" s="124"/>
      <c r="M835" s="124"/>
      <c r="N835" s="36"/>
      <c r="O835" s="131"/>
      <c r="Q835" s="303"/>
    </row>
    <row r="836" spans="1:17" s="136" customFormat="1" x14ac:dyDescent="0.2">
      <c r="A836" s="41"/>
      <c r="B836" s="24"/>
      <c r="C836" s="108"/>
      <c r="E836" s="148"/>
      <c r="F836" s="148"/>
      <c r="G836" s="155"/>
      <c r="H836" s="156"/>
      <c r="I836" s="23"/>
      <c r="J836" s="124"/>
      <c r="K836" s="36"/>
      <c r="L836" s="124"/>
      <c r="M836" s="124"/>
      <c r="N836" s="36"/>
      <c r="O836" s="131"/>
      <c r="Q836" s="303"/>
    </row>
    <row r="837" spans="1:17" s="136" customFormat="1" x14ac:dyDescent="0.2">
      <c r="A837" s="41"/>
      <c r="B837" s="24"/>
      <c r="C837" s="108"/>
      <c r="E837" s="148"/>
      <c r="F837" s="148"/>
      <c r="G837" s="155"/>
      <c r="H837" s="156"/>
      <c r="I837" s="23"/>
      <c r="J837" s="124"/>
      <c r="K837" s="36"/>
      <c r="L837" s="124"/>
      <c r="M837" s="124"/>
      <c r="N837" s="36"/>
      <c r="O837" s="131"/>
      <c r="Q837" s="303"/>
    </row>
    <row r="838" spans="1:17" s="136" customFormat="1" x14ac:dyDescent="0.2">
      <c r="A838" s="41"/>
      <c r="B838" s="24"/>
      <c r="C838" s="108"/>
      <c r="E838" s="148"/>
      <c r="F838" s="148"/>
      <c r="G838" s="155"/>
      <c r="H838" s="156"/>
      <c r="I838" s="23"/>
      <c r="J838" s="124"/>
      <c r="K838" s="36"/>
      <c r="L838" s="124"/>
      <c r="M838" s="124"/>
      <c r="N838" s="36"/>
      <c r="O838" s="131"/>
      <c r="Q838" s="303"/>
    </row>
    <row r="839" spans="1:17" s="136" customFormat="1" x14ac:dyDescent="0.2">
      <c r="A839" s="41"/>
      <c r="B839" s="24"/>
      <c r="C839" s="108"/>
      <c r="E839" s="148"/>
      <c r="F839" s="148"/>
      <c r="G839" s="155"/>
      <c r="H839" s="156"/>
      <c r="I839" s="23"/>
      <c r="J839" s="124"/>
      <c r="K839" s="36"/>
      <c r="L839" s="124"/>
      <c r="M839" s="124"/>
      <c r="N839" s="36"/>
      <c r="O839" s="131"/>
      <c r="Q839" s="303"/>
    </row>
    <row r="840" spans="1:17" s="136" customFormat="1" x14ac:dyDescent="0.2">
      <c r="A840" s="41"/>
      <c r="B840" s="24"/>
      <c r="C840" s="108"/>
      <c r="E840" s="148"/>
      <c r="F840" s="148"/>
      <c r="G840" s="155"/>
      <c r="H840" s="156"/>
      <c r="I840" s="23"/>
      <c r="J840" s="124"/>
      <c r="K840" s="36"/>
      <c r="L840" s="124"/>
      <c r="M840" s="124"/>
      <c r="N840" s="36"/>
      <c r="O840" s="131"/>
      <c r="Q840" s="303"/>
    </row>
    <row r="841" spans="1:17" s="136" customFormat="1" x14ac:dyDescent="0.2">
      <c r="A841" s="41"/>
      <c r="B841" s="24"/>
      <c r="C841" s="108"/>
      <c r="E841" s="148"/>
      <c r="F841" s="148"/>
      <c r="G841" s="155"/>
      <c r="H841" s="156"/>
      <c r="I841" s="23"/>
      <c r="J841" s="124"/>
      <c r="K841" s="36"/>
      <c r="L841" s="124"/>
      <c r="M841" s="124"/>
      <c r="N841" s="36"/>
      <c r="O841" s="131"/>
      <c r="Q841" s="303"/>
    </row>
    <row r="842" spans="1:17" s="136" customFormat="1" x14ac:dyDescent="0.2">
      <c r="A842" s="41"/>
      <c r="B842" s="24"/>
      <c r="C842" s="108"/>
      <c r="E842" s="148"/>
      <c r="F842" s="148"/>
      <c r="G842" s="155"/>
      <c r="H842" s="156"/>
      <c r="I842" s="23"/>
      <c r="J842" s="124"/>
      <c r="K842" s="36"/>
      <c r="L842" s="124"/>
      <c r="M842" s="124"/>
      <c r="N842" s="36"/>
      <c r="O842" s="131"/>
      <c r="Q842" s="303"/>
    </row>
    <row r="843" spans="1:17" s="136" customFormat="1" x14ac:dyDescent="0.2">
      <c r="A843" s="41"/>
      <c r="B843" s="24"/>
      <c r="C843" s="108"/>
      <c r="E843" s="148"/>
      <c r="F843" s="148"/>
      <c r="G843" s="155"/>
      <c r="H843" s="156"/>
      <c r="I843" s="23"/>
      <c r="J843" s="124"/>
      <c r="K843" s="36"/>
      <c r="L843" s="124"/>
      <c r="M843" s="124"/>
      <c r="N843" s="36"/>
      <c r="O843" s="131"/>
      <c r="Q843" s="303"/>
    </row>
    <row r="844" spans="1:17" s="136" customFormat="1" x14ac:dyDescent="0.2">
      <c r="A844" s="41"/>
      <c r="B844" s="24"/>
      <c r="C844" s="108"/>
      <c r="E844" s="148"/>
      <c r="F844" s="148"/>
      <c r="G844" s="155"/>
      <c r="H844" s="156"/>
      <c r="I844" s="23"/>
      <c r="J844" s="124"/>
      <c r="K844" s="36"/>
      <c r="L844" s="124"/>
      <c r="M844" s="124"/>
      <c r="N844" s="36"/>
      <c r="O844" s="131"/>
      <c r="Q844" s="303"/>
    </row>
    <row r="845" spans="1:17" s="136" customFormat="1" x14ac:dyDescent="0.2">
      <c r="A845" s="41"/>
      <c r="B845" s="24"/>
      <c r="C845" s="108"/>
      <c r="E845" s="148"/>
      <c r="F845" s="148"/>
      <c r="G845" s="155"/>
      <c r="H845" s="156"/>
      <c r="I845" s="23"/>
      <c r="J845" s="124"/>
      <c r="K845" s="36"/>
      <c r="L845" s="124"/>
      <c r="M845" s="124"/>
      <c r="N845" s="36"/>
      <c r="O845" s="131"/>
      <c r="Q845" s="303"/>
    </row>
    <row r="846" spans="1:17" s="136" customFormat="1" x14ac:dyDescent="0.2">
      <c r="A846" s="41"/>
      <c r="B846" s="24"/>
      <c r="C846" s="108"/>
      <c r="E846" s="148"/>
      <c r="F846" s="148"/>
      <c r="G846" s="155"/>
      <c r="H846" s="156"/>
      <c r="I846" s="23"/>
      <c r="J846" s="124"/>
      <c r="K846" s="36"/>
      <c r="L846" s="124"/>
      <c r="M846" s="124"/>
      <c r="N846" s="36"/>
      <c r="O846" s="131"/>
      <c r="Q846" s="303"/>
    </row>
    <row r="847" spans="1:17" s="136" customFormat="1" x14ac:dyDescent="0.2">
      <c r="A847" s="41"/>
      <c r="B847" s="24"/>
      <c r="C847" s="108"/>
      <c r="E847" s="148"/>
      <c r="F847" s="148"/>
      <c r="G847" s="155"/>
      <c r="H847" s="156"/>
      <c r="I847" s="23"/>
      <c r="J847" s="124"/>
      <c r="K847" s="36"/>
      <c r="L847" s="124"/>
      <c r="M847" s="124"/>
      <c r="N847" s="36"/>
      <c r="O847" s="131"/>
      <c r="Q847" s="303"/>
    </row>
    <row r="848" spans="1:17" s="136" customFormat="1" x14ac:dyDescent="0.2">
      <c r="A848" s="41"/>
      <c r="B848" s="24"/>
      <c r="C848" s="108"/>
      <c r="E848" s="148"/>
      <c r="F848" s="148"/>
      <c r="G848" s="155"/>
      <c r="H848" s="156"/>
      <c r="I848" s="23"/>
      <c r="J848" s="124"/>
      <c r="K848" s="36"/>
      <c r="L848" s="124"/>
      <c r="M848" s="124"/>
      <c r="N848" s="36"/>
      <c r="O848" s="131"/>
      <c r="Q848" s="303"/>
    </row>
    <row r="849" spans="1:17" s="136" customFormat="1" x14ac:dyDescent="0.2">
      <c r="A849" s="41"/>
      <c r="B849" s="24"/>
      <c r="C849" s="108"/>
      <c r="E849" s="148"/>
      <c r="F849" s="148"/>
      <c r="G849" s="155"/>
      <c r="H849" s="156"/>
      <c r="I849" s="23"/>
      <c r="J849" s="124"/>
      <c r="K849" s="36"/>
      <c r="L849" s="124"/>
      <c r="M849" s="124"/>
      <c r="N849" s="36"/>
      <c r="O849" s="131"/>
      <c r="Q849" s="303"/>
    </row>
    <row r="850" spans="1:17" s="136" customFormat="1" x14ac:dyDescent="0.2">
      <c r="A850" s="41"/>
      <c r="B850" s="24"/>
      <c r="C850" s="108"/>
      <c r="E850" s="148"/>
      <c r="F850" s="148"/>
      <c r="G850" s="155"/>
      <c r="H850" s="156"/>
      <c r="I850" s="23"/>
      <c r="J850" s="124"/>
      <c r="K850" s="36"/>
      <c r="L850" s="124"/>
      <c r="M850" s="124"/>
      <c r="N850" s="36"/>
      <c r="O850" s="131"/>
      <c r="Q850" s="303"/>
    </row>
    <row r="851" spans="1:17" s="136" customFormat="1" x14ac:dyDescent="0.2">
      <c r="A851" s="41"/>
      <c r="B851" s="24"/>
      <c r="C851" s="108"/>
      <c r="E851" s="148"/>
      <c r="F851" s="148"/>
      <c r="G851" s="155"/>
      <c r="H851" s="156"/>
      <c r="I851" s="23"/>
      <c r="J851" s="124"/>
      <c r="K851" s="36"/>
      <c r="L851" s="124"/>
      <c r="M851" s="124"/>
      <c r="N851" s="36"/>
      <c r="O851" s="131"/>
      <c r="Q851" s="303"/>
    </row>
    <row r="852" spans="1:17" s="136" customFormat="1" x14ac:dyDescent="0.2">
      <c r="A852" s="41"/>
      <c r="B852" s="24"/>
      <c r="C852" s="108"/>
      <c r="E852" s="148"/>
      <c r="F852" s="148"/>
      <c r="G852" s="155"/>
      <c r="H852" s="156"/>
      <c r="I852" s="23"/>
      <c r="J852" s="124"/>
      <c r="K852" s="36"/>
      <c r="L852" s="124"/>
      <c r="M852" s="124"/>
      <c r="N852" s="36"/>
      <c r="O852" s="131"/>
      <c r="Q852" s="303"/>
    </row>
    <row r="853" spans="1:17" s="136" customFormat="1" x14ac:dyDescent="0.2">
      <c r="A853" s="41"/>
      <c r="B853" s="24"/>
      <c r="C853" s="108"/>
      <c r="E853" s="148"/>
      <c r="F853" s="148"/>
      <c r="G853" s="155"/>
      <c r="H853" s="156"/>
      <c r="I853" s="23"/>
      <c r="J853" s="124"/>
      <c r="K853" s="36"/>
      <c r="L853" s="124"/>
      <c r="M853" s="124"/>
      <c r="N853" s="36"/>
      <c r="O853" s="131"/>
      <c r="Q853" s="303"/>
    </row>
    <row r="854" spans="1:17" s="136" customFormat="1" x14ac:dyDescent="0.2">
      <c r="A854" s="41"/>
      <c r="B854" s="24"/>
      <c r="C854" s="108"/>
      <c r="E854" s="148"/>
      <c r="F854" s="148"/>
      <c r="G854" s="155"/>
      <c r="H854" s="156"/>
      <c r="I854" s="23"/>
      <c r="J854" s="124"/>
      <c r="K854" s="36"/>
      <c r="L854" s="124"/>
      <c r="M854" s="124"/>
      <c r="N854" s="36"/>
      <c r="O854" s="131"/>
      <c r="Q854" s="303"/>
    </row>
    <row r="855" spans="1:17" s="136" customFormat="1" x14ac:dyDescent="0.2">
      <c r="A855" s="41"/>
      <c r="B855" s="24"/>
      <c r="C855" s="108"/>
      <c r="E855" s="148"/>
      <c r="F855" s="148"/>
      <c r="G855" s="155"/>
      <c r="H855" s="156"/>
      <c r="I855" s="23"/>
      <c r="J855" s="124"/>
      <c r="K855" s="36"/>
      <c r="L855" s="124"/>
      <c r="M855" s="124"/>
      <c r="N855" s="36"/>
      <c r="O855" s="131"/>
      <c r="Q855" s="303"/>
    </row>
    <row r="856" spans="1:17" s="136" customFormat="1" x14ac:dyDescent="0.2">
      <c r="A856" s="41"/>
      <c r="B856" s="24"/>
      <c r="C856" s="108"/>
      <c r="E856" s="148"/>
      <c r="F856" s="148"/>
      <c r="G856" s="155"/>
      <c r="H856" s="156"/>
      <c r="I856" s="23"/>
      <c r="J856" s="124"/>
      <c r="K856" s="36"/>
      <c r="L856" s="124"/>
      <c r="M856" s="124"/>
      <c r="N856" s="36"/>
      <c r="O856" s="131"/>
      <c r="Q856" s="303"/>
    </row>
    <row r="857" spans="1:17" s="136" customFormat="1" x14ac:dyDescent="0.2">
      <c r="A857" s="41"/>
      <c r="B857" s="24"/>
      <c r="C857" s="108"/>
      <c r="E857" s="148"/>
      <c r="F857" s="148"/>
      <c r="G857" s="155"/>
      <c r="H857" s="156"/>
      <c r="I857" s="23"/>
      <c r="J857" s="124"/>
      <c r="K857" s="36"/>
      <c r="L857" s="124"/>
      <c r="M857" s="124"/>
      <c r="N857" s="36"/>
      <c r="O857" s="131"/>
      <c r="Q857" s="303"/>
    </row>
    <row r="858" spans="1:17" s="136" customFormat="1" x14ac:dyDescent="0.2">
      <c r="A858" s="41"/>
      <c r="B858" s="24"/>
      <c r="C858" s="108"/>
      <c r="E858" s="148"/>
      <c r="F858" s="148"/>
      <c r="G858" s="155"/>
      <c r="H858" s="156"/>
      <c r="I858" s="23"/>
      <c r="J858" s="124"/>
      <c r="K858" s="36"/>
      <c r="L858" s="124"/>
      <c r="M858" s="124"/>
      <c r="N858" s="36"/>
      <c r="O858" s="131"/>
      <c r="Q858" s="303"/>
    </row>
    <row r="859" spans="1:17" s="136" customFormat="1" x14ac:dyDescent="0.2">
      <c r="A859" s="41"/>
      <c r="B859" s="24"/>
      <c r="C859" s="108"/>
      <c r="E859" s="148"/>
      <c r="F859" s="148"/>
      <c r="G859" s="155"/>
      <c r="H859" s="156"/>
      <c r="I859" s="23"/>
      <c r="J859" s="124"/>
      <c r="K859" s="36"/>
      <c r="L859" s="124"/>
      <c r="M859" s="124"/>
      <c r="N859" s="36"/>
      <c r="O859" s="131"/>
      <c r="Q859" s="303"/>
    </row>
    <row r="860" spans="1:17" s="136" customFormat="1" x14ac:dyDescent="0.2">
      <c r="A860" s="41"/>
      <c r="B860" s="24"/>
      <c r="C860" s="108"/>
      <c r="E860" s="148"/>
      <c r="F860" s="148"/>
      <c r="G860" s="155"/>
      <c r="H860" s="156"/>
      <c r="I860" s="23"/>
      <c r="J860" s="124"/>
      <c r="K860" s="36"/>
      <c r="L860" s="124"/>
      <c r="M860" s="124"/>
      <c r="N860" s="36"/>
      <c r="O860" s="131"/>
      <c r="Q860" s="303"/>
    </row>
    <row r="861" spans="1:17" s="136" customFormat="1" x14ac:dyDescent="0.2">
      <c r="A861" s="41"/>
      <c r="B861" s="24"/>
      <c r="C861" s="108"/>
      <c r="E861" s="148"/>
      <c r="F861" s="148"/>
      <c r="G861" s="155"/>
      <c r="H861" s="156"/>
      <c r="I861" s="23"/>
      <c r="J861" s="124"/>
      <c r="K861" s="36"/>
      <c r="L861" s="124"/>
      <c r="M861" s="124"/>
      <c r="N861" s="36"/>
      <c r="O861" s="131"/>
      <c r="Q861" s="303"/>
    </row>
    <row r="862" spans="1:17" s="136" customFormat="1" x14ac:dyDescent="0.2">
      <c r="A862" s="41"/>
      <c r="B862" s="24"/>
      <c r="C862" s="108"/>
      <c r="E862" s="148"/>
      <c r="F862" s="148"/>
      <c r="G862" s="155"/>
      <c r="H862" s="156"/>
      <c r="I862" s="23"/>
      <c r="J862" s="124"/>
      <c r="K862" s="36"/>
      <c r="L862" s="124"/>
      <c r="M862" s="124"/>
      <c r="N862" s="36"/>
      <c r="O862" s="131"/>
      <c r="Q862" s="303"/>
    </row>
    <row r="863" spans="1:17" s="136" customFormat="1" x14ac:dyDescent="0.2">
      <c r="A863" s="41"/>
      <c r="B863" s="24"/>
      <c r="C863" s="108"/>
      <c r="E863" s="148"/>
      <c r="F863" s="148"/>
      <c r="G863" s="155"/>
      <c r="H863" s="156"/>
      <c r="I863" s="23"/>
      <c r="J863" s="124"/>
      <c r="K863" s="36"/>
      <c r="L863" s="124"/>
      <c r="M863" s="124"/>
      <c r="N863" s="36"/>
      <c r="O863" s="131"/>
      <c r="Q863" s="303"/>
    </row>
    <row r="864" spans="1:17" s="136" customFormat="1" x14ac:dyDescent="0.2">
      <c r="A864" s="41"/>
      <c r="B864" s="24"/>
      <c r="C864" s="108"/>
      <c r="E864" s="148"/>
      <c r="F864" s="148"/>
      <c r="G864" s="155"/>
      <c r="H864" s="156"/>
      <c r="I864" s="23"/>
      <c r="J864" s="124"/>
      <c r="K864" s="36"/>
      <c r="L864" s="124"/>
      <c r="M864" s="124"/>
      <c r="N864" s="36"/>
      <c r="O864" s="131"/>
      <c r="Q864" s="303"/>
    </row>
    <row r="865" spans="1:17" s="136" customFormat="1" x14ac:dyDescent="0.2">
      <c r="A865" s="41"/>
      <c r="B865" s="24"/>
      <c r="C865" s="108"/>
      <c r="E865" s="148"/>
      <c r="F865" s="148"/>
      <c r="G865" s="155"/>
      <c r="H865" s="156"/>
      <c r="I865" s="23"/>
      <c r="J865" s="124"/>
      <c r="K865" s="36"/>
      <c r="L865" s="124"/>
      <c r="M865" s="124"/>
      <c r="N865" s="36"/>
      <c r="O865" s="131"/>
      <c r="Q865" s="303"/>
    </row>
    <row r="866" spans="1:17" s="136" customFormat="1" x14ac:dyDescent="0.2">
      <c r="A866" s="41"/>
      <c r="B866" s="24"/>
      <c r="C866" s="108"/>
      <c r="E866" s="148"/>
      <c r="F866" s="148"/>
      <c r="G866" s="155"/>
      <c r="H866" s="156"/>
      <c r="I866" s="23"/>
      <c r="J866" s="124"/>
      <c r="K866" s="36"/>
      <c r="L866" s="124"/>
      <c r="M866" s="124"/>
      <c r="N866" s="36"/>
      <c r="O866" s="131"/>
      <c r="Q866" s="303"/>
    </row>
    <row r="867" spans="1:17" s="136" customFormat="1" x14ac:dyDescent="0.2">
      <c r="A867" s="41"/>
      <c r="B867" s="24"/>
      <c r="C867" s="108"/>
      <c r="E867" s="148"/>
      <c r="F867" s="148"/>
      <c r="G867" s="155"/>
      <c r="H867" s="156"/>
      <c r="I867" s="23"/>
      <c r="J867" s="124"/>
      <c r="K867" s="36"/>
      <c r="L867" s="124"/>
      <c r="M867" s="124"/>
      <c r="N867" s="36"/>
      <c r="O867" s="131"/>
      <c r="Q867" s="303"/>
    </row>
    <row r="868" spans="1:17" s="136" customFormat="1" x14ac:dyDescent="0.2">
      <c r="A868" s="41"/>
      <c r="B868" s="24"/>
      <c r="C868" s="108"/>
      <c r="E868" s="148"/>
      <c r="F868" s="148"/>
      <c r="G868" s="155"/>
      <c r="H868" s="156"/>
      <c r="I868" s="23"/>
      <c r="J868" s="124"/>
      <c r="K868" s="36"/>
      <c r="L868" s="124"/>
      <c r="M868" s="124"/>
      <c r="N868" s="36"/>
      <c r="O868" s="131"/>
      <c r="Q868" s="303"/>
    </row>
    <row r="869" spans="1:17" s="136" customFormat="1" x14ac:dyDescent="0.2">
      <c r="A869" s="41"/>
      <c r="B869" s="24"/>
      <c r="C869" s="108"/>
      <c r="E869" s="148"/>
      <c r="F869" s="148"/>
      <c r="G869" s="155"/>
      <c r="H869" s="156"/>
      <c r="I869" s="23"/>
      <c r="J869" s="124"/>
      <c r="K869" s="36"/>
      <c r="L869" s="124"/>
      <c r="M869" s="124"/>
      <c r="N869" s="36"/>
      <c r="O869" s="131"/>
      <c r="Q869" s="303"/>
    </row>
    <row r="870" spans="1:17" s="136" customFormat="1" x14ac:dyDescent="0.2">
      <c r="A870" s="41"/>
      <c r="B870" s="24"/>
      <c r="C870" s="108"/>
      <c r="E870" s="148"/>
      <c r="F870" s="148"/>
      <c r="G870" s="155"/>
      <c r="H870" s="156"/>
      <c r="I870" s="23"/>
      <c r="J870" s="124"/>
      <c r="K870" s="36"/>
      <c r="L870" s="124"/>
      <c r="M870" s="124"/>
      <c r="N870" s="36"/>
      <c r="O870" s="131"/>
      <c r="Q870" s="303"/>
    </row>
    <row r="871" spans="1:17" s="136" customFormat="1" x14ac:dyDescent="0.2">
      <c r="A871" s="41"/>
      <c r="B871" s="24"/>
      <c r="C871" s="108"/>
      <c r="E871" s="148"/>
      <c r="F871" s="148"/>
      <c r="G871" s="155"/>
      <c r="H871" s="156"/>
      <c r="I871" s="23"/>
      <c r="J871" s="124"/>
      <c r="K871" s="36"/>
      <c r="L871" s="124"/>
      <c r="M871" s="124"/>
      <c r="N871" s="36"/>
      <c r="O871" s="131"/>
      <c r="Q871" s="303"/>
    </row>
    <row r="872" spans="1:17" s="136" customFormat="1" x14ac:dyDescent="0.2">
      <c r="A872" s="41"/>
      <c r="B872" s="24"/>
      <c r="C872" s="108"/>
      <c r="E872" s="148"/>
      <c r="F872" s="148"/>
      <c r="G872" s="155"/>
      <c r="H872" s="156"/>
      <c r="I872" s="23"/>
      <c r="J872" s="124"/>
      <c r="K872" s="36"/>
      <c r="L872" s="124"/>
      <c r="M872" s="124"/>
      <c r="N872" s="36"/>
      <c r="O872" s="131"/>
      <c r="Q872" s="303"/>
    </row>
    <row r="873" spans="1:17" s="136" customFormat="1" x14ac:dyDescent="0.2">
      <c r="A873" s="41"/>
      <c r="B873" s="24"/>
      <c r="C873" s="108"/>
      <c r="E873" s="148"/>
      <c r="F873" s="148"/>
      <c r="G873" s="155"/>
      <c r="H873" s="156"/>
      <c r="I873" s="23"/>
      <c r="J873" s="124"/>
      <c r="K873" s="36"/>
      <c r="L873" s="124"/>
      <c r="M873" s="124"/>
      <c r="N873" s="36"/>
      <c r="O873" s="131"/>
      <c r="Q873" s="303"/>
    </row>
    <row r="874" spans="1:17" s="136" customFormat="1" x14ac:dyDescent="0.2">
      <c r="A874" s="41"/>
      <c r="B874" s="24"/>
      <c r="C874" s="108"/>
      <c r="E874" s="148"/>
      <c r="F874" s="148"/>
      <c r="G874" s="155"/>
      <c r="H874" s="156"/>
      <c r="I874" s="23"/>
      <c r="J874" s="124"/>
      <c r="K874" s="36"/>
      <c r="L874" s="124"/>
      <c r="M874" s="124"/>
      <c r="N874" s="36"/>
      <c r="O874" s="131"/>
      <c r="Q874" s="303"/>
    </row>
    <row r="875" spans="1:17" s="136" customFormat="1" x14ac:dyDescent="0.2">
      <c r="A875" s="41"/>
      <c r="B875" s="24"/>
      <c r="C875" s="108"/>
      <c r="E875" s="148"/>
      <c r="F875" s="148"/>
      <c r="G875" s="155"/>
      <c r="H875" s="156"/>
      <c r="I875" s="23"/>
      <c r="J875" s="124"/>
      <c r="K875" s="36"/>
      <c r="L875" s="124"/>
      <c r="M875" s="124"/>
      <c r="N875" s="36"/>
      <c r="O875" s="131"/>
      <c r="Q875" s="303"/>
    </row>
    <row r="876" spans="1:17" s="136" customFormat="1" x14ac:dyDescent="0.2">
      <c r="A876" s="41"/>
      <c r="B876" s="24"/>
      <c r="C876" s="108"/>
      <c r="E876" s="148"/>
      <c r="F876" s="148"/>
      <c r="G876" s="155"/>
      <c r="H876" s="156"/>
      <c r="I876" s="23"/>
      <c r="J876" s="124"/>
      <c r="K876" s="36"/>
      <c r="L876" s="124"/>
      <c r="M876" s="124"/>
      <c r="N876" s="36"/>
      <c r="O876" s="131"/>
      <c r="Q876" s="303"/>
    </row>
    <row r="877" spans="1:17" s="136" customFormat="1" x14ac:dyDescent="0.2">
      <c r="A877" s="41"/>
      <c r="B877" s="24"/>
      <c r="C877" s="108"/>
      <c r="E877" s="148"/>
      <c r="F877" s="148"/>
      <c r="G877" s="155"/>
      <c r="H877" s="156"/>
      <c r="I877" s="23"/>
      <c r="J877" s="124"/>
      <c r="K877" s="36"/>
      <c r="L877" s="124"/>
      <c r="M877" s="124"/>
      <c r="N877" s="36"/>
      <c r="O877" s="131"/>
      <c r="Q877" s="303"/>
    </row>
    <row r="878" spans="1:17" s="136" customFormat="1" x14ac:dyDescent="0.2">
      <c r="A878" s="41"/>
      <c r="B878" s="24"/>
      <c r="C878" s="108"/>
      <c r="E878" s="148"/>
      <c r="F878" s="148"/>
      <c r="G878" s="155"/>
      <c r="H878" s="156"/>
      <c r="I878" s="23"/>
      <c r="J878" s="124"/>
      <c r="K878" s="36"/>
      <c r="L878" s="124"/>
      <c r="M878" s="124"/>
      <c r="N878" s="36"/>
      <c r="O878" s="131"/>
      <c r="Q878" s="303"/>
    </row>
    <row r="879" spans="1:17" s="136" customFormat="1" x14ac:dyDescent="0.2">
      <c r="A879" s="41"/>
      <c r="B879" s="24"/>
      <c r="C879" s="108"/>
      <c r="E879" s="148"/>
      <c r="F879" s="148"/>
      <c r="G879" s="155"/>
      <c r="H879" s="156"/>
      <c r="I879" s="23"/>
      <c r="J879" s="124"/>
      <c r="K879" s="36"/>
      <c r="L879" s="124"/>
      <c r="M879" s="124"/>
      <c r="N879" s="36"/>
      <c r="O879" s="131"/>
      <c r="Q879" s="303"/>
    </row>
    <row r="880" spans="1:17" s="136" customFormat="1" x14ac:dyDescent="0.2">
      <c r="A880" s="41"/>
      <c r="B880" s="24"/>
      <c r="C880" s="108"/>
      <c r="E880" s="148"/>
      <c r="F880" s="148"/>
      <c r="G880" s="155"/>
      <c r="H880" s="156"/>
      <c r="I880" s="23"/>
      <c r="J880" s="124"/>
      <c r="K880" s="36"/>
      <c r="L880" s="124"/>
      <c r="M880" s="124"/>
      <c r="N880" s="36"/>
      <c r="O880" s="131"/>
      <c r="Q880" s="303"/>
    </row>
    <row r="881" spans="1:17" s="136" customFormat="1" x14ac:dyDescent="0.2">
      <c r="A881" s="41"/>
      <c r="B881" s="24"/>
      <c r="C881" s="108"/>
      <c r="E881" s="148"/>
      <c r="F881" s="148"/>
      <c r="G881" s="155"/>
      <c r="H881" s="156"/>
      <c r="I881" s="23"/>
      <c r="J881" s="124"/>
      <c r="K881" s="36"/>
      <c r="L881" s="124"/>
      <c r="M881" s="124"/>
      <c r="N881" s="36"/>
      <c r="O881" s="131"/>
      <c r="Q881" s="303"/>
    </row>
    <row r="882" spans="1:17" s="136" customFormat="1" x14ac:dyDescent="0.2">
      <c r="A882" s="41"/>
      <c r="B882" s="24"/>
      <c r="C882" s="108"/>
      <c r="E882" s="148"/>
      <c r="F882" s="148"/>
      <c r="G882" s="155"/>
      <c r="H882" s="156"/>
      <c r="I882" s="23"/>
      <c r="J882" s="124"/>
      <c r="K882" s="36"/>
      <c r="L882" s="124"/>
      <c r="M882" s="124"/>
      <c r="N882" s="36"/>
      <c r="O882" s="131"/>
      <c r="Q882" s="303"/>
    </row>
    <row r="883" spans="1:17" s="136" customFormat="1" x14ac:dyDescent="0.2">
      <c r="A883" s="41"/>
      <c r="B883" s="24"/>
      <c r="C883" s="108"/>
      <c r="E883" s="148"/>
      <c r="F883" s="148"/>
      <c r="G883" s="155"/>
      <c r="H883" s="156"/>
      <c r="I883" s="23"/>
      <c r="J883" s="124"/>
      <c r="K883" s="36"/>
      <c r="L883" s="124"/>
      <c r="M883" s="124"/>
      <c r="N883" s="36"/>
      <c r="O883" s="131"/>
      <c r="Q883" s="303"/>
    </row>
    <row r="884" spans="1:17" s="136" customFormat="1" x14ac:dyDescent="0.2">
      <c r="A884" s="41"/>
      <c r="B884" s="24"/>
      <c r="C884" s="108"/>
      <c r="E884" s="148"/>
      <c r="F884" s="148"/>
      <c r="G884" s="155"/>
      <c r="H884" s="156"/>
      <c r="I884" s="23"/>
      <c r="J884" s="124"/>
      <c r="K884" s="36"/>
      <c r="L884" s="124"/>
      <c r="M884" s="124"/>
      <c r="N884" s="36"/>
      <c r="O884" s="131"/>
      <c r="Q884" s="303"/>
    </row>
    <row r="885" spans="1:17" s="136" customFormat="1" x14ac:dyDescent="0.2">
      <c r="A885" s="41"/>
      <c r="B885" s="24"/>
      <c r="C885" s="108"/>
      <c r="E885" s="148"/>
      <c r="F885" s="148"/>
      <c r="G885" s="155"/>
      <c r="H885" s="156"/>
      <c r="I885" s="23"/>
      <c r="J885" s="124"/>
      <c r="K885" s="36"/>
      <c r="L885" s="124"/>
      <c r="M885" s="124"/>
      <c r="N885" s="36"/>
      <c r="O885" s="131"/>
      <c r="Q885" s="303"/>
    </row>
    <row r="886" spans="1:17" s="136" customFormat="1" x14ac:dyDescent="0.2">
      <c r="A886" s="41"/>
      <c r="B886" s="24"/>
      <c r="C886" s="108"/>
      <c r="E886" s="148"/>
      <c r="F886" s="148"/>
      <c r="G886" s="155"/>
      <c r="H886" s="156"/>
      <c r="I886" s="23"/>
      <c r="J886" s="124"/>
      <c r="K886" s="36"/>
      <c r="L886" s="124"/>
      <c r="M886" s="124"/>
      <c r="N886" s="36"/>
      <c r="O886" s="131"/>
      <c r="Q886" s="303"/>
    </row>
    <row r="887" spans="1:17" s="136" customFormat="1" x14ac:dyDescent="0.2">
      <c r="A887" s="41"/>
      <c r="B887" s="24"/>
      <c r="C887" s="108"/>
      <c r="E887" s="148"/>
      <c r="F887" s="148"/>
      <c r="G887" s="155"/>
      <c r="H887" s="156"/>
      <c r="I887" s="23"/>
      <c r="J887" s="124"/>
      <c r="K887" s="36"/>
      <c r="L887" s="124"/>
      <c r="M887" s="124"/>
      <c r="N887" s="36"/>
      <c r="O887" s="131"/>
      <c r="Q887" s="303"/>
    </row>
    <row r="888" spans="1:17" s="136" customFormat="1" x14ac:dyDescent="0.2">
      <c r="A888" s="41"/>
      <c r="B888" s="24"/>
      <c r="C888" s="108"/>
      <c r="E888" s="148"/>
      <c r="F888" s="148"/>
      <c r="G888" s="155"/>
      <c r="H888" s="156"/>
      <c r="I888" s="23"/>
      <c r="J888" s="124"/>
      <c r="K888" s="36"/>
      <c r="L888" s="124"/>
      <c r="M888" s="124"/>
      <c r="N888" s="36"/>
      <c r="O888" s="131"/>
      <c r="Q888" s="303"/>
    </row>
    <row r="889" spans="1:17" s="136" customFormat="1" x14ac:dyDescent="0.2">
      <c r="A889" s="41"/>
      <c r="B889" s="24"/>
      <c r="C889" s="108"/>
      <c r="E889" s="148"/>
      <c r="F889" s="148"/>
      <c r="G889" s="155"/>
      <c r="H889" s="156"/>
      <c r="I889" s="23"/>
      <c r="J889" s="124"/>
      <c r="K889" s="36"/>
      <c r="L889" s="124"/>
      <c r="M889" s="124"/>
      <c r="N889" s="36"/>
      <c r="O889" s="131"/>
      <c r="Q889" s="303"/>
    </row>
    <row r="890" spans="1:17" s="136" customFormat="1" x14ac:dyDescent="0.2">
      <c r="A890" s="41"/>
      <c r="B890" s="24"/>
      <c r="C890" s="108"/>
      <c r="E890" s="148"/>
      <c r="F890" s="148"/>
      <c r="G890" s="155"/>
      <c r="H890" s="156"/>
      <c r="I890" s="23"/>
      <c r="J890" s="124"/>
      <c r="K890" s="36"/>
      <c r="L890" s="124"/>
      <c r="M890" s="124"/>
      <c r="N890" s="36"/>
      <c r="O890" s="131"/>
      <c r="Q890" s="303"/>
    </row>
    <row r="891" spans="1:17" s="136" customFormat="1" x14ac:dyDescent="0.2">
      <c r="A891" s="41"/>
      <c r="B891" s="24"/>
      <c r="C891" s="108"/>
      <c r="E891" s="148"/>
      <c r="F891" s="148"/>
      <c r="G891" s="155"/>
      <c r="H891" s="156"/>
      <c r="I891" s="23"/>
      <c r="J891" s="124"/>
      <c r="K891" s="36"/>
      <c r="L891" s="124"/>
      <c r="M891" s="124"/>
      <c r="N891" s="36"/>
      <c r="O891" s="131"/>
      <c r="Q891" s="303"/>
    </row>
    <row r="892" spans="1:17" s="136" customFormat="1" x14ac:dyDescent="0.2">
      <c r="A892" s="41"/>
      <c r="B892" s="24"/>
      <c r="C892" s="108"/>
      <c r="E892" s="148"/>
      <c r="F892" s="148"/>
      <c r="G892" s="155"/>
      <c r="H892" s="156"/>
      <c r="I892" s="23"/>
      <c r="J892" s="124"/>
      <c r="K892" s="36"/>
      <c r="L892" s="124"/>
      <c r="M892" s="124"/>
      <c r="N892" s="36"/>
      <c r="O892" s="131"/>
      <c r="Q892" s="303"/>
    </row>
    <row r="893" spans="1:17" s="136" customFormat="1" x14ac:dyDescent="0.2">
      <c r="A893" s="41"/>
      <c r="B893" s="24"/>
      <c r="C893" s="108"/>
      <c r="E893" s="148"/>
      <c r="F893" s="148"/>
      <c r="G893" s="155"/>
      <c r="H893" s="156"/>
      <c r="I893" s="23"/>
      <c r="J893" s="124"/>
      <c r="K893" s="36"/>
      <c r="L893" s="124"/>
      <c r="M893" s="124"/>
      <c r="N893" s="36"/>
      <c r="O893" s="131"/>
      <c r="Q893" s="303"/>
    </row>
    <row r="894" spans="1:17" s="136" customFormat="1" x14ac:dyDescent="0.2">
      <c r="A894" s="41"/>
      <c r="B894" s="24"/>
      <c r="C894" s="108"/>
      <c r="E894" s="148"/>
      <c r="F894" s="148"/>
      <c r="G894" s="155"/>
      <c r="H894" s="156"/>
      <c r="I894" s="23"/>
      <c r="J894" s="124"/>
      <c r="K894" s="36"/>
      <c r="L894" s="124"/>
      <c r="M894" s="124"/>
      <c r="N894" s="36"/>
      <c r="O894" s="131"/>
      <c r="Q894" s="303"/>
    </row>
    <row r="895" spans="1:17" s="136" customFormat="1" x14ac:dyDescent="0.2">
      <c r="A895" s="41"/>
      <c r="B895" s="24"/>
      <c r="C895" s="108"/>
      <c r="E895" s="148"/>
      <c r="F895" s="148"/>
      <c r="G895" s="155"/>
      <c r="H895" s="156"/>
      <c r="I895" s="23"/>
      <c r="J895" s="124"/>
      <c r="K895" s="36"/>
      <c r="L895" s="124"/>
      <c r="M895" s="124"/>
      <c r="N895" s="36"/>
      <c r="O895" s="131"/>
      <c r="Q895" s="303"/>
    </row>
    <row r="896" spans="1:17" s="136" customFormat="1" x14ac:dyDescent="0.2">
      <c r="A896" s="41"/>
      <c r="B896" s="24"/>
      <c r="C896" s="108"/>
      <c r="E896" s="148"/>
      <c r="F896" s="148"/>
      <c r="G896" s="155"/>
      <c r="H896" s="156"/>
      <c r="I896" s="23"/>
      <c r="J896" s="124"/>
      <c r="K896" s="36"/>
      <c r="L896" s="124"/>
      <c r="M896" s="124"/>
      <c r="N896" s="36"/>
      <c r="O896" s="131"/>
      <c r="Q896" s="303"/>
    </row>
    <row r="897" spans="1:17" s="136" customFormat="1" x14ac:dyDescent="0.2">
      <c r="A897" s="41"/>
      <c r="B897" s="24"/>
      <c r="C897" s="108"/>
      <c r="E897" s="148"/>
      <c r="F897" s="148"/>
      <c r="G897" s="155"/>
      <c r="H897" s="156"/>
      <c r="I897" s="23"/>
      <c r="J897" s="124"/>
      <c r="K897" s="36"/>
      <c r="L897" s="124"/>
      <c r="M897" s="124"/>
      <c r="N897" s="36"/>
      <c r="O897" s="131"/>
      <c r="Q897" s="303"/>
    </row>
    <row r="898" spans="1:17" s="136" customFormat="1" x14ac:dyDescent="0.2">
      <c r="A898" s="41"/>
      <c r="B898" s="24"/>
      <c r="C898" s="108"/>
      <c r="E898" s="148"/>
      <c r="F898" s="148"/>
      <c r="G898" s="155"/>
      <c r="H898" s="156"/>
      <c r="I898" s="23"/>
      <c r="J898" s="124"/>
      <c r="K898" s="36"/>
      <c r="L898" s="124"/>
      <c r="M898" s="124"/>
      <c r="N898" s="36"/>
      <c r="O898" s="131"/>
      <c r="Q898" s="303"/>
    </row>
    <row r="899" spans="1:17" s="136" customFormat="1" x14ac:dyDescent="0.2">
      <c r="A899" s="41"/>
      <c r="B899" s="24"/>
      <c r="C899" s="108"/>
      <c r="E899" s="148"/>
      <c r="F899" s="148"/>
      <c r="G899" s="155"/>
      <c r="H899" s="156"/>
      <c r="I899" s="23"/>
      <c r="J899" s="124"/>
      <c r="K899" s="36"/>
      <c r="L899" s="124"/>
      <c r="M899" s="124"/>
      <c r="N899" s="36"/>
      <c r="O899" s="131"/>
      <c r="Q899" s="303"/>
    </row>
    <row r="900" spans="1:17" s="136" customFormat="1" x14ac:dyDescent="0.2">
      <c r="A900" s="41"/>
      <c r="B900" s="24"/>
      <c r="C900" s="108"/>
      <c r="E900" s="148"/>
      <c r="F900" s="148"/>
      <c r="G900" s="155"/>
      <c r="H900" s="156"/>
      <c r="I900" s="23"/>
      <c r="J900" s="124"/>
      <c r="K900" s="36"/>
      <c r="L900" s="124"/>
      <c r="M900" s="124"/>
      <c r="N900" s="36"/>
      <c r="O900" s="131"/>
      <c r="Q900" s="303"/>
    </row>
    <row r="901" spans="1:17" s="136" customFormat="1" x14ac:dyDescent="0.2">
      <c r="A901" s="41"/>
      <c r="B901" s="24"/>
      <c r="C901" s="108"/>
      <c r="E901" s="148"/>
      <c r="F901" s="148"/>
      <c r="G901" s="155"/>
      <c r="H901" s="156"/>
      <c r="I901" s="23"/>
      <c r="J901" s="124"/>
      <c r="K901" s="36"/>
      <c r="L901" s="124"/>
      <c r="M901" s="124"/>
      <c r="N901" s="36"/>
      <c r="O901" s="131"/>
      <c r="Q901" s="303"/>
    </row>
    <row r="902" spans="1:17" s="136" customFormat="1" x14ac:dyDescent="0.2">
      <c r="A902" s="41"/>
      <c r="B902" s="24"/>
      <c r="C902" s="108"/>
      <c r="E902" s="148"/>
      <c r="F902" s="148"/>
      <c r="G902" s="155"/>
      <c r="H902" s="156"/>
      <c r="I902" s="23"/>
      <c r="J902" s="124"/>
      <c r="K902" s="36"/>
      <c r="L902" s="124"/>
      <c r="M902" s="124"/>
      <c r="N902" s="36"/>
      <c r="O902" s="131"/>
      <c r="Q902" s="303"/>
    </row>
    <row r="903" spans="1:17" s="136" customFormat="1" x14ac:dyDescent="0.2">
      <c r="A903" s="41"/>
      <c r="B903" s="24"/>
      <c r="C903" s="108"/>
      <c r="E903" s="148"/>
      <c r="F903" s="148"/>
      <c r="G903" s="155"/>
      <c r="H903" s="156"/>
      <c r="I903" s="23"/>
      <c r="J903" s="124"/>
      <c r="K903" s="36"/>
      <c r="L903" s="124"/>
      <c r="M903" s="124"/>
      <c r="N903" s="36"/>
      <c r="O903" s="131"/>
      <c r="Q903" s="303"/>
    </row>
    <row r="904" spans="1:17" s="136" customFormat="1" x14ac:dyDescent="0.2">
      <c r="A904" s="41"/>
      <c r="B904" s="24"/>
      <c r="C904" s="108"/>
      <c r="E904" s="148"/>
      <c r="F904" s="148"/>
      <c r="G904" s="155"/>
      <c r="H904" s="156"/>
      <c r="I904" s="23"/>
      <c r="J904" s="124"/>
      <c r="K904" s="36"/>
      <c r="L904" s="124"/>
      <c r="M904" s="124"/>
      <c r="N904" s="36"/>
      <c r="O904" s="131"/>
      <c r="Q904" s="303"/>
    </row>
    <row r="905" spans="1:17" s="136" customFormat="1" x14ac:dyDescent="0.2">
      <c r="A905" s="41"/>
      <c r="B905" s="24"/>
      <c r="C905" s="108"/>
      <c r="E905" s="148"/>
      <c r="F905" s="148"/>
      <c r="G905" s="155"/>
      <c r="H905" s="156"/>
      <c r="I905" s="23"/>
      <c r="J905" s="124"/>
      <c r="K905" s="36"/>
      <c r="L905" s="124"/>
      <c r="M905" s="124"/>
      <c r="N905" s="36"/>
      <c r="O905" s="131"/>
      <c r="Q905" s="303"/>
    </row>
    <row r="906" spans="1:17" s="136" customFormat="1" x14ac:dyDescent="0.2">
      <c r="A906" s="41"/>
      <c r="B906" s="24"/>
      <c r="C906" s="108"/>
      <c r="E906" s="148"/>
      <c r="F906" s="148"/>
      <c r="G906" s="155"/>
      <c r="H906" s="156"/>
      <c r="I906" s="23"/>
      <c r="J906" s="124"/>
      <c r="K906" s="36"/>
      <c r="L906" s="124"/>
      <c r="M906" s="124"/>
      <c r="N906" s="36"/>
      <c r="O906" s="131"/>
      <c r="Q906" s="303"/>
    </row>
    <row r="907" spans="1:17" s="136" customFormat="1" x14ac:dyDescent="0.2">
      <c r="A907" s="41"/>
      <c r="B907" s="24"/>
      <c r="C907" s="108"/>
      <c r="E907" s="148"/>
      <c r="F907" s="148"/>
      <c r="G907" s="155"/>
      <c r="H907" s="156"/>
      <c r="I907" s="23"/>
      <c r="J907" s="124"/>
      <c r="K907" s="36"/>
      <c r="L907" s="124"/>
      <c r="M907" s="124"/>
      <c r="N907" s="36"/>
      <c r="O907" s="131"/>
      <c r="Q907" s="303"/>
    </row>
    <row r="908" spans="1:17" s="136" customFormat="1" x14ac:dyDescent="0.2">
      <c r="A908" s="41"/>
      <c r="B908" s="24"/>
      <c r="C908" s="108"/>
      <c r="E908" s="148"/>
      <c r="F908" s="148"/>
      <c r="G908" s="155"/>
      <c r="H908" s="156"/>
      <c r="I908" s="23"/>
      <c r="J908" s="124"/>
      <c r="K908" s="36"/>
      <c r="L908" s="124"/>
      <c r="M908" s="124"/>
      <c r="N908" s="36"/>
      <c r="O908" s="131"/>
      <c r="Q908" s="303"/>
    </row>
    <row r="909" spans="1:17" s="136" customFormat="1" x14ac:dyDescent="0.2">
      <c r="A909" s="41"/>
      <c r="B909" s="24"/>
      <c r="C909" s="108"/>
      <c r="E909" s="148"/>
      <c r="F909" s="148"/>
      <c r="G909" s="155"/>
      <c r="H909" s="156"/>
      <c r="I909" s="23"/>
      <c r="J909" s="124"/>
      <c r="K909" s="36"/>
      <c r="L909" s="124"/>
      <c r="M909" s="124"/>
      <c r="N909" s="36"/>
      <c r="O909" s="131"/>
      <c r="Q909" s="303"/>
    </row>
    <row r="910" spans="1:17" s="136" customFormat="1" x14ac:dyDescent="0.2">
      <c r="A910" s="41"/>
      <c r="B910" s="24"/>
      <c r="C910" s="108"/>
      <c r="E910" s="148"/>
      <c r="F910" s="148"/>
      <c r="G910" s="155"/>
      <c r="H910" s="156"/>
      <c r="I910" s="23"/>
      <c r="J910" s="124"/>
      <c r="K910" s="36"/>
      <c r="L910" s="124"/>
      <c r="M910" s="124"/>
      <c r="N910" s="36"/>
      <c r="O910" s="131"/>
      <c r="Q910" s="303"/>
    </row>
    <row r="911" spans="1:17" s="136" customFormat="1" x14ac:dyDescent="0.2">
      <c r="A911" s="41"/>
      <c r="B911" s="24"/>
      <c r="C911" s="108"/>
      <c r="E911" s="148"/>
      <c r="F911" s="148"/>
      <c r="G911" s="155"/>
      <c r="H911" s="156"/>
      <c r="I911" s="23"/>
      <c r="J911" s="124"/>
      <c r="K911" s="36"/>
      <c r="L911" s="124"/>
      <c r="M911" s="124"/>
      <c r="N911" s="36"/>
      <c r="O911" s="131"/>
      <c r="Q911" s="303"/>
    </row>
    <row r="912" spans="1:17" s="136" customFormat="1" x14ac:dyDescent="0.2">
      <c r="A912" s="41"/>
      <c r="B912" s="24"/>
      <c r="C912" s="108"/>
      <c r="E912" s="148"/>
      <c r="F912" s="148"/>
      <c r="G912" s="155"/>
      <c r="H912" s="156"/>
      <c r="I912" s="23"/>
      <c r="J912" s="124"/>
      <c r="K912" s="36"/>
      <c r="L912" s="124"/>
      <c r="M912" s="124"/>
      <c r="N912" s="36"/>
      <c r="O912" s="131"/>
      <c r="Q912" s="303"/>
    </row>
    <row r="913" spans="1:17" s="136" customFormat="1" x14ac:dyDescent="0.2">
      <c r="A913" s="41"/>
      <c r="B913" s="24"/>
      <c r="C913" s="108"/>
      <c r="E913" s="148"/>
      <c r="F913" s="148"/>
      <c r="G913" s="155"/>
      <c r="H913" s="156"/>
      <c r="I913" s="23"/>
      <c r="J913" s="124"/>
      <c r="K913" s="36"/>
      <c r="L913" s="124"/>
      <c r="M913" s="124"/>
      <c r="N913" s="36"/>
      <c r="O913" s="131"/>
      <c r="Q913" s="303"/>
    </row>
    <row r="914" spans="1:17" s="136" customFormat="1" x14ac:dyDescent="0.2">
      <c r="A914" s="41"/>
      <c r="B914" s="24"/>
      <c r="C914" s="108"/>
      <c r="E914" s="148"/>
      <c r="F914" s="148"/>
      <c r="G914" s="155"/>
      <c r="H914" s="156"/>
      <c r="I914" s="23"/>
      <c r="J914" s="124"/>
      <c r="K914" s="36"/>
      <c r="L914" s="124"/>
      <c r="M914" s="124"/>
      <c r="N914" s="36"/>
      <c r="O914" s="131"/>
      <c r="Q914" s="303"/>
    </row>
    <row r="915" spans="1:17" s="136" customFormat="1" x14ac:dyDescent="0.2">
      <c r="A915" s="41"/>
      <c r="B915" s="24"/>
      <c r="C915" s="108"/>
      <c r="E915" s="148"/>
      <c r="F915" s="148"/>
      <c r="G915" s="155"/>
      <c r="H915" s="156"/>
      <c r="I915" s="23"/>
      <c r="J915" s="124"/>
      <c r="K915" s="36"/>
      <c r="L915" s="124"/>
      <c r="M915" s="124"/>
      <c r="N915" s="36"/>
      <c r="O915" s="131"/>
      <c r="Q915" s="303"/>
    </row>
    <row r="916" spans="1:17" s="136" customFormat="1" x14ac:dyDescent="0.2">
      <c r="A916" s="41"/>
      <c r="B916" s="24"/>
      <c r="C916" s="108"/>
      <c r="E916" s="148"/>
      <c r="F916" s="148"/>
      <c r="G916" s="155"/>
      <c r="H916" s="156"/>
      <c r="I916" s="23"/>
      <c r="J916" s="124"/>
      <c r="K916" s="36"/>
      <c r="L916" s="124"/>
      <c r="M916" s="124"/>
      <c r="N916" s="36"/>
      <c r="O916" s="131"/>
      <c r="Q916" s="303"/>
    </row>
    <row r="917" spans="1:17" s="136" customFormat="1" x14ac:dyDescent="0.2">
      <c r="A917" s="41"/>
      <c r="B917" s="24"/>
      <c r="C917" s="108"/>
      <c r="E917" s="148"/>
      <c r="F917" s="148"/>
      <c r="G917" s="155"/>
      <c r="H917" s="156"/>
      <c r="I917" s="23"/>
      <c r="J917" s="124"/>
      <c r="K917" s="36"/>
      <c r="L917" s="124"/>
      <c r="M917" s="124"/>
      <c r="N917" s="36"/>
      <c r="O917" s="131"/>
      <c r="Q917" s="303"/>
    </row>
    <row r="918" spans="1:17" s="136" customFormat="1" x14ac:dyDescent="0.2">
      <c r="A918" s="41"/>
      <c r="B918" s="24"/>
      <c r="C918" s="108"/>
      <c r="E918" s="148"/>
      <c r="F918" s="148"/>
      <c r="G918" s="155"/>
      <c r="H918" s="156"/>
      <c r="I918" s="23"/>
      <c r="J918" s="124"/>
      <c r="K918" s="36"/>
      <c r="L918" s="124"/>
      <c r="M918" s="124"/>
      <c r="N918" s="36"/>
      <c r="O918" s="131"/>
      <c r="Q918" s="303"/>
    </row>
    <row r="919" spans="1:17" s="136" customFormat="1" x14ac:dyDescent="0.2">
      <c r="A919" s="41"/>
      <c r="B919" s="24"/>
      <c r="C919" s="108"/>
      <c r="E919" s="148"/>
      <c r="F919" s="148"/>
      <c r="G919" s="155"/>
      <c r="H919" s="156"/>
      <c r="I919" s="23"/>
      <c r="J919" s="124"/>
      <c r="K919" s="36"/>
      <c r="L919" s="124"/>
      <c r="M919" s="124"/>
      <c r="N919" s="36"/>
      <c r="O919" s="131"/>
      <c r="Q919" s="303"/>
    </row>
    <row r="920" spans="1:17" s="136" customFormat="1" x14ac:dyDescent="0.2">
      <c r="A920" s="41"/>
      <c r="B920" s="24"/>
      <c r="C920" s="108"/>
      <c r="E920" s="148"/>
      <c r="F920" s="148"/>
      <c r="G920" s="155"/>
      <c r="H920" s="156"/>
      <c r="I920" s="23"/>
      <c r="J920" s="124"/>
      <c r="K920" s="36"/>
      <c r="L920" s="124"/>
      <c r="M920" s="124"/>
      <c r="N920" s="36"/>
      <c r="O920" s="131"/>
      <c r="Q920" s="303"/>
    </row>
    <row r="921" spans="1:17" s="136" customFormat="1" x14ac:dyDescent="0.2">
      <c r="A921" s="41"/>
      <c r="B921" s="24"/>
      <c r="C921" s="108"/>
      <c r="E921" s="148"/>
      <c r="F921" s="148"/>
      <c r="G921" s="155"/>
      <c r="H921" s="156"/>
      <c r="I921" s="23"/>
      <c r="J921" s="124"/>
      <c r="K921" s="36"/>
      <c r="L921" s="124"/>
      <c r="M921" s="124"/>
      <c r="N921" s="36"/>
      <c r="O921" s="131"/>
      <c r="Q921" s="303"/>
    </row>
    <row r="922" spans="1:17" s="136" customFormat="1" x14ac:dyDescent="0.2">
      <c r="A922" s="41"/>
      <c r="B922" s="24"/>
      <c r="C922" s="108"/>
      <c r="E922" s="148"/>
      <c r="F922" s="148"/>
      <c r="G922" s="155"/>
      <c r="H922" s="156"/>
      <c r="I922" s="23"/>
      <c r="J922" s="124"/>
      <c r="K922" s="36"/>
      <c r="L922" s="124"/>
      <c r="M922" s="124"/>
      <c r="N922" s="36"/>
      <c r="O922" s="131"/>
      <c r="Q922" s="303"/>
    </row>
    <row r="923" spans="1:17" s="136" customFormat="1" x14ac:dyDescent="0.2">
      <c r="A923" s="41"/>
      <c r="B923" s="24"/>
      <c r="C923" s="108"/>
      <c r="E923" s="148"/>
      <c r="F923" s="148"/>
      <c r="G923" s="155"/>
      <c r="H923" s="156"/>
      <c r="I923" s="23"/>
      <c r="J923" s="124"/>
      <c r="K923" s="36"/>
      <c r="L923" s="124"/>
      <c r="M923" s="124"/>
      <c r="N923" s="36"/>
      <c r="O923" s="131"/>
      <c r="Q923" s="303"/>
    </row>
    <row r="924" spans="1:17" s="136" customFormat="1" x14ac:dyDescent="0.2">
      <c r="A924" s="41"/>
      <c r="B924" s="24"/>
      <c r="C924" s="108"/>
      <c r="E924" s="148"/>
      <c r="F924" s="148"/>
      <c r="G924" s="155"/>
      <c r="H924" s="156"/>
      <c r="I924" s="23"/>
      <c r="J924" s="124"/>
      <c r="K924" s="36"/>
      <c r="L924" s="124"/>
      <c r="M924" s="124"/>
      <c r="N924" s="36"/>
      <c r="O924" s="131"/>
      <c r="Q924" s="303"/>
    </row>
    <row r="925" spans="1:17" s="136" customFormat="1" x14ac:dyDescent="0.2">
      <c r="A925" s="41"/>
      <c r="B925" s="24"/>
      <c r="C925" s="108"/>
      <c r="E925" s="148"/>
      <c r="F925" s="148"/>
      <c r="G925" s="155"/>
      <c r="H925" s="156"/>
      <c r="I925" s="23"/>
      <c r="J925" s="124"/>
      <c r="K925" s="36"/>
      <c r="L925" s="124"/>
      <c r="M925" s="124"/>
      <c r="N925" s="36"/>
      <c r="O925" s="131"/>
      <c r="Q925" s="303"/>
    </row>
    <row r="926" spans="1:17" s="136" customFormat="1" x14ac:dyDescent="0.2">
      <c r="A926" s="41"/>
      <c r="B926" s="24"/>
      <c r="C926" s="108"/>
      <c r="E926" s="148"/>
      <c r="F926" s="148"/>
      <c r="G926" s="155"/>
      <c r="H926" s="156"/>
      <c r="I926" s="23"/>
      <c r="J926" s="124"/>
      <c r="K926" s="36"/>
      <c r="L926" s="124"/>
      <c r="M926" s="124"/>
      <c r="N926" s="36"/>
      <c r="O926" s="131"/>
      <c r="Q926" s="303"/>
    </row>
    <row r="927" spans="1:17" s="136" customFormat="1" x14ac:dyDescent="0.2">
      <c r="A927" s="41"/>
      <c r="B927" s="24"/>
      <c r="C927" s="108"/>
      <c r="E927" s="148"/>
      <c r="F927" s="148"/>
      <c r="G927" s="155"/>
      <c r="H927" s="156"/>
      <c r="I927" s="23"/>
      <c r="J927" s="124"/>
      <c r="K927" s="36"/>
      <c r="L927" s="124"/>
      <c r="M927" s="124"/>
      <c r="N927" s="36"/>
      <c r="O927" s="131"/>
      <c r="Q927" s="303"/>
    </row>
    <row r="928" spans="1:17" s="136" customFormat="1" x14ac:dyDescent="0.2">
      <c r="A928" s="41"/>
      <c r="B928" s="24"/>
      <c r="C928" s="108"/>
      <c r="E928" s="148"/>
      <c r="F928" s="148"/>
      <c r="G928" s="155"/>
      <c r="H928" s="156"/>
      <c r="I928" s="23"/>
      <c r="J928" s="124"/>
      <c r="K928" s="36"/>
      <c r="L928" s="124"/>
      <c r="M928" s="124"/>
      <c r="N928" s="36"/>
      <c r="O928" s="131"/>
      <c r="Q928" s="303"/>
    </row>
    <row r="929" spans="1:17" s="136" customFormat="1" x14ac:dyDescent="0.2">
      <c r="A929" s="41"/>
      <c r="B929" s="24"/>
      <c r="C929" s="108"/>
      <c r="E929" s="148"/>
      <c r="F929" s="148"/>
      <c r="G929" s="155"/>
      <c r="H929" s="156"/>
      <c r="I929" s="23"/>
      <c r="J929" s="124"/>
      <c r="K929" s="36"/>
      <c r="L929" s="124"/>
      <c r="M929" s="124"/>
      <c r="N929" s="36"/>
      <c r="O929" s="131"/>
      <c r="Q929" s="303"/>
    </row>
    <row r="930" spans="1:17" s="136" customFormat="1" x14ac:dyDescent="0.2">
      <c r="A930" s="41"/>
      <c r="B930" s="24"/>
      <c r="C930" s="108"/>
      <c r="E930" s="148"/>
      <c r="F930" s="148"/>
      <c r="G930" s="155"/>
      <c r="H930" s="156"/>
      <c r="I930" s="23"/>
      <c r="J930" s="124"/>
      <c r="K930" s="36"/>
      <c r="L930" s="124"/>
      <c r="M930" s="124"/>
      <c r="N930" s="36"/>
      <c r="O930" s="131"/>
      <c r="Q930" s="303"/>
    </row>
    <row r="931" spans="1:17" s="136" customFormat="1" x14ac:dyDescent="0.2">
      <c r="A931" s="41"/>
      <c r="B931" s="24"/>
      <c r="C931" s="108"/>
      <c r="E931" s="148"/>
      <c r="F931" s="148"/>
      <c r="G931" s="155"/>
      <c r="H931" s="156"/>
      <c r="I931" s="23"/>
      <c r="J931" s="124"/>
      <c r="K931" s="36"/>
      <c r="L931" s="124"/>
      <c r="M931" s="124"/>
      <c r="N931" s="36"/>
      <c r="O931" s="131"/>
      <c r="Q931" s="303"/>
    </row>
    <row r="932" spans="1:17" s="136" customFormat="1" x14ac:dyDescent="0.2">
      <c r="A932" s="41"/>
      <c r="B932" s="24"/>
      <c r="C932" s="108"/>
      <c r="E932" s="148"/>
      <c r="F932" s="148"/>
      <c r="G932" s="155"/>
      <c r="H932" s="156"/>
      <c r="I932" s="23"/>
      <c r="J932" s="124"/>
      <c r="K932" s="36"/>
      <c r="L932" s="124"/>
      <c r="M932" s="124"/>
      <c r="N932" s="36"/>
      <c r="O932" s="131"/>
      <c r="Q932" s="303"/>
    </row>
    <row r="933" spans="1:17" s="136" customFormat="1" x14ac:dyDescent="0.2">
      <c r="A933" s="41"/>
      <c r="B933" s="24"/>
      <c r="C933" s="108"/>
      <c r="E933" s="148"/>
      <c r="F933" s="148"/>
      <c r="G933" s="155"/>
      <c r="H933" s="156"/>
      <c r="I933" s="23"/>
      <c r="J933" s="124"/>
      <c r="K933" s="36"/>
      <c r="L933" s="124"/>
      <c r="M933" s="124"/>
      <c r="N933" s="36"/>
      <c r="O933" s="131"/>
      <c r="Q933" s="303"/>
    </row>
    <row r="934" spans="1:17" s="136" customFormat="1" x14ac:dyDescent="0.2">
      <c r="A934" s="41"/>
      <c r="B934" s="24"/>
      <c r="C934" s="108"/>
      <c r="E934" s="148"/>
      <c r="F934" s="148"/>
      <c r="G934" s="155"/>
      <c r="H934" s="156"/>
      <c r="I934" s="23"/>
      <c r="J934" s="124"/>
      <c r="K934" s="36"/>
      <c r="L934" s="124"/>
      <c r="M934" s="124"/>
      <c r="N934" s="36"/>
      <c r="O934" s="131"/>
      <c r="Q934" s="303"/>
    </row>
    <row r="935" spans="1:17" s="136" customFormat="1" x14ac:dyDescent="0.2">
      <c r="A935" s="41"/>
      <c r="B935" s="24"/>
      <c r="C935" s="108"/>
      <c r="E935" s="148"/>
      <c r="F935" s="148"/>
      <c r="G935" s="155"/>
      <c r="H935" s="156"/>
      <c r="I935" s="23"/>
      <c r="J935" s="124"/>
      <c r="K935" s="36"/>
      <c r="L935" s="124"/>
      <c r="M935" s="124"/>
      <c r="N935" s="36"/>
      <c r="O935" s="131"/>
      <c r="Q935" s="303"/>
    </row>
    <row r="936" spans="1:17" s="136" customFormat="1" x14ac:dyDescent="0.2">
      <c r="A936" s="41"/>
      <c r="B936" s="24"/>
      <c r="C936" s="108"/>
      <c r="E936" s="148"/>
      <c r="F936" s="148"/>
      <c r="G936" s="155"/>
      <c r="H936" s="156"/>
      <c r="I936" s="23"/>
      <c r="J936" s="124"/>
      <c r="K936" s="36"/>
      <c r="L936" s="124"/>
      <c r="M936" s="124"/>
      <c r="N936" s="36"/>
      <c r="O936" s="131"/>
      <c r="Q936" s="303"/>
    </row>
    <row r="937" spans="1:17" s="136" customFormat="1" x14ac:dyDescent="0.2">
      <c r="A937" s="41"/>
      <c r="B937" s="24"/>
      <c r="C937" s="108"/>
      <c r="E937" s="148"/>
      <c r="F937" s="148"/>
      <c r="G937" s="155"/>
      <c r="H937" s="156"/>
      <c r="I937" s="23"/>
      <c r="J937" s="124"/>
      <c r="K937" s="36"/>
      <c r="L937" s="124"/>
      <c r="M937" s="124"/>
      <c r="N937" s="36"/>
      <c r="O937" s="131"/>
      <c r="Q937" s="303"/>
    </row>
    <row r="938" spans="1:17" s="136" customFormat="1" x14ac:dyDescent="0.2">
      <c r="A938" s="41"/>
      <c r="B938" s="24"/>
      <c r="C938" s="108"/>
      <c r="E938" s="148"/>
      <c r="F938" s="148"/>
      <c r="G938" s="155"/>
      <c r="H938" s="156"/>
      <c r="I938" s="23"/>
      <c r="J938" s="124"/>
      <c r="K938" s="36"/>
      <c r="L938" s="124"/>
      <c r="M938" s="124"/>
      <c r="N938" s="36"/>
      <c r="O938" s="131"/>
      <c r="Q938" s="303"/>
    </row>
    <row r="939" spans="1:17" s="136" customFormat="1" x14ac:dyDescent="0.2">
      <c r="A939" s="41"/>
      <c r="B939" s="24"/>
      <c r="C939" s="108"/>
      <c r="E939" s="148"/>
      <c r="F939" s="148"/>
      <c r="G939" s="155"/>
      <c r="H939" s="156"/>
      <c r="I939" s="23"/>
      <c r="J939" s="124"/>
      <c r="K939" s="36"/>
      <c r="L939" s="124"/>
      <c r="M939" s="124"/>
      <c r="N939" s="36"/>
      <c r="O939" s="131"/>
      <c r="Q939" s="303"/>
    </row>
    <row r="940" spans="1:17" s="136" customFormat="1" x14ac:dyDescent="0.2">
      <c r="A940" s="41"/>
      <c r="B940" s="24"/>
      <c r="C940" s="108"/>
      <c r="E940" s="148"/>
      <c r="F940" s="148"/>
      <c r="G940" s="155"/>
      <c r="H940" s="156"/>
      <c r="I940" s="23"/>
      <c r="J940" s="124"/>
      <c r="K940" s="36"/>
      <c r="L940" s="124"/>
      <c r="M940" s="124"/>
      <c r="N940" s="36"/>
      <c r="O940" s="131"/>
      <c r="Q940" s="303"/>
    </row>
    <row r="941" spans="1:17" s="136" customFormat="1" x14ac:dyDescent="0.2">
      <c r="A941" s="41"/>
      <c r="B941" s="24"/>
      <c r="C941" s="108"/>
      <c r="E941" s="148"/>
      <c r="F941" s="148"/>
      <c r="G941" s="155"/>
      <c r="H941" s="156"/>
      <c r="I941" s="23"/>
      <c r="J941" s="124"/>
      <c r="K941" s="36"/>
      <c r="L941" s="124"/>
      <c r="M941" s="124"/>
      <c r="N941" s="36"/>
      <c r="O941" s="131"/>
      <c r="Q941" s="303"/>
    </row>
    <row r="942" spans="1:17" s="136" customFormat="1" x14ac:dyDescent="0.2">
      <c r="A942" s="41"/>
      <c r="B942" s="24"/>
      <c r="C942" s="108"/>
      <c r="E942" s="148"/>
      <c r="F942" s="148"/>
      <c r="G942" s="155"/>
      <c r="H942" s="156"/>
      <c r="I942" s="23"/>
      <c r="J942" s="124"/>
      <c r="K942" s="36"/>
      <c r="L942" s="124"/>
      <c r="M942" s="124"/>
      <c r="N942" s="36"/>
      <c r="O942" s="131"/>
      <c r="Q942" s="303"/>
    </row>
    <row r="943" spans="1:17" s="136" customFormat="1" x14ac:dyDescent="0.2">
      <c r="A943" s="41"/>
      <c r="B943" s="24"/>
      <c r="C943" s="108"/>
      <c r="E943" s="148"/>
      <c r="F943" s="148"/>
      <c r="G943" s="155"/>
      <c r="H943" s="156"/>
      <c r="I943" s="23"/>
      <c r="J943" s="124"/>
      <c r="K943" s="36"/>
      <c r="L943" s="124"/>
      <c r="M943" s="124"/>
      <c r="N943" s="36"/>
      <c r="O943" s="131"/>
      <c r="Q943" s="303"/>
    </row>
    <row r="944" spans="1:17" s="136" customFormat="1" x14ac:dyDescent="0.2">
      <c r="A944" s="41"/>
      <c r="B944" s="24"/>
      <c r="C944" s="108"/>
      <c r="E944" s="148"/>
      <c r="F944" s="148"/>
      <c r="G944" s="155"/>
      <c r="H944" s="156"/>
      <c r="I944" s="23"/>
      <c r="J944" s="124"/>
      <c r="K944" s="36"/>
      <c r="L944" s="124"/>
      <c r="M944" s="124"/>
      <c r="N944" s="36"/>
      <c r="O944" s="131"/>
      <c r="Q944" s="303"/>
    </row>
    <row r="945" spans="1:17" s="136" customFormat="1" x14ac:dyDescent="0.2">
      <c r="A945" s="41"/>
      <c r="B945" s="24"/>
      <c r="C945" s="108"/>
      <c r="E945" s="148"/>
      <c r="F945" s="148"/>
      <c r="G945" s="155"/>
      <c r="H945" s="156"/>
      <c r="I945" s="23"/>
      <c r="J945" s="124"/>
      <c r="K945" s="36"/>
      <c r="L945" s="124"/>
      <c r="M945" s="124"/>
      <c r="N945" s="36"/>
      <c r="O945" s="131"/>
      <c r="Q945" s="303"/>
    </row>
    <row r="946" spans="1:17" s="136" customFormat="1" x14ac:dyDescent="0.2">
      <c r="A946" s="41"/>
      <c r="B946" s="24"/>
      <c r="C946" s="108"/>
      <c r="E946" s="148"/>
      <c r="F946" s="148"/>
      <c r="G946" s="155"/>
      <c r="H946" s="156"/>
      <c r="I946" s="23"/>
      <c r="J946" s="124"/>
      <c r="K946" s="36"/>
      <c r="L946" s="124"/>
      <c r="M946" s="124"/>
      <c r="N946" s="36"/>
      <c r="O946" s="131"/>
      <c r="Q946" s="303"/>
    </row>
    <row r="947" spans="1:17" s="136" customFormat="1" x14ac:dyDescent="0.2">
      <c r="A947" s="41"/>
      <c r="B947" s="24"/>
      <c r="C947" s="108"/>
      <c r="E947" s="148"/>
      <c r="F947" s="148"/>
      <c r="G947" s="155"/>
      <c r="H947" s="156"/>
      <c r="I947" s="23"/>
      <c r="J947" s="124"/>
      <c r="K947" s="36"/>
      <c r="L947" s="124"/>
      <c r="M947" s="124"/>
      <c r="N947" s="36"/>
      <c r="O947" s="131"/>
      <c r="Q947" s="303"/>
    </row>
    <row r="948" spans="1:17" s="136" customFormat="1" x14ac:dyDescent="0.2">
      <c r="A948" s="41"/>
      <c r="B948" s="24"/>
      <c r="C948" s="108"/>
      <c r="E948" s="148"/>
      <c r="F948" s="148"/>
      <c r="G948" s="155"/>
      <c r="H948" s="156"/>
      <c r="I948" s="23"/>
      <c r="J948" s="124"/>
      <c r="K948" s="36"/>
      <c r="L948" s="124"/>
      <c r="M948" s="124"/>
      <c r="N948" s="36"/>
      <c r="O948" s="131"/>
      <c r="Q948" s="303"/>
    </row>
    <row r="949" spans="1:17" s="136" customFormat="1" x14ac:dyDescent="0.2">
      <c r="A949" s="41"/>
      <c r="B949" s="24"/>
      <c r="C949" s="108"/>
      <c r="E949" s="148"/>
      <c r="F949" s="148"/>
      <c r="G949" s="155"/>
      <c r="H949" s="156"/>
      <c r="I949" s="23"/>
      <c r="J949" s="124"/>
      <c r="K949" s="36"/>
      <c r="L949" s="124"/>
      <c r="M949" s="124"/>
      <c r="N949" s="36"/>
      <c r="O949" s="131"/>
      <c r="Q949" s="303"/>
    </row>
    <row r="950" spans="1:17" s="136" customFormat="1" x14ac:dyDescent="0.2">
      <c r="A950" s="41"/>
      <c r="B950" s="24"/>
      <c r="C950" s="108"/>
      <c r="E950" s="148"/>
      <c r="F950" s="148"/>
      <c r="G950" s="155"/>
      <c r="H950" s="156"/>
      <c r="I950" s="23"/>
      <c r="J950" s="124"/>
      <c r="K950" s="36"/>
      <c r="L950" s="124"/>
      <c r="M950" s="124"/>
      <c r="N950" s="36"/>
      <c r="O950" s="131"/>
      <c r="Q950" s="303"/>
    </row>
    <row r="951" spans="1:17" s="136" customFormat="1" x14ac:dyDescent="0.2">
      <c r="A951" s="41"/>
      <c r="B951" s="24"/>
      <c r="C951" s="108"/>
      <c r="E951" s="148"/>
      <c r="F951" s="148"/>
      <c r="G951" s="155"/>
      <c r="H951" s="156"/>
      <c r="I951" s="23"/>
      <c r="J951" s="124"/>
      <c r="K951" s="36"/>
      <c r="L951" s="124"/>
      <c r="M951" s="124"/>
      <c r="N951" s="36"/>
      <c r="O951" s="131"/>
      <c r="Q951" s="303"/>
    </row>
    <row r="952" spans="1:17" s="136" customFormat="1" x14ac:dyDescent="0.2">
      <c r="A952" s="41"/>
      <c r="B952" s="24"/>
      <c r="C952" s="108"/>
      <c r="E952" s="148"/>
      <c r="F952" s="148"/>
      <c r="G952" s="155"/>
      <c r="H952" s="156"/>
      <c r="I952" s="23"/>
      <c r="J952" s="124"/>
      <c r="K952" s="36"/>
      <c r="L952" s="124"/>
      <c r="M952" s="124"/>
      <c r="N952" s="36"/>
      <c r="O952" s="131"/>
      <c r="Q952" s="303"/>
    </row>
    <row r="953" spans="1:17" s="136" customFormat="1" x14ac:dyDescent="0.2">
      <c r="A953" s="41"/>
      <c r="B953" s="24"/>
      <c r="C953" s="108"/>
      <c r="E953" s="148"/>
      <c r="F953" s="148"/>
      <c r="G953" s="155"/>
      <c r="H953" s="156"/>
      <c r="I953" s="23"/>
      <c r="J953" s="124"/>
      <c r="K953" s="36"/>
      <c r="L953" s="124"/>
      <c r="M953" s="124"/>
      <c r="N953" s="36"/>
      <c r="O953" s="131"/>
      <c r="Q953" s="303"/>
    </row>
    <row r="954" spans="1:17" s="136" customFormat="1" x14ac:dyDescent="0.2">
      <c r="A954" s="41"/>
      <c r="B954" s="24"/>
      <c r="C954" s="108"/>
      <c r="E954" s="148"/>
      <c r="F954" s="148"/>
      <c r="G954" s="155"/>
      <c r="H954" s="156"/>
      <c r="I954" s="23"/>
      <c r="J954" s="124"/>
      <c r="K954" s="36"/>
      <c r="L954" s="124"/>
      <c r="M954" s="124"/>
      <c r="N954" s="36"/>
      <c r="O954" s="131"/>
      <c r="Q954" s="303"/>
    </row>
    <row r="955" spans="1:17" s="136" customFormat="1" x14ac:dyDescent="0.2">
      <c r="A955" s="41"/>
      <c r="B955" s="24"/>
      <c r="C955" s="108"/>
      <c r="E955" s="148"/>
      <c r="F955" s="148"/>
      <c r="G955" s="155"/>
      <c r="H955" s="156"/>
      <c r="I955" s="23"/>
      <c r="J955" s="124"/>
      <c r="K955" s="36"/>
      <c r="L955" s="124"/>
      <c r="M955" s="124"/>
      <c r="N955" s="36"/>
      <c r="O955" s="131"/>
      <c r="Q955" s="303"/>
    </row>
    <row r="956" spans="1:17" s="136" customFormat="1" x14ac:dyDescent="0.2">
      <c r="A956" s="41"/>
      <c r="B956" s="24"/>
      <c r="C956" s="108"/>
      <c r="E956" s="148"/>
      <c r="F956" s="148"/>
      <c r="G956" s="155"/>
      <c r="H956" s="156"/>
      <c r="I956" s="23"/>
      <c r="J956" s="124"/>
      <c r="K956" s="36"/>
      <c r="L956" s="124"/>
      <c r="M956" s="124"/>
      <c r="N956" s="36"/>
      <c r="O956" s="131"/>
      <c r="Q956" s="303"/>
    </row>
    <row r="957" spans="1:17" s="136" customFormat="1" x14ac:dyDescent="0.2">
      <c r="A957" s="41"/>
      <c r="B957" s="24"/>
      <c r="C957" s="108"/>
      <c r="E957" s="148"/>
      <c r="F957" s="148"/>
      <c r="G957" s="155"/>
      <c r="H957" s="156"/>
      <c r="I957" s="23"/>
      <c r="J957" s="124"/>
      <c r="K957" s="36"/>
      <c r="L957" s="124"/>
      <c r="M957" s="124"/>
      <c r="N957" s="36"/>
      <c r="O957" s="131"/>
      <c r="Q957" s="303"/>
    </row>
    <row r="958" spans="1:17" s="136" customFormat="1" x14ac:dyDescent="0.2">
      <c r="A958" s="41"/>
      <c r="B958" s="24"/>
      <c r="C958" s="108"/>
      <c r="E958" s="148"/>
      <c r="F958" s="148"/>
      <c r="G958" s="155"/>
      <c r="H958" s="156"/>
      <c r="I958" s="23"/>
      <c r="J958" s="124"/>
      <c r="K958" s="36"/>
      <c r="L958" s="124"/>
      <c r="M958" s="124"/>
      <c r="N958" s="36"/>
      <c r="O958" s="131"/>
      <c r="Q958" s="303"/>
    </row>
    <row r="959" spans="1:17" s="136" customFormat="1" x14ac:dyDescent="0.2">
      <c r="A959" s="41"/>
      <c r="B959" s="24"/>
      <c r="C959" s="108"/>
      <c r="E959" s="148"/>
      <c r="F959" s="148"/>
      <c r="G959" s="155"/>
      <c r="H959" s="156"/>
      <c r="I959" s="23"/>
      <c r="J959" s="124"/>
      <c r="K959" s="36"/>
      <c r="L959" s="124"/>
      <c r="M959" s="124"/>
      <c r="N959" s="36"/>
      <c r="O959" s="131"/>
      <c r="Q959" s="303"/>
    </row>
    <row r="960" spans="1:17" s="136" customFormat="1" x14ac:dyDescent="0.2">
      <c r="A960" s="41"/>
      <c r="B960" s="24"/>
      <c r="C960" s="108"/>
      <c r="E960" s="148"/>
      <c r="F960" s="148"/>
      <c r="G960" s="155"/>
      <c r="H960" s="156"/>
      <c r="I960" s="23"/>
      <c r="J960" s="124"/>
      <c r="K960" s="36"/>
      <c r="L960" s="124"/>
      <c r="M960" s="124"/>
      <c r="N960" s="36"/>
      <c r="O960" s="131"/>
      <c r="Q960" s="303"/>
    </row>
    <row r="961" spans="1:17" s="136" customFormat="1" x14ac:dyDescent="0.2">
      <c r="A961" s="41"/>
      <c r="B961" s="24"/>
      <c r="C961" s="108"/>
      <c r="E961" s="148"/>
      <c r="F961" s="148"/>
      <c r="G961" s="155"/>
      <c r="H961" s="156"/>
      <c r="I961" s="23"/>
      <c r="J961" s="124"/>
      <c r="K961" s="36"/>
      <c r="L961" s="124"/>
      <c r="M961" s="124"/>
      <c r="N961" s="36"/>
      <c r="O961" s="131"/>
      <c r="Q961" s="303"/>
    </row>
    <row r="962" spans="1:17" s="136" customFormat="1" x14ac:dyDescent="0.2">
      <c r="A962" s="41"/>
      <c r="B962" s="24"/>
      <c r="C962" s="108"/>
      <c r="E962" s="148"/>
      <c r="F962" s="148"/>
      <c r="G962" s="155"/>
      <c r="H962" s="156"/>
      <c r="I962" s="23"/>
      <c r="J962" s="124"/>
      <c r="K962" s="36"/>
      <c r="L962" s="124"/>
      <c r="M962" s="124"/>
      <c r="N962" s="36"/>
      <c r="O962" s="131"/>
      <c r="Q962" s="303"/>
    </row>
    <row r="963" spans="1:17" s="136" customFormat="1" x14ac:dyDescent="0.2">
      <c r="A963" s="41"/>
      <c r="B963" s="24"/>
      <c r="C963" s="108"/>
      <c r="E963" s="148"/>
      <c r="F963" s="148"/>
      <c r="G963" s="155"/>
      <c r="H963" s="156"/>
      <c r="I963" s="23"/>
      <c r="J963" s="124"/>
      <c r="K963" s="36"/>
      <c r="L963" s="124"/>
      <c r="M963" s="124"/>
      <c r="N963" s="36"/>
      <c r="O963" s="131"/>
      <c r="Q963" s="303"/>
    </row>
    <row r="964" spans="1:17" s="136" customFormat="1" x14ac:dyDescent="0.2">
      <c r="A964" s="41"/>
      <c r="B964" s="24"/>
      <c r="C964" s="108"/>
      <c r="E964" s="148"/>
      <c r="F964" s="148"/>
      <c r="G964" s="155"/>
      <c r="H964" s="156"/>
      <c r="I964" s="23"/>
      <c r="J964" s="124"/>
      <c r="K964" s="36"/>
      <c r="L964" s="124"/>
      <c r="M964" s="124"/>
      <c r="N964" s="36"/>
      <c r="O964" s="131"/>
      <c r="Q964" s="303"/>
    </row>
    <row r="965" spans="1:17" s="136" customFormat="1" x14ac:dyDescent="0.2">
      <c r="A965" s="41"/>
      <c r="B965" s="24"/>
      <c r="C965" s="108"/>
      <c r="E965" s="148"/>
      <c r="F965" s="148"/>
      <c r="G965" s="155"/>
      <c r="H965" s="156"/>
      <c r="I965" s="23"/>
      <c r="J965" s="124"/>
      <c r="K965" s="36"/>
      <c r="L965" s="124"/>
      <c r="M965" s="124"/>
      <c r="N965" s="36"/>
      <c r="O965" s="131"/>
      <c r="Q965" s="303"/>
    </row>
    <row r="966" spans="1:17" s="136" customFormat="1" x14ac:dyDescent="0.2">
      <c r="A966" s="41"/>
      <c r="B966" s="24"/>
      <c r="C966" s="108"/>
      <c r="E966" s="148"/>
      <c r="F966" s="148"/>
      <c r="G966" s="155"/>
      <c r="H966" s="156"/>
      <c r="I966" s="23"/>
      <c r="J966" s="124"/>
      <c r="K966" s="36"/>
      <c r="L966" s="124"/>
      <c r="M966" s="124"/>
      <c r="N966" s="36"/>
      <c r="O966" s="131"/>
      <c r="Q966" s="303"/>
    </row>
    <row r="967" spans="1:17" s="136" customFormat="1" x14ac:dyDescent="0.2">
      <c r="A967" s="41"/>
      <c r="B967" s="24"/>
      <c r="C967" s="108"/>
      <c r="E967" s="148"/>
      <c r="F967" s="148"/>
      <c r="G967" s="155"/>
      <c r="H967" s="156"/>
      <c r="I967" s="23"/>
      <c r="J967" s="124"/>
      <c r="K967" s="36"/>
      <c r="L967" s="124"/>
      <c r="M967" s="124"/>
      <c r="N967" s="36"/>
      <c r="O967" s="131"/>
      <c r="Q967" s="303"/>
    </row>
    <row r="968" spans="1:17" s="136" customFormat="1" x14ac:dyDescent="0.2">
      <c r="A968" s="41"/>
      <c r="B968" s="24"/>
      <c r="C968" s="108"/>
      <c r="E968" s="148"/>
      <c r="F968" s="148"/>
      <c r="G968" s="155"/>
      <c r="H968" s="156"/>
      <c r="I968" s="23"/>
      <c r="J968" s="124"/>
      <c r="K968" s="36"/>
      <c r="L968" s="124"/>
      <c r="M968" s="124"/>
      <c r="N968" s="36"/>
      <c r="O968" s="131"/>
      <c r="Q968" s="303"/>
    </row>
    <row r="969" spans="1:17" s="136" customFormat="1" x14ac:dyDescent="0.2">
      <c r="A969" s="41"/>
      <c r="B969" s="24"/>
      <c r="C969" s="108"/>
      <c r="E969" s="148"/>
      <c r="F969" s="148"/>
      <c r="G969" s="155"/>
      <c r="H969" s="156"/>
      <c r="I969" s="23"/>
      <c r="J969" s="124"/>
      <c r="K969" s="36"/>
      <c r="L969" s="124"/>
      <c r="M969" s="124"/>
      <c r="N969" s="36"/>
      <c r="O969" s="131"/>
      <c r="Q969" s="303"/>
    </row>
    <row r="970" spans="1:17" s="136" customFormat="1" x14ac:dyDescent="0.2">
      <c r="A970" s="41"/>
      <c r="B970" s="24"/>
      <c r="C970" s="108"/>
      <c r="E970" s="148"/>
      <c r="F970" s="148"/>
      <c r="G970" s="155"/>
      <c r="H970" s="156"/>
      <c r="I970" s="23"/>
      <c r="J970" s="124"/>
      <c r="K970" s="36"/>
      <c r="L970" s="124"/>
      <c r="M970" s="124"/>
      <c r="N970" s="36"/>
      <c r="O970" s="131"/>
      <c r="Q970" s="303"/>
    </row>
    <row r="971" spans="1:17" s="136" customFormat="1" x14ac:dyDescent="0.2">
      <c r="A971" s="41"/>
      <c r="B971" s="24"/>
      <c r="C971" s="108"/>
      <c r="E971" s="148"/>
      <c r="F971" s="148"/>
      <c r="G971" s="155"/>
      <c r="H971" s="156"/>
      <c r="I971" s="23"/>
      <c r="J971" s="124"/>
      <c r="K971" s="36"/>
      <c r="L971" s="124"/>
      <c r="M971" s="124"/>
      <c r="N971" s="36"/>
      <c r="O971" s="131"/>
      <c r="Q971" s="303"/>
    </row>
    <row r="972" spans="1:17" s="136" customFormat="1" x14ac:dyDescent="0.2">
      <c r="A972" s="41"/>
      <c r="B972" s="24"/>
      <c r="C972" s="108"/>
      <c r="E972" s="148"/>
      <c r="F972" s="148"/>
      <c r="G972" s="155"/>
      <c r="H972" s="156"/>
      <c r="I972" s="23"/>
      <c r="J972" s="124"/>
      <c r="K972" s="36"/>
      <c r="L972" s="124"/>
      <c r="M972" s="124"/>
      <c r="N972" s="36"/>
      <c r="O972" s="131"/>
      <c r="Q972" s="303"/>
    </row>
    <row r="973" spans="1:17" s="136" customFormat="1" x14ac:dyDescent="0.2">
      <c r="A973" s="41"/>
      <c r="B973" s="24"/>
      <c r="C973" s="108"/>
      <c r="E973" s="148"/>
      <c r="F973" s="148"/>
      <c r="G973" s="155"/>
      <c r="H973" s="156"/>
      <c r="I973" s="23"/>
      <c r="J973" s="124"/>
      <c r="K973" s="36"/>
      <c r="L973" s="124"/>
      <c r="M973" s="124"/>
      <c r="N973" s="36"/>
      <c r="O973" s="131"/>
      <c r="Q973" s="303"/>
    </row>
    <row r="974" spans="1:17" s="136" customFormat="1" x14ac:dyDescent="0.2">
      <c r="A974" s="41"/>
      <c r="B974" s="24"/>
      <c r="C974" s="108"/>
      <c r="E974" s="148"/>
      <c r="F974" s="148"/>
      <c r="G974" s="155"/>
      <c r="H974" s="156"/>
      <c r="I974" s="23"/>
      <c r="J974" s="124"/>
      <c r="K974" s="36"/>
      <c r="L974" s="124"/>
      <c r="M974" s="124"/>
      <c r="N974" s="36"/>
      <c r="O974" s="131"/>
      <c r="Q974" s="303"/>
    </row>
    <row r="975" spans="1:17" s="136" customFormat="1" x14ac:dyDescent="0.2">
      <c r="A975" s="41"/>
      <c r="B975" s="24"/>
      <c r="C975" s="108"/>
      <c r="E975" s="148"/>
      <c r="F975" s="148"/>
      <c r="G975" s="155"/>
      <c r="H975" s="156"/>
      <c r="I975" s="23"/>
      <c r="J975" s="124"/>
      <c r="K975" s="36"/>
      <c r="L975" s="124"/>
      <c r="M975" s="124"/>
      <c r="N975" s="36"/>
      <c r="O975" s="131"/>
      <c r="Q975" s="303"/>
    </row>
    <row r="976" spans="1:17" s="136" customFormat="1" x14ac:dyDescent="0.2">
      <c r="A976" s="41"/>
      <c r="B976" s="24"/>
      <c r="C976" s="108"/>
      <c r="E976" s="148"/>
      <c r="F976" s="148"/>
      <c r="G976" s="155"/>
      <c r="H976" s="156"/>
      <c r="I976" s="23"/>
      <c r="J976" s="124"/>
      <c r="K976" s="36"/>
      <c r="L976" s="124"/>
      <c r="M976" s="124"/>
      <c r="N976" s="36"/>
      <c r="O976" s="131"/>
      <c r="Q976" s="303"/>
    </row>
    <row r="977" spans="1:17" s="136" customFormat="1" x14ac:dyDescent="0.2">
      <c r="A977" s="41"/>
      <c r="B977" s="24"/>
      <c r="C977" s="108"/>
      <c r="E977" s="148"/>
      <c r="F977" s="148"/>
      <c r="G977" s="155"/>
      <c r="H977" s="156"/>
      <c r="I977" s="23"/>
      <c r="J977" s="124"/>
      <c r="K977" s="36"/>
      <c r="L977" s="124"/>
      <c r="M977" s="124"/>
      <c r="N977" s="36"/>
      <c r="O977" s="131"/>
      <c r="Q977" s="303"/>
    </row>
    <row r="978" spans="1:17" s="136" customFormat="1" x14ac:dyDescent="0.2">
      <c r="A978" s="41"/>
      <c r="B978" s="24"/>
      <c r="C978" s="108"/>
      <c r="E978" s="148"/>
      <c r="F978" s="148"/>
      <c r="G978" s="155"/>
      <c r="H978" s="156"/>
      <c r="I978" s="23"/>
      <c r="J978" s="124"/>
      <c r="K978" s="36"/>
      <c r="L978" s="124"/>
      <c r="M978" s="124"/>
      <c r="N978" s="36"/>
      <c r="O978" s="131"/>
      <c r="Q978" s="303"/>
    </row>
    <row r="979" spans="1:17" s="136" customFormat="1" x14ac:dyDescent="0.2">
      <c r="A979" s="41"/>
      <c r="B979" s="24"/>
      <c r="C979" s="108"/>
      <c r="E979" s="148"/>
      <c r="F979" s="148"/>
      <c r="G979" s="155"/>
      <c r="H979" s="156"/>
      <c r="I979" s="23"/>
      <c r="J979" s="124"/>
      <c r="K979" s="36"/>
      <c r="L979" s="124"/>
      <c r="M979" s="124"/>
      <c r="N979" s="36"/>
      <c r="O979" s="131"/>
      <c r="Q979" s="303"/>
    </row>
    <row r="980" spans="1:17" s="136" customFormat="1" x14ac:dyDescent="0.2">
      <c r="A980" s="41"/>
      <c r="B980" s="24"/>
      <c r="C980" s="108"/>
      <c r="E980" s="148"/>
      <c r="F980" s="148"/>
      <c r="G980" s="155"/>
      <c r="H980" s="156"/>
      <c r="I980" s="23"/>
      <c r="J980" s="124"/>
      <c r="K980" s="36"/>
      <c r="L980" s="124"/>
      <c r="M980" s="124"/>
      <c r="N980" s="36"/>
      <c r="O980" s="131"/>
      <c r="Q980" s="303"/>
    </row>
    <row r="981" spans="1:17" s="136" customFormat="1" x14ac:dyDescent="0.2">
      <c r="A981" s="41"/>
      <c r="B981" s="24"/>
      <c r="C981" s="108"/>
      <c r="E981" s="148"/>
      <c r="F981" s="148"/>
      <c r="G981" s="155"/>
      <c r="H981" s="156"/>
      <c r="I981" s="23"/>
      <c r="J981" s="124"/>
      <c r="K981" s="36"/>
      <c r="L981" s="124"/>
      <c r="M981" s="124"/>
      <c r="N981" s="36"/>
      <c r="O981" s="131"/>
      <c r="Q981" s="303"/>
    </row>
    <row r="982" spans="1:17" s="136" customFormat="1" x14ac:dyDescent="0.2">
      <c r="A982" s="41"/>
      <c r="B982" s="24"/>
      <c r="C982" s="108"/>
      <c r="E982" s="148"/>
      <c r="F982" s="148"/>
      <c r="G982" s="155"/>
      <c r="H982" s="156"/>
      <c r="I982" s="23"/>
      <c r="J982" s="124"/>
      <c r="K982" s="36"/>
      <c r="L982" s="124"/>
      <c r="M982" s="124"/>
      <c r="N982" s="36"/>
      <c r="O982" s="131"/>
      <c r="Q982" s="303"/>
    </row>
    <row r="983" spans="1:17" s="136" customFormat="1" x14ac:dyDescent="0.2">
      <c r="A983" s="41"/>
      <c r="B983" s="24"/>
      <c r="C983" s="108"/>
      <c r="E983" s="148"/>
      <c r="F983" s="148"/>
      <c r="G983" s="155"/>
      <c r="H983" s="156"/>
      <c r="I983" s="23"/>
      <c r="J983" s="124"/>
      <c r="K983" s="36"/>
      <c r="L983" s="124"/>
      <c r="M983" s="124"/>
      <c r="N983" s="36"/>
      <c r="O983" s="131"/>
      <c r="Q983" s="303"/>
    </row>
    <row r="984" spans="1:17" s="136" customFormat="1" x14ac:dyDescent="0.2">
      <c r="A984" s="41"/>
      <c r="B984" s="24"/>
      <c r="C984" s="108"/>
      <c r="E984" s="148"/>
      <c r="F984" s="148"/>
      <c r="G984" s="155"/>
      <c r="H984" s="156"/>
      <c r="I984" s="23"/>
      <c r="J984" s="124"/>
      <c r="K984" s="36"/>
      <c r="L984" s="124"/>
      <c r="M984" s="124"/>
      <c r="N984" s="36"/>
      <c r="O984" s="131"/>
      <c r="Q984" s="303"/>
    </row>
    <row r="985" spans="1:17" s="136" customFormat="1" x14ac:dyDescent="0.2">
      <c r="A985" s="41"/>
      <c r="B985" s="24"/>
      <c r="C985" s="108"/>
      <c r="E985" s="148"/>
      <c r="F985" s="148"/>
      <c r="G985" s="155"/>
      <c r="H985" s="156"/>
      <c r="I985" s="23"/>
      <c r="J985" s="124"/>
      <c r="K985" s="36"/>
      <c r="L985" s="124"/>
      <c r="M985" s="124"/>
      <c r="N985" s="36"/>
      <c r="O985" s="131"/>
      <c r="Q985" s="303"/>
    </row>
    <row r="986" spans="1:17" s="136" customFormat="1" x14ac:dyDescent="0.2">
      <c r="A986" s="41"/>
      <c r="B986" s="24"/>
      <c r="C986" s="108"/>
      <c r="E986" s="148"/>
      <c r="F986" s="148"/>
      <c r="G986" s="155"/>
      <c r="H986" s="156"/>
      <c r="I986" s="23"/>
      <c r="J986" s="124"/>
      <c r="K986" s="36"/>
      <c r="L986" s="124"/>
      <c r="M986" s="124"/>
      <c r="N986" s="36"/>
      <c r="O986" s="131"/>
      <c r="Q986" s="303"/>
    </row>
    <row r="987" spans="1:17" s="136" customFormat="1" x14ac:dyDescent="0.2">
      <c r="A987" s="41"/>
      <c r="B987" s="24"/>
      <c r="C987" s="108"/>
      <c r="E987" s="148"/>
      <c r="F987" s="148"/>
      <c r="G987" s="155"/>
      <c r="H987" s="156"/>
      <c r="I987" s="23"/>
      <c r="J987" s="124"/>
      <c r="K987" s="36"/>
      <c r="L987" s="124"/>
      <c r="M987" s="124"/>
      <c r="N987" s="36"/>
      <c r="O987" s="131"/>
      <c r="Q987" s="303"/>
    </row>
    <row r="988" spans="1:17" s="136" customFormat="1" x14ac:dyDescent="0.2">
      <c r="A988" s="41"/>
      <c r="B988" s="24"/>
      <c r="C988" s="108"/>
      <c r="E988" s="148"/>
      <c r="F988" s="148"/>
      <c r="G988" s="155"/>
      <c r="H988" s="156"/>
      <c r="I988" s="23"/>
      <c r="J988" s="124"/>
      <c r="K988" s="36"/>
      <c r="L988" s="124"/>
      <c r="M988" s="124"/>
      <c r="N988" s="36"/>
      <c r="O988" s="131"/>
      <c r="Q988" s="303"/>
    </row>
    <row r="989" spans="1:17" s="136" customFormat="1" x14ac:dyDescent="0.2">
      <c r="A989" s="41"/>
      <c r="B989" s="24"/>
      <c r="C989" s="108"/>
      <c r="E989" s="148"/>
      <c r="F989" s="148"/>
      <c r="G989" s="155"/>
      <c r="H989" s="156"/>
      <c r="I989" s="23"/>
      <c r="J989" s="124"/>
      <c r="K989" s="36"/>
      <c r="L989" s="124"/>
      <c r="M989" s="124"/>
      <c r="N989" s="36"/>
      <c r="O989" s="131"/>
      <c r="Q989" s="303"/>
    </row>
    <row r="990" spans="1:17" s="136" customFormat="1" x14ac:dyDescent="0.2">
      <c r="A990" s="41"/>
      <c r="B990" s="24"/>
      <c r="C990" s="108"/>
      <c r="E990" s="148"/>
      <c r="F990" s="148"/>
      <c r="G990" s="155"/>
      <c r="H990" s="156"/>
      <c r="I990" s="23"/>
      <c r="J990" s="124"/>
      <c r="K990" s="36"/>
      <c r="L990" s="124"/>
      <c r="M990" s="124"/>
      <c r="N990" s="36"/>
      <c r="O990" s="131"/>
      <c r="Q990" s="303"/>
    </row>
    <row r="991" spans="1:17" s="136" customFormat="1" x14ac:dyDescent="0.2">
      <c r="A991" s="41"/>
      <c r="B991" s="24"/>
      <c r="C991" s="108"/>
      <c r="E991" s="148"/>
      <c r="F991" s="148"/>
      <c r="G991" s="155"/>
      <c r="H991" s="156"/>
      <c r="I991" s="23"/>
      <c r="J991" s="124"/>
      <c r="K991" s="36"/>
      <c r="L991" s="124"/>
      <c r="M991" s="124"/>
      <c r="N991" s="36"/>
      <c r="O991" s="131"/>
      <c r="Q991" s="303"/>
    </row>
    <row r="992" spans="1:17" s="136" customFormat="1" x14ac:dyDescent="0.2">
      <c r="A992" s="41"/>
      <c r="B992" s="24"/>
      <c r="C992" s="108"/>
      <c r="E992" s="148"/>
      <c r="F992" s="148"/>
      <c r="G992" s="155"/>
      <c r="H992" s="156"/>
      <c r="I992" s="23"/>
      <c r="J992" s="124"/>
      <c r="K992" s="36"/>
      <c r="L992" s="124"/>
      <c r="M992" s="124"/>
      <c r="N992" s="36"/>
      <c r="O992" s="131"/>
      <c r="Q992" s="303"/>
    </row>
    <row r="993" spans="1:17" s="136" customFormat="1" x14ac:dyDescent="0.2">
      <c r="A993" s="41"/>
      <c r="B993" s="24"/>
      <c r="C993" s="108"/>
      <c r="E993" s="148"/>
      <c r="F993" s="148"/>
      <c r="G993" s="155"/>
      <c r="H993" s="156"/>
      <c r="I993" s="23"/>
      <c r="J993" s="124"/>
      <c r="K993" s="36"/>
      <c r="L993" s="124"/>
      <c r="M993" s="124"/>
      <c r="N993" s="36"/>
      <c r="O993" s="131"/>
      <c r="Q993" s="303"/>
    </row>
    <row r="994" spans="1:17" s="136" customFormat="1" x14ac:dyDescent="0.2">
      <c r="A994" s="41"/>
      <c r="B994" s="24"/>
      <c r="C994" s="108"/>
      <c r="E994" s="148"/>
      <c r="F994" s="148"/>
      <c r="G994" s="155"/>
      <c r="H994" s="156"/>
      <c r="I994" s="23"/>
      <c r="J994" s="124"/>
      <c r="K994" s="36"/>
      <c r="L994" s="124"/>
      <c r="M994" s="124"/>
      <c r="N994" s="36"/>
      <c r="O994" s="131"/>
      <c r="Q994" s="303"/>
    </row>
    <row r="995" spans="1:17" s="136" customFormat="1" x14ac:dyDescent="0.2">
      <c r="A995" s="41"/>
      <c r="B995" s="24"/>
      <c r="C995" s="108"/>
      <c r="E995" s="148"/>
      <c r="F995" s="148"/>
      <c r="G995" s="155"/>
      <c r="H995" s="156"/>
      <c r="I995" s="23"/>
      <c r="J995" s="124"/>
      <c r="K995" s="36"/>
      <c r="L995" s="124"/>
      <c r="M995" s="124"/>
      <c r="N995" s="36"/>
      <c r="O995" s="131"/>
      <c r="Q995" s="303"/>
    </row>
    <row r="996" spans="1:17" s="136" customFormat="1" x14ac:dyDescent="0.2">
      <c r="A996" s="41"/>
      <c r="B996" s="24"/>
      <c r="C996" s="108"/>
      <c r="E996" s="148"/>
      <c r="F996" s="148"/>
      <c r="G996" s="155"/>
      <c r="H996" s="156"/>
      <c r="I996" s="23"/>
      <c r="J996" s="124"/>
      <c r="K996" s="36"/>
      <c r="L996" s="124"/>
      <c r="M996" s="124"/>
      <c r="N996" s="36"/>
      <c r="O996" s="131"/>
      <c r="Q996" s="303"/>
    </row>
    <row r="997" spans="1:17" s="136" customFormat="1" x14ac:dyDescent="0.2">
      <c r="A997" s="41"/>
      <c r="B997" s="24"/>
      <c r="C997" s="108"/>
      <c r="E997" s="148"/>
      <c r="F997" s="148"/>
      <c r="G997" s="155"/>
      <c r="H997" s="156"/>
      <c r="I997" s="23"/>
      <c r="J997" s="124"/>
      <c r="K997" s="36"/>
      <c r="L997" s="124"/>
      <c r="M997" s="124"/>
      <c r="N997" s="36"/>
      <c r="O997" s="131"/>
      <c r="Q997" s="303"/>
    </row>
    <row r="998" spans="1:17" s="136" customFormat="1" x14ac:dyDescent="0.2">
      <c r="A998" s="41"/>
      <c r="B998" s="24"/>
      <c r="C998" s="108"/>
      <c r="E998" s="148"/>
      <c r="F998" s="148"/>
      <c r="G998" s="155"/>
      <c r="H998" s="156"/>
      <c r="I998" s="23"/>
      <c r="J998" s="124"/>
      <c r="K998" s="36"/>
      <c r="L998" s="124"/>
      <c r="M998" s="124"/>
      <c r="N998" s="36"/>
      <c r="O998" s="131"/>
      <c r="Q998" s="303"/>
    </row>
    <row r="999" spans="1:17" s="136" customFormat="1" x14ac:dyDescent="0.2">
      <c r="A999" s="41"/>
      <c r="B999" s="24"/>
      <c r="C999" s="108"/>
      <c r="E999" s="148"/>
      <c r="F999" s="148"/>
      <c r="G999" s="155"/>
      <c r="H999" s="156"/>
      <c r="I999" s="23"/>
      <c r="J999" s="124"/>
      <c r="K999" s="36"/>
      <c r="L999" s="124"/>
      <c r="M999" s="124"/>
      <c r="N999" s="36"/>
      <c r="O999" s="131"/>
      <c r="Q999" s="303"/>
    </row>
    <row r="1000" spans="1:17" s="136" customFormat="1" x14ac:dyDescent="0.2">
      <c r="A1000" s="41"/>
      <c r="B1000" s="24"/>
      <c r="C1000" s="108"/>
      <c r="E1000" s="148"/>
      <c r="F1000" s="148"/>
      <c r="G1000" s="155"/>
      <c r="H1000" s="156"/>
      <c r="I1000" s="23"/>
      <c r="J1000" s="124"/>
      <c r="K1000" s="36"/>
      <c r="L1000" s="124"/>
      <c r="M1000" s="124"/>
      <c r="N1000" s="36"/>
      <c r="O1000" s="131"/>
      <c r="Q1000" s="303"/>
    </row>
    <row r="1001" spans="1:17" s="136" customFormat="1" x14ac:dyDescent="0.2">
      <c r="A1001" s="41"/>
      <c r="B1001" s="24"/>
      <c r="C1001" s="108"/>
      <c r="E1001" s="148"/>
      <c r="F1001" s="148"/>
      <c r="G1001" s="155"/>
      <c r="H1001" s="156"/>
      <c r="I1001" s="23"/>
      <c r="J1001" s="124"/>
      <c r="K1001" s="36"/>
      <c r="L1001" s="124"/>
      <c r="M1001" s="124"/>
      <c r="N1001" s="36"/>
      <c r="O1001" s="131"/>
      <c r="Q1001" s="303"/>
    </row>
    <row r="1002" spans="1:17" s="136" customFormat="1" x14ac:dyDescent="0.2">
      <c r="A1002" s="41"/>
      <c r="B1002" s="24"/>
      <c r="C1002" s="108"/>
      <c r="E1002" s="148"/>
      <c r="F1002" s="148"/>
      <c r="G1002" s="155"/>
      <c r="H1002" s="156"/>
      <c r="I1002" s="23"/>
      <c r="J1002" s="124"/>
      <c r="K1002" s="36"/>
      <c r="L1002" s="124"/>
      <c r="M1002" s="124"/>
      <c r="N1002" s="36"/>
      <c r="O1002" s="131"/>
      <c r="Q1002" s="303"/>
    </row>
    <row r="1003" spans="1:17" s="136" customFormat="1" x14ac:dyDescent="0.2">
      <c r="A1003" s="41"/>
      <c r="B1003" s="24"/>
      <c r="C1003" s="108"/>
      <c r="E1003" s="148"/>
      <c r="F1003" s="148"/>
      <c r="G1003" s="155"/>
      <c r="H1003" s="156"/>
      <c r="I1003" s="23"/>
      <c r="J1003" s="124"/>
      <c r="K1003" s="36"/>
      <c r="L1003" s="124"/>
      <c r="M1003" s="124"/>
      <c r="N1003" s="36"/>
      <c r="O1003" s="131"/>
      <c r="Q1003" s="303"/>
    </row>
    <row r="1004" spans="1:17" s="136" customFormat="1" x14ac:dyDescent="0.2">
      <c r="A1004" s="41"/>
      <c r="B1004" s="24"/>
      <c r="C1004" s="108"/>
      <c r="E1004" s="148"/>
      <c r="F1004" s="148"/>
      <c r="G1004" s="155"/>
      <c r="H1004" s="156"/>
      <c r="I1004" s="23"/>
      <c r="J1004" s="124"/>
      <c r="K1004" s="36"/>
      <c r="L1004" s="124"/>
      <c r="M1004" s="124"/>
      <c r="N1004" s="36"/>
      <c r="O1004" s="131"/>
      <c r="Q1004" s="303"/>
    </row>
    <row r="1005" spans="1:17" s="136" customFormat="1" x14ac:dyDescent="0.2">
      <c r="A1005" s="41"/>
      <c r="B1005" s="24"/>
      <c r="C1005" s="108"/>
      <c r="E1005" s="148"/>
      <c r="F1005" s="148"/>
      <c r="G1005" s="155"/>
      <c r="H1005" s="156"/>
      <c r="I1005" s="23"/>
      <c r="J1005" s="124"/>
      <c r="K1005" s="36"/>
      <c r="L1005" s="124"/>
      <c r="M1005" s="124"/>
      <c r="N1005" s="36"/>
      <c r="O1005" s="131"/>
      <c r="Q1005" s="303"/>
    </row>
    <row r="1006" spans="1:17" s="136" customFormat="1" x14ac:dyDescent="0.2">
      <c r="A1006" s="41"/>
      <c r="B1006" s="24"/>
      <c r="C1006" s="108"/>
      <c r="E1006" s="148"/>
      <c r="F1006" s="148"/>
      <c r="G1006" s="155"/>
      <c r="H1006" s="156"/>
      <c r="I1006" s="23"/>
      <c r="J1006" s="124"/>
      <c r="K1006" s="36"/>
      <c r="L1006" s="124"/>
      <c r="M1006" s="124"/>
      <c r="N1006" s="36"/>
      <c r="O1006" s="131"/>
      <c r="Q1006" s="303"/>
    </row>
    <row r="1007" spans="1:17" s="136" customFormat="1" x14ac:dyDescent="0.2">
      <c r="A1007" s="41"/>
      <c r="B1007" s="24"/>
      <c r="C1007" s="108"/>
      <c r="E1007" s="148"/>
      <c r="F1007" s="148"/>
      <c r="G1007" s="155"/>
      <c r="H1007" s="156"/>
      <c r="I1007" s="23"/>
      <c r="J1007" s="124"/>
      <c r="K1007" s="36"/>
      <c r="L1007" s="124"/>
      <c r="M1007" s="124"/>
      <c r="N1007" s="36"/>
      <c r="O1007" s="131"/>
      <c r="Q1007" s="303"/>
    </row>
    <row r="1008" spans="1:17" s="136" customFormat="1" x14ac:dyDescent="0.2">
      <c r="A1008" s="41"/>
      <c r="B1008" s="24"/>
      <c r="C1008" s="108"/>
      <c r="E1008" s="148"/>
      <c r="F1008" s="148"/>
      <c r="G1008" s="155"/>
      <c r="H1008" s="156"/>
      <c r="I1008" s="23"/>
      <c r="J1008" s="124"/>
      <c r="K1008" s="36"/>
      <c r="L1008" s="124"/>
      <c r="M1008" s="124"/>
      <c r="N1008" s="36"/>
      <c r="O1008" s="131"/>
      <c r="Q1008" s="303"/>
    </row>
    <row r="1009" spans="1:17" s="136" customFormat="1" x14ac:dyDescent="0.2">
      <c r="A1009" s="41"/>
      <c r="B1009" s="24"/>
      <c r="C1009" s="108"/>
      <c r="E1009" s="148"/>
      <c r="F1009" s="148"/>
      <c r="G1009" s="155"/>
      <c r="H1009" s="156"/>
      <c r="I1009" s="23"/>
      <c r="J1009" s="124"/>
      <c r="K1009" s="36"/>
      <c r="L1009" s="124"/>
      <c r="M1009" s="124"/>
      <c r="N1009" s="36"/>
      <c r="O1009" s="131"/>
      <c r="Q1009" s="303"/>
    </row>
    <row r="1010" spans="1:17" s="136" customFormat="1" x14ac:dyDescent="0.2">
      <c r="A1010" s="41"/>
      <c r="B1010" s="24"/>
      <c r="C1010" s="108"/>
      <c r="E1010" s="148"/>
      <c r="F1010" s="148"/>
      <c r="G1010" s="155"/>
      <c r="H1010" s="156"/>
      <c r="I1010" s="23"/>
      <c r="J1010" s="124"/>
      <c r="K1010" s="36"/>
      <c r="L1010" s="124"/>
      <c r="M1010" s="124"/>
      <c r="N1010" s="36"/>
      <c r="O1010" s="131"/>
      <c r="Q1010" s="303"/>
    </row>
    <row r="1011" spans="1:17" s="136" customFormat="1" x14ac:dyDescent="0.2">
      <c r="A1011" s="41"/>
      <c r="B1011" s="24"/>
      <c r="C1011" s="108"/>
      <c r="E1011" s="148"/>
      <c r="F1011" s="148"/>
      <c r="G1011" s="155"/>
      <c r="H1011" s="156"/>
      <c r="I1011" s="23"/>
      <c r="J1011" s="124"/>
      <c r="K1011" s="36"/>
      <c r="L1011" s="124"/>
      <c r="M1011" s="124"/>
      <c r="N1011" s="36"/>
      <c r="O1011" s="131"/>
      <c r="Q1011" s="303"/>
    </row>
    <row r="1012" spans="1:17" s="136" customFormat="1" x14ac:dyDescent="0.2">
      <c r="A1012" s="41"/>
      <c r="B1012" s="24"/>
      <c r="C1012" s="108"/>
      <c r="E1012" s="148"/>
      <c r="F1012" s="148"/>
      <c r="G1012" s="155"/>
      <c r="H1012" s="156"/>
      <c r="I1012" s="23"/>
      <c r="J1012" s="124"/>
      <c r="K1012" s="36"/>
      <c r="L1012" s="124"/>
      <c r="M1012" s="124"/>
      <c r="N1012" s="36"/>
      <c r="O1012" s="131"/>
      <c r="Q1012" s="303"/>
    </row>
    <row r="1013" spans="1:17" s="136" customFormat="1" x14ac:dyDescent="0.2">
      <c r="A1013" s="41"/>
      <c r="B1013" s="24"/>
      <c r="C1013" s="108"/>
      <c r="E1013" s="148"/>
      <c r="F1013" s="148"/>
      <c r="G1013" s="155"/>
      <c r="H1013" s="156"/>
      <c r="I1013" s="23"/>
      <c r="J1013" s="124"/>
      <c r="K1013" s="36"/>
      <c r="L1013" s="124"/>
      <c r="M1013" s="124"/>
      <c r="N1013" s="36"/>
      <c r="O1013" s="131"/>
      <c r="Q1013" s="303"/>
    </row>
    <row r="1014" spans="1:17" s="136" customFormat="1" x14ac:dyDescent="0.2">
      <c r="A1014" s="41"/>
      <c r="B1014" s="24"/>
      <c r="C1014" s="108"/>
      <c r="E1014" s="148"/>
      <c r="F1014" s="148"/>
      <c r="G1014" s="155"/>
      <c r="H1014" s="156"/>
      <c r="I1014" s="23"/>
      <c r="J1014" s="124"/>
      <c r="K1014" s="36"/>
      <c r="L1014" s="124"/>
      <c r="M1014" s="124"/>
      <c r="N1014" s="36"/>
      <c r="O1014" s="131"/>
      <c r="Q1014" s="303"/>
    </row>
    <row r="1015" spans="1:17" s="136" customFormat="1" x14ac:dyDescent="0.2">
      <c r="A1015" s="41"/>
      <c r="B1015" s="24"/>
      <c r="C1015" s="108"/>
      <c r="E1015" s="148"/>
      <c r="F1015" s="148"/>
      <c r="G1015" s="155"/>
      <c r="H1015" s="156"/>
      <c r="I1015" s="23"/>
      <c r="J1015" s="124"/>
      <c r="K1015" s="36"/>
      <c r="L1015" s="124"/>
      <c r="M1015" s="124"/>
      <c r="N1015" s="36"/>
      <c r="O1015" s="131"/>
      <c r="Q1015" s="303"/>
    </row>
    <row r="1016" spans="1:17" s="136" customFormat="1" x14ac:dyDescent="0.2">
      <c r="A1016" s="41"/>
      <c r="B1016" s="24"/>
      <c r="C1016" s="108"/>
      <c r="E1016" s="148"/>
      <c r="F1016" s="148"/>
      <c r="G1016" s="155"/>
      <c r="H1016" s="156"/>
      <c r="I1016" s="23"/>
      <c r="J1016" s="124"/>
      <c r="K1016" s="36"/>
      <c r="L1016" s="124"/>
      <c r="M1016" s="124"/>
      <c r="N1016" s="36"/>
      <c r="O1016" s="131"/>
      <c r="Q1016" s="303"/>
    </row>
    <row r="1017" spans="1:17" s="136" customFormat="1" x14ac:dyDescent="0.2">
      <c r="A1017" s="41"/>
      <c r="B1017" s="24"/>
      <c r="C1017" s="108"/>
      <c r="E1017" s="148"/>
      <c r="F1017" s="148"/>
      <c r="G1017" s="155"/>
      <c r="H1017" s="156"/>
      <c r="I1017" s="23"/>
      <c r="J1017" s="124"/>
      <c r="K1017" s="36"/>
      <c r="L1017" s="124"/>
      <c r="M1017" s="124"/>
      <c r="N1017" s="36"/>
      <c r="O1017" s="131"/>
      <c r="Q1017" s="303"/>
    </row>
    <row r="1018" spans="1:17" s="136" customFormat="1" x14ac:dyDescent="0.2">
      <c r="A1018" s="41"/>
      <c r="B1018" s="24"/>
      <c r="C1018" s="108"/>
      <c r="E1018" s="148"/>
      <c r="F1018" s="148"/>
      <c r="G1018" s="155"/>
      <c r="H1018" s="156"/>
      <c r="I1018" s="23"/>
      <c r="J1018" s="124"/>
      <c r="K1018" s="36"/>
      <c r="L1018" s="124"/>
      <c r="M1018" s="124"/>
      <c r="N1018" s="36"/>
      <c r="O1018" s="131"/>
      <c r="Q1018" s="303"/>
    </row>
    <row r="1019" spans="1:17" s="136" customFormat="1" x14ac:dyDescent="0.2">
      <c r="A1019" s="41"/>
      <c r="B1019" s="24"/>
      <c r="C1019" s="108"/>
      <c r="E1019" s="148"/>
      <c r="F1019" s="148"/>
      <c r="G1019" s="155"/>
      <c r="H1019" s="156"/>
      <c r="I1019" s="23"/>
      <c r="J1019" s="124"/>
      <c r="K1019" s="36"/>
      <c r="L1019" s="124"/>
      <c r="M1019" s="124"/>
      <c r="N1019" s="36"/>
      <c r="O1019" s="131"/>
      <c r="Q1019" s="303"/>
    </row>
    <row r="1020" spans="1:17" s="136" customFormat="1" x14ac:dyDescent="0.2">
      <c r="A1020" s="41"/>
      <c r="B1020" s="24"/>
      <c r="C1020" s="108"/>
      <c r="E1020" s="148"/>
      <c r="F1020" s="148"/>
      <c r="G1020" s="155"/>
      <c r="H1020" s="156"/>
      <c r="I1020" s="23"/>
      <c r="J1020" s="124"/>
      <c r="K1020" s="36"/>
      <c r="L1020" s="124"/>
      <c r="M1020" s="124"/>
      <c r="N1020" s="36"/>
      <c r="O1020" s="131"/>
      <c r="Q1020" s="303"/>
    </row>
    <row r="1021" spans="1:17" s="136" customFormat="1" x14ac:dyDescent="0.2">
      <c r="A1021" s="41"/>
      <c r="B1021" s="24"/>
      <c r="C1021" s="108"/>
      <c r="E1021" s="148"/>
      <c r="F1021" s="148"/>
      <c r="G1021" s="155"/>
      <c r="H1021" s="156"/>
      <c r="I1021" s="23"/>
      <c r="J1021" s="124"/>
      <c r="K1021" s="36"/>
      <c r="L1021" s="124"/>
      <c r="M1021" s="124"/>
      <c r="N1021" s="36"/>
      <c r="O1021" s="131"/>
      <c r="Q1021" s="303"/>
    </row>
    <row r="1022" spans="1:17" s="136" customFormat="1" x14ac:dyDescent="0.2">
      <c r="A1022" s="41"/>
      <c r="B1022" s="24"/>
      <c r="C1022" s="108"/>
      <c r="E1022" s="148"/>
      <c r="F1022" s="148"/>
      <c r="G1022" s="155"/>
      <c r="H1022" s="156"/>
      <c r="I1022" s="23"/>
      <c r="J1022" s="124"/>
      <c r="K1022" s="36"/>
      <c r="L1022" s="124"/>
      <c r="M1022" s="124"/>
      <c r="N1022" s="36"/>
      <c r="O1022" s="131"/>
      <c r="Q1022" s="303"/>
    </row>
    <row r="1023" spans="1:17" s="136" customFormat="1" x14ac:dyDescent="0.2">
      <c r="A1023" s="41"/>
      <c r="B1023" s="24"/>
      <c r="C1023" s="108"/>
      <c r="E1023" s="148"/>
      <c r="F1023" s="148"/>
      <c r="G1023" s="155"/>
      <c r="H1023" s="156"/>
      <c r="I1023" s="23"/>
      <c r="J1023" s="124"/>
      <c r="K1023" s="36"/>
      <c r="L1023" s="124"/>
      <c r="M1023" s="124"/>
      <c r="N1023" s="36"/>
      <c r="O1023" s="131"/>
      <c r="Q1023" s="303"/>
    </row>
    <row r="1024" spans="1:17" s="136" customFormat="1" x14ac:dyDescent="0.2">
      <c r="A1024" s="41"/>
      <c r="B1024" s="24"/>
      <c r="C1024" s="108"/>
      <c r="E1024" s="148"/>
      <c r="F1024" s="148"/>
      <c r="G1024" s="155"/>
      <c r="H1024" s="156"/>
      <c r="I1024" s="23"/>
      <c r="J1024" s="124"/>
      <c r="K1024" s="36"/>
      <c r="L1024" s="124"/>
      <c r="M1024" s="124"/>
      <c r="N1024" s="36"/>
      <c r="O1024" s="131"/>
      <c r="Q1024" s="303"/>
    </row>
    <row r="1025" spans="1:17" s="136" customFormat="1" x14ac:dyDescent="0.2">
      <c r="A1025" s="41"/>
      <c r="B1025" s="24"/>
      <c r="C1025" s="108"/>
      <c r="E1025" s="148"/>
      <c r="F1025" s="148"/>
      <c r="G1025" s="155"/>
      <c r="H1025" s="156"/>
      <c r="I1025" s="23"/>
      <c r="J1025" s="124"/>
      <c r="K1025" s="36"/>
      <c r="L1025" s="124"/>
      <c r="M1025" s="124"/>
      <c r="N1025" s="36"/>
      <c r="O1025" s="131"/>
      <c r="Q1025" s="303"/>
    </row>
    <row r="1026" spans="1:17" s="136" customFormat="1" x14ac:dyDescent="0.2">
      <c r="A1026" s="41"/>
      <c r="B1026" s="24"/>
      <c r="C1026" s="108"/>
      <c r="E1026" s="148"/>
      <c r="F1026" s="148"/>
      <c r="G1026" s="155"/>
      <c r="H1026" s="156"/>
      <c r="I1026" s="23"/>
      <c r="J1026" s="124"/>
      <c r="K1026" s="36"/>
      <c r="L1026" s="124"/>
      <c r="M1026" s="124"/>
      <c r="N1026" s="36"/>
      <c r="O1026" s="131"/>
      <c r="Q1026" s="303"/>
    </row>
    <row r="1027" spans="1:17" s="136" customFormat="1" x14ac:dyDescent="0.2">
      <c r="A1027" s="41"/>
      <c r="B1027" s="24"/>
      <c r="C1027" s="108"/>
      <c r="E1027" s="148"/>
      <c r="F1027" s="148"/>
      <c r="G1027" s="155"/>
      <c r="H1027" s="156"/>
      <c r="I1027" s="23"/>
      <c r="J1027" s="124"/>
      <c r="K1027" s="36"/>
      <c r="L1027" s="124"/>
      <c r="M1027" s="124"/>
      <c r="N1027" s="36"/>
      <c r="O1027" s="131"/>
      <c r="Q1027" s="303"/>
    </row>
    <row r="1028" spans="1:17" s="136" customFormat="1" x14ac:dyDescent="0.2">
      <c r="A1028" s="41"/>
      <c r="B1028" s="24"/>
      <c r="C1028" s="108"/>
      <c r="E1028" s="148"/>
      <c r="F1028" s="148"/>
      <c r="G1028" s="155"/>
      <c r="H1028" s="156"/>
      <c r="I1028" s="23"/>
      <c r="J1028" s="124"/>
      <c r="K1028" s="36"/>
      <c r="L1028" s="124"/>
      <c r="M1028" s="124"/>
      <c r="N1028" s="36"/>
      <c r="O1028" s="131"/>
      <c r="Q1028" s="303"/>
    </row>
    <row r="1029" spans="1:17" s="136" customFormat="1" x14ac:dyDescent="0.2">
      <c r="A1029" s="41"/>
      <c r="B1029" s="24"/>
      <c r="C1029" s="108"/>
      <c r="E1029" s="148"/>
      <c r="F1029" s="148"/>
      <c r="G1029" s="155"/>
      <c r="H1029" s="156"/>
      <c r="I1029" s="23"/>
      <c r="J1029" s="124"/>
      <c r="K1029" s="36"/>
      <c r="L1029" s="124"/>
      <c r="M1029" s="124"/>
      <c r="N1029" s="36"/>
      <c r="O1029" s="131"/>
      <c r="Q1029" s="303"/>
    </row>
    <row r="1030" spans="1:17" s="136" customFormat="1" x14ac:dyDescent="0.2">
      <c r="A1030" s="41"/>
      <c r="B1030" s="24"/>
      <c r="C1030" s="108"/>
      <c r="E1030" s="148"/>
      <c r="F1030" s="148"/>
      <c r="G1030" s="155"/>
      <c r="H1030" s="156"/>
      <c r="I1030" s="23"/>
      <c r="J1030" s="124"/>
      <c r="K1030" s="36"/>
      <c r="L1030" s="124"/>
      <c r="M1030" s="124"/>
      <c r="N1030" s="36"/>
      <c r="O1030" s="131"/>
      <c r="Q1030" s="303"/>
    </row>
    <row r="1031" spans="1:17" s="136" customFormat="1" x14ac:dyDescent="0.2">
      <c r="A1031" s="41"/>
      <c r="B1031" s="24"/>
      <c r="C1031" s="108"/>
      <c r="E1031" s="148"/>
      <c r="F1031" s="148"/>
      <c r="G1031" s="155"/>
      <c r="H1031" s="156"/>
      <c r="I1031" s="23"/>
      <c r="J1031" s="124"/>
      <c r="K1031" s="36"/>
      <c r="L1031" s="124"/>
      <c r="M1031" s="124"/>
      <c r="N1031" s="36"/>
      <c r="O1031" s="131"/>
      <c r="Q1031" s="303"/>
    </row>
    <row r="1032" spans="1:17" s="136" customFormat="1" x14ac:dyDescent="0.2">
      <c r="A1032" s="41"/>
      <c r="B1032" s="24"/>
      <c r="C1032" s="108"/>
      <c r="E1032" s="148"/>
      <c r="F1032" s="148"/>
      <c r="G1032" s="155"/>
      <c r="H1032" s="156"/>
      <c r="I1032" s="23"/>
      <c r="J1032" s="124"/>
      <c r="K1032" s="36"/>
      <c r="L1032" s="124"/>
      <c r="M1032" s="124"/>
      <c r="N1032" s="36"/>
      <c r="O1032" s="131"/>
      <c r="Q1032" s="303"/>
    </row>
    <row r="1033" spans="1:17" s="136" customFormat="1" x14ac:dyDescent="0.2">
      <c r="A1033" s="41"/>
      <c r="B1033" s="24"/>
      <c r="C1033" s="108"/>
      <c r="E1033" s="148"/>
      <c r="F1033" s="148"/>
      <c r="G1033" s="155"/>
      <c r="H1033" s="156"/>
      <c r="I1033" s="23"/>
      <c r="J1033" s="124"/>
      <c r="K1033" s="36"/>
      <c r="L1033" s="124"/>
      <c r="M1033" s="124"/>
      <c r="N1033" s="36"/>
      <c r="O1033" s="131"/>
      <c r="Q1033" s="303"/>
    </row>
    <row r="1034" spans="1:17" s="136" customFormat="1" x14ac:dyDescent="0.2">
      <c r="A1034" s="41"/>
      <c r="B1034" s="24"/>
      <c r="C1034" s="108"/>
      <c r="E1034" s="148"/>
      <c r="F1034" s="148"/>
      <c r="G1034" s="155"/>
      <c r="H1034" s="156"/>
      <c r="I1034" s="23"/>
      <c r="J1034" s="124"/>
      <c r="K1034" s="36"/>
      <c r="L1034" s="124"/>
      <c r="M1034" s="124"/>
      <c r="N1034" s="36"/>
      <c r="O1034" s="131"/>
      <c r="Q1034" s="303"/>
    </row>
    <row r="1035" spans="1:17" s="136" customFormat="1" x14ac:dyDescent="0.2">
      <c r="A1035" s="41"/>
      <c r="B1035" s="24"/>
      <c r="C1035" s="108"/>
      <c r="E1035" s="148"/>
      <c r="F1035" s="148"/>
      <c r="G1035" s="155"/>
      <c r="H1035" s="156"/>
      <c r="I1035" s="23"/>
      <c r="J1035" s="124"/>
      <c r="K1035" s="36"/>
      <c r="L1035" s="124"/>
      <c r="M1035" s="124"/>
      <c r="N1035" s="36"/>
      <c r="O1035" s="131"/>
      <c r="Q1035" s="303"/>
    </row>
    <row r="1036" spans="1:17" s="136" customFormat="1" x14ac:dyDescent="0.2">
      <c r="A1036" s="41"/>
      <c r="B1036" s="24"/>
      <c r="C1036" s="108"/>
      <c r="E1036" s="148"/>
      <c r="F1036" s="148"/>
      <c r="G1036" s="155"/>
      <c r="H1036" s="156"/>
      <c r="I1036" s="23"/>
      <c r="J1036" s="124"/>
      <c r="K1036" s="36"/>
      <c r="L1036" s="124"/>
      <c r="M1036" s="124"/>
      <c r="N1036" s="36"/>
      <c r="O1036" s="131"/>
      <c r="Q1036" s="303"/>
    </row>
    <row r="1037" spans="1:17" s="136" customFormat="1" x14ac:dyDescent="0.2">
      <c r="A1037" s="41"/>
      <c r="B1037" s="24"/>
      <c r="C1037" s="108"/>
      <c r="E1037" s="148"/>
      <c r="F1037" s="148"/>
      <c r="G1037" s="155"/>
      <c r="H1037" s="156"/>
      <c r="I1037" s="23"/>
      <c r="J1037" s="124"/>
      <c r="K1037" s="36"/>
      <c r="L1037" s="124"/>
      <c r="M1037" s="124"/>
      <c r="N1037" s="36"/>
      <c r="O1037" s="131"/>
      <c r="Q1037" s="303"/>
    </row>
    <row r="1038" spans="1:17" s="136" customFormat="1" x14ac:dyDescent="0.2">
      <c r="A1038" s="41"/>
      <c r="B1038" s="24"/>
      <c r="C1038" s="108"/>
      <c r="E1038" s="148"/>
      <c r="F1038" s="148"/>
      <c r="G1038" s="155"/>
      <c r="H1038" s="156"/>
      <c r="I1038" s="23"/>
      <c r="J1038" s="124"/>
      <c r="K1038" s="36"/>
      <c r="L1038" s="124"/>
      <c r="M1038" s="124"/>
      <c r="N1038" s="36"/>
      <c r="O1038" s="131"/>
      <c r="Q1038" s="303"/>
    </row>
    <row r="1039" spans="1:17" s="136" customFormat="1" x14ac:dyDescent="0.2">
      <c r="A1039" s="41"/>
      <c r="B1039" s="24"/>
      <c r="C1039" s="108"/>
      <c r="E1039" s="148"/>
      <c r="F1039" s="148"/>
      <c r="G1039" s="155"/>
      <c r="H1039" s="156"/>
      <c r="I1039" s="23"/>
      <c r="J1039" s="124"/>
      <c r="K1039" s="36"/>
      <c r="L1039" s="124"/>
      <c r="M1039" s="124"/>
      <c r="N1039" s="36"/>
      <c r="O1039" s="131"/>
      <c r="Q1039" s="303"/>
    </row>
    <row r="1040" spans="1:17" s="136" customFormat="1" x14ac:dyDescent="0.2">
      <c r="A1040" s="41"/>
      <c r="B1040" s="24"/>
      <c r="C1040" s="108"/>
      <c r="E1040" s="148"/>
      <c r="F1040" s="148"/>
      <c r="G1040" s="155"/>
      <c r="H1040" s="156"/>
      <c r="I1040" s="23"/>
      <c r="J1040" s="124"/>
      <c r="K1040" s="36"/>
      <c r="L1040" s="124"/>
      <c r="M1040" s="124"/>
      <c r="N1040" s="36"/>
      <c r="O1040" s="131"/>
      <c r="Q1040" s="303"/>
    </row>
    <row r="1041" spans="1:17" s="136" customFormat="1" x14ac:dyDescent="0.2">
      <c r="A1041" s="41"/>
      <c r="B1041" s="24"/>
      <c r="C1041" s="108"/>
      <c r="E1041" s="148"/>
      <c r="F1041" s="148"/>
      <c r="G1041" s="155"/>
      <c r="H1041" s="156"/>
      <c r="I1041" s="23"/>
      <c r="J1041" s="124"/>
      <c r="K1041" s="36"/>
      <c r="L1041" s="124"/>
      <c r="M1041" s="124"/>
      <c r="N1041" s="36"/>
      <c r="O1041" s="131"/>
      <c r="Q1041" s="303"/>
    </row>
    <row r="1042" spans="1:17" s="136" customFormat="1" x14ac:dyDescent="0.2">
      <c r="A1042" s="41"/>
      <c r="B1042" s="24"/>
      <c r="C1042" s="108"/>
      <c r="E1042" s="148"/>
      <c r="F1042" s="148"/>
      <c r="G1042" s="155"/>
      <c r="H1042" s="156"/>
      <c r="I1042" s="23"/>
      <c r="J1042" s="124"/>
      <c r="K1042" s="36"/>
      <c r="L1042" s="124"/>
      <c r="M1042" s="124"/>
      <c r="N1042" s="36"/>
      <c r="O1042" s="131"/>
      <c r="Q1042" s="303"/>
    </row>
    <row r="1043" spans="1:17" s="136" customFormat="1" x14ac:dyDescent="0.2">
      <c r="A1043" s="41"/>
      <c r="B1043" s="24"/>
      <c r="C1043" s="108"/>
      <c r="E1043" s="148"/>
      <c r="F1043" s="148"/>
      <c r="G1043" s="155"/>
      <c r="H1043" s="156"/>
      <c r="I1043" s="23"/>
      <c r="J1043" s="124"/>
      <c r="K1043" s="36"/>
      <c r="L1043" s="124"/>
      <c r="M1043" s="124"/>
      <c r="N1043" s="36"/>
      <c r="O1043" s="131"/>
      <c r="Q1043" s="303"/>
    </row>
    <row r="1044" spans="1:17" s="136" customFormat="1" x14ac:dyDescent="0.2">
      <c r="A1044" s="41"/>
      <c r="B1044" s="24"/>
      <c r="C1044" s="108"/>
      <c r="E1044" s="148"/>
      <c r="F1044" s="148"/>
      <c r="G1044" s="155"/>
      <c r="H1044" s="156"/>
      <c r="I1044" s="23"/>
      <c r="J1044" s="124"/>
      <c r="K1044" s="36"/>
      <c r="L1044" s="124"/>
      <c r="M1044" s="124"/>
      <c r="N1044" s="36"/>
      <c r="O1044" s="131"/>
      <c r="Q1044" s="303"/>
    </row>
    <row r="1045" spans="1:17" s="136" customFormat="1" x14ac:dyDescent="0.2">
      <c r="A1045" s="41"/>
      <c r="B1045" s="24"/>
      <c r="C1045" s="108"/>
      <c r="E1045" s="148"/>
      <c r="F1045" s="148"/>
      <c r="G1045" s="155"/>
      <c r="H1045" s="156"/>
      <c r="I1045" s="23"/>
      <c r="J1045" s="124"/>
      <c r="K1045" s="36"/>
      <c r="L1045" s="124"/>
      <c r="M1045" s="124"/>
      <c r="N1045" s="36"/>
      <c r="O1045" s="131"/>
      <c r="Q1045" s="303"/>
    </row>
    <row r="1046" spans="1:17" s="136" customFormat="1" x14ac:dyDescent="0.2">
      <c r="A1046" s="41"/>
      <c r="B1046" s="24"/>
      <c r="C1046" s="108"/>
      <c r="E1046" s="148"/>
      <c r="F1046" s="148"/>
      <c r="G1046" s="155"/>
      <c r="H1046" s="156"/>
      <c r="I1046" s="23"/>
      <c r="J1046" s="124"/>
      <c r="K1046" s="36"/>
      <c r="L1046" s="124"/>
      <c r="M1046" s="124"/>
      <c r="N1046" s="36"/>
      <c r="O1046" s="131"/>
      <c r="Q1046" s="303"/>
    </row>
    <row r="1047" spans="1:17" s="136" customFormat="1" x14ac:dyDescent="0.2">
      <c r="A1047" s="41"/>
      <c r="B1047" s="24"/>
      <c r="C1047" s="108"/>
      <c r="E1047" s="148"/>
      <c r="F1047" s="148"/>
      <c r="G1047" s="155"/>
      <c r="H1047" s="156"/>
      <c r="I1047" s="23"/>
      <c r="J1047" s="124"/>
      <c r="K1047" s="36"/>
      <c r="L1047" s="124"/>
      <c r="M1047" s="124"/>
      <c r="N1047" s="36"/>
      <c r="O1047" s="131"/>
      <c r="Q1047" s="303"/>
    </row>
    <row r="1048" spans="1:17" s="136" customFormat="1" x14ac:dyDescent="0.2">
      <c r="A1048" s="41"/>
      <c r="B1048" s="24"/>
      <c r="C1048" s="108"/>
      <c r="E1048" s="148"/>
      <c r="F1048" s="148"/>
      <c r="G1048" s="155"/>
      <c r="H1048" s="156"/>
      <c r="I1048" s="23"/>
      <c r="J1048" s="124"/>
      <c r="K1048" s="36"/>
      <c r="L1048" s="124"/>
      <c r="M1048" s="124"/>
      <c r="N1048" s="36"/>
      <c r="O1048" s="131"/>
      <c r="Q1048" s="303"/>
    </row>
    <row r="1049" spans="1:17" s="136" customFormat="1" x14ac:dyDescent="0.2">
      <c r="A1049" s="41"/>
      <c r="B1049" s="24"/>
      <c r="C1049" s="108"/>
      <c r="E1049" s="148"/>
      <c r="F1049" s="148"/>
      <c r="G1049" s="155"/>
      <c r="H1049" s="156"/>
      <c r="I1049" s="23"/>
      <c r="J1049" s="124"/>
      <c r="K1049" s="36"/>
      <c r="L1049" s="124"/>
      <c r="M1049" s="124"/>
      <c r="N1049" s="36"/>
      <c r="O1049" s="131"/>
      <c r="Q1049" s="303"/>
    </row>
    <row r="1050" spans="1:17" s="136" customFormat="1" x14ac:dyDescent="0.2">
      <c r="A1050" s="41"/>
      <c r="B1050" s="24"/>
      <c r="C1050" s="108"/>
      <c r="E1050" s="148"/>
      <c r="F1050" s="148"/>
      <c r="G1050" s="155"/>
      <c r="H1050" s="156"/>
      <c r="I1050" s="23"/>
      <c r="J1050" s="124"/>
      <c r="K1050" s="36"/>
      <c r="L1050" s="124"/>
      <c r="M1050" s="124"/>
      <c r="N1050" s="36"/>
      <c r="O1050" s="131"/>
      <c r="Q1050" s="303"/>
    </row>
    <row r="1051" spans="1:17" s="136" customFormat="1" x14ac:dyDescent="0.2">
      <c r="A1051" s="41"/>
      <c r="B1051" s="24"/>
      <c r="C1051" s="108"/>
      <c r="E1051" s="148"/>
      <c r="F1051" s="148"/>
      <c r="G1051" s="155"/>
      <c r="H1051" s="156"/>
      <c r="I1051" s="23"/>
      <c r="J1051" s="124"/>
      <c r="K1051" s="36"/>
      <c r="L1051" s="124"/>
      <c r="M1051" s="124"/>
      <c r="N1051" s="36"/>
      <c r="O1051" s="131"/>
      <c r="Q1051" s="303"/>
    </row>
    <row r="1052" spans="1:17" s="136" customFormat="1" x14ac:dyDescent="0.2">
      <c r="A1052" s="41"/>
      <c r="B1052" s="24"/>
      <c r="C1052" s="108"/>
      <c r="E1052" s="148"/>
      <c r="F1052" s="148"/>
      <c r="G1052" s="155"/>
      <c r="H1052" s="156"/>
      <c r="I1052" s="23"/>
      <c r="J1052" s="124"/>
      <c r="K1052" s="36"/>
      <c r="L1052" s="124"/>
      <c r="M1052" s="124"/>
      <c r="N1052" s="36"/>
      <c r="O1052" s="131"/>
      <c r="Q1052" s="303"/>
    </row>
    <row r="1053" spans="1:17" s="136" customFormat="1" x14ac:dyDescent="0.2">
      <c r="A1053" s="41"/>
      <c r="B1053" s="24"/>
      <c r="C1053" s="108"/>
      <c r="E1053" s="148"/>
      <c r="F1053" s="148"/>
      <c r="G1053" s="155"/>
      <c r="H1053" s="156"/>
      <c r="I1053" s="23"/>
      <c r="J1053" s="124"/>
      <c r="K1053" s="36"/>
      <c r="L1053" s="124"/>
      <c r="M1053" s="124"/>
      <c r="N1053" s="36"/>
      <c r="O1053" s="131"/>
      <c r="Q1053" s="303"/>
    </row>
    <row r="1054" spans="1:17" s="136" customFormat="1" x14ac:dyDescent="0.2">
      <c r="A1054" s="41"/>
      <c r="B1054" s="24"/>
      <c r="C1054" s="108"/>
      <c r="E1054" s="148"/>
      <c r="F1054" s="148"/>
      <c r="G1054" s="155"/>
      <c r="H1054" s="156"/>
      <c r="I1054" s="23"/>
      <c r="J1054" s="124"/>
      <c r="K1054" s="36"/>
      <c r="L1054" s="124"/>
      <c r="M1054" s="124"/>
      <c r="N1054" s="36"/>
      <c r="O1054" s="131"/>
      <c r="Q1054" s="303"/>
    </row>
    <row r="1055" spans="1:17" s="136" customFormat="1" x14ac:dyDescent="0.2">
      <c r="A1055" s="41"/>
      <c r="B1055" s="24"/>
      <c r="C1055" s="108"/>
      <c r="E1055" s="148"/>
      <c r="F1055" s="148"/>
      <c r="G1055" s="155"/>
      <c r="H1055" s="156"/>
      <c r="I1055" s="23"/>
      <c r="J1055" s="124"/>
      <c r="K1055" s="36"/>
      <c r="L1055" s="124"/>
      <c r="M1055" s="124"/>
      <c r="N1055" s="36"/>
      <c r="O1055" s="131"/>
      <c r="Q1055" s="303"/>
    </row>
    <row r="1056" spans="1:17" s="136" customFormat="1" x14ac:dyDescent="0.2">
      <c r="A1056" s="41"/>
      <c r="B1056" s="24"/>
      <c r="C1056" s="108"/>
      <c r="E1056" s="148"/>
      <c r="F1056" s="148"/>
      <c r="G1056" s="155"/>
      <c r="H1056" s="156"/>
      <c r="I1056" s="23"/>
      <c r="J1056" s="124"/>
      <c r="K1056" s="36"/>
      <c r="L1056" s="124"/>
      <c r="M1056" s="124"/>
      <c r="N1056" s="36"/>
      <c r="O1056" s="131"/>
      <c r="Q1056" s="303"/>
    </row>
    <row r="1057" spans="1:17" s="136" customFormat="1" x14ac:dyDescent="0.2">
      <c r="A1057" s="41"/>
      <c r="B1057" s="24"/>
      <c r="C1057" s="108"/>
      <c r="E1057" s="148"/>
      <c r="F1057" s="148"/>
      <c r="G1057" s="155"/>
      <c r="H1057" s="156"/>
      <c r="I1057" s="23"/>
      <c r="J1057" s="124"/>
      <c r="K1057" s="36"/>
      <c r="L1057" s="124"/>
      <c r="M1057" s="124"/>
      <c r="N1057" s="36"/>
      <c r="O1057" s="131"/>
      <c r="Q1057" s="303"/>
    </row>
    <row r="1058" spans="1:17" s="136" customFormat="1" x14ac:dyDescent="0.2">
      <c r="A1058" s="41"/>
      <c r="B1058" s="24"/>
      <c r="C1058" s="108"/>
      <c r="E1058" s="148"/>
      <c r="F1058" s="148"/>
      <c r="G1058" s="155"/>
      <c r="H1058" s="156"/>
      <c r="I1058" s="23"/>
      <c r="J1058" s="124"/>
      <c r="K1058" s="36"/>
      <c r="L1058" s="124"/>
      <c r="M1058" s="124"/>
      <c r="N1058" s="36"/>
      <c r="O1058" s="131"/>
      <c r="Q1058" s="303"/>
    </row>
    <row r="1059" spans="1:17" s="136" customFormat="1" x14ac:dyDescent="0.2">
      <c r="A1059" s="41"/>
      <c r="B1059" s="24"/>
      <c r="C1059" s="108"/>
      <c r="E1059" s="148"/>
      <c r="F1059" s="148"/>
      <c r="G1059" s="155"/>
      <c r="H1059" s="156"/>
      <c r="I1059" s="23"/>
      <c r="J1059" s="124"/>
      <c r="K1059" s="36"/>
      <c r="L1059" s="124"/>
      <c r="M1059" s="124"/>
      <c r="N1059" s="36"/>
      <c r="O1059" s="131"/>
      <c r="Q1059" s="303"/>
    </row>
    <row r="1060" spans="1:17" s="136" customFormat="1" x14ac:dyDescent="0.2">
      <c r="A1060" s="41"/>
      <c r="B1060" s="24"/>
      <c r="C1060" s="108"/>
      <c r="E1060" s="148"/>
      <c r="F1060" s="148"/>
      <c r="G1060" s="155"/>
      <c r="H1060" s="156"/>
      <c r="I1060" s="23"/>
      <c r="J1060" s="124"/>
      <c r="K1060" s="36"/>
      <c r="L1060" s="124"/>
      <c r="M1060" s="124"/>
      <c r="N1060" s="36"/>
      <c r="O1060" s="131"/>
      <c r="Q1060" s="303"/>
    </row>
    <row r="1061" spans="1:17" s="136" customFormat="1" x14ac:dyDescent="0.2">
      <c r="A1061" s="41"/>
      <c r="B1061" s="24"/>
      <c r="C1061" s="108"/>
      <c r="E1061" s="148"/>
      <c r="F1061" s="148"/>
      <c r="G1061" s="155"/>
      <c r="H1061" s="156"/>
      <c r="I1061" s="23"/>
      <c r="J1061" s="124"/>
      <c r="K1061" s="36"/>
      <c r="L1061" s="124"/>
      <c r="M1061" s="124"/>
      <c r="N1061" s="36"/>
      <c r="O1061" s="131"/>
      <c r="Q1061" s="303"/>
    </row>
    <row r="1062" spans="1:17" s="136" customFormat="1" x14ac:dyDescent="0.2">
      <c r="A1062" s="41"/>
      <c r="B1062" s="24"/>
      <c r="C1062" s="108"/>
      <c r="E1062" s="148"/>
      <c r="F1062" s="148"/>
      <c r="G1062" s="155"/>
      <c r="H1062" s="156"/>
      <c r="I1062" s="23"/>
      <c r="J1062" s="124"/>
      <c r="K1062" s="36"/>
      <c r="L1062" s="124"/>
      <c r="M1062" s="124"/>
      <c r="N1062" s="36"/>
      <c r="O1062" s="131"/>
      <c r="Q1062" s="303"/>
    </row>
    <row r="1063" spans="1:17" s="136" customFormat="1" x14ac:dyDescent="0.2">
      <c r="A1063" s="41"/>
      <c r="B1063" s="24"/>
      <c r="C1063" s="108"/>
      <c r="E1063" s="148"/>
      <c r="F1063" s="148"/>
      <c r="G1063" s="155"/>
      <c r="H1063" s="156"/>
      <c r="I1063" s="23"/>
      <c r="J1063" s="124"/>
      <c r="K1063" s="36"/>
      <c r="L1063" s="124"/>
      <c r="M1063" s="124"/>
      <c r="N1063" s="36"/>
      <c r="O1063" s="131"/>
      <c r="Q1063" s="303"/>
    </row>
    <row r="1064" spans="1:17" s="136" customFormat="1" x14ac:dyDescent="0.2">
      <c r="A1064" s="41"/>
      <c r="B1064" s="24"/>
      <c r="C1064" s="108"/>
      <c r="E1064" s="148"/>
      <c r="F1064" s="148"/>
      <c r="G1064" s="155"/>
      <c r="H1064" s="156"/>
      <c r="I1064" s="23"/>
      <c r="J1064" s="124"/>
      <c r="K1064" s="36"/>
      <c r="L1064" s="124"/>
      <c r="M1064" s="124"/>
      <c r="N1064" s="36"/>
      <c r="O1064" s="131"/>
      <c r="Q1064" s="303"/>
    </row>
    <row r="1065" spans="1:17" s="136" customFormat="1" x14ac:dyDescent="0.2">
      <c r="A1065" s="41"/>
      <c r="B1065" s="24"/>
      <c r="C1065" s="108"/>
      <c r="E1065" s="148"/>
      <c r="F1065" s="148"/>
      <c r="G1065" s="155"/>
      <c r="H1065" s="156"/>
      <c r="I1065" s="23"/>
      <c r="J1065" s="124"/>
      <c r="K1065" s="36"/>
      <c r="L1065" s="124"/>
      <c r="M1065" s="124"/>
      <c r="N1065" s="36"/>
      <c r="O1065" s="131"/>
      <c r="Q1065" s="303"/>
    </row>
    <row r="1066" spans="1:17" s="136" customFormat="1" x14ac:dyDescent="0.2">
      <c r="A1066" s="41"/>
      <c r="B1066" s="24"/>
      <c r="C1066" s="108"/>
      <c r="E1066" s="148"/>
      <c r="F1066" s="148"/>
      <c r="G1066" s="155"/>
      <c r="H1066" s="156"/>
      <c r="I1066" s="23"/>
      <c r="J1066" s="124"/>
      <c r="K1066" s="36"/>
      <c r="L1066" s="124"/>
      <c r="M1066" s="124"/>
      <c r="N1066" s="36"/>
      <c r="O1066" s="131"/>
      <c r="Q1066" s="303"/>
    </row>
    <row r="1067" spans="1:17" s="136" customFormat="1" x14ac:dyDescent="0.2">
      <c r="A1067" s="41"/>
      <c r="B1067" s="24"/>
      <c r="C1067" s="108"/>
      <c r="E1067" s="148"/>
      <c r="F1067" s="148"/>
      <c r="G1067" s="155"/>
      <c r="H1067" s="156"/>
      <c r="I1067" s="23"/>
      <c r="J1067" s="124"/>
      <c r="K1067" s="36"/>
      <c r="L1067" s="124"/>
      <c r="M1067" s="124"/>
      <c r="N1067" s="36"/>
      <c r="O1067" s="131"/>
      <c r="Q1067" s="303"/>
    </row>
    <row r="1068" spans="1:17" s="136" customFormat="1" x14ac:dyDescent="0.2">
      <c r="A1068" s="41"/>
      <c r="B1068" s="24"/>
      <c r="C1068" s="108"/>
      <c r="E1068" s="148"/>
      <c r="F1068" s="148"/>
      <c r="G1068" s="155"/>
      <c r="H1068" s="156"/>
      <c r="I1068" s="23"/>
      <c r="J1068" s="124"/>
      <c r="K1068" s="36"/>
      <c r="L1068" s="124"/>
      <c r="M1068" s="124"/>
      <c r="N1068" s="36"/>
      <c r="O1068" s="131"/>
      <c r="Q1068" s="303"/>
    </row>
    <row r="1069" spans="1:17" s="136" customFormat="1" x14ac:dyDescent="0.2">
      <c r="A1069" s="41"/>
      <c r="B1069" s="24"/>
      <c r="C1069" s="108"/>
      <c r="E1069" s="148"/>
      <c r="F1069" s="148"/>
      <c r="G1069" s="155"/>
      <c r="H1069" s="156"/>
      <c r="I1069" s="23"/>
      <c r="J1069" s="124"/>
      <c r="K1069" s="36"/>
      <c r="L1069" s="124"/>
      <c r="M1069" s="124"/>
      <c r="N1069" s="36"/>
      <c r="O1069" s="131"/>
      <c r="Q1069" s="303"/>
    </row>
    <row r="1070" spans="1:17" s="136" customFormat="1" x14ac:dyDescent="0.2">
      <c r="A1070" s="41"/>
      <c r="B1070" s="24"/>
      <c r="C1070" s="108"/>
      <c r="E1070" s="148"/>
      <c r="F1070" s="148"/>
      <c r="G1070" s="155"/>
      <c r="H1070" s="156"/>
      <c r="I1070" s="23"/>
      <c r="J1070" s="124"/>
      <c r="K1070" s="36"/>
      <c r="L1070" s="124"/>
      <c r="M1070" s="124"/>
      <c r="N1070" s="36"/>
      <c r="O1070" s="131"/>
      <c r="Q1070" s="303"/>
    </row>
    <row r="1071" spans="1:17" s="136" customFormat="1" x14ac:dyDescent="0.2">
      <c r="A1071" s="41"/>
      <c r="B1071" s="24"/>
      <c r="C1071" s="108"/>
      <c r="E1071" s="148"/>
      <c r="F1071" s="148"/>
      <c r="G1071" s="155"/>
      <c r="H1071" s="156"/>
      <c r="I1071" s="23"/>
      <c r="J1071" s="124"/>
      <c r="K1071" s="36"/>
      <c r="L1071" s="124"/>
      <c r="M1071" s="124"/>
      <c r="N1071" s="36"/>
      <c r="O1071" s="131"/>
      <c r="Q1071" s="303"/>
    </row>
    <row r="1072" spans="1:17" s="136" customFormat="1" x14ac:dyDescent="0.2">
      <c r="A1072" s="41"/>
      <c r="B1072" s="24"/>
      <c r="C1072" s="108"/>
      <c r="E1072" s="148"/>
      <c r="F1072" s="148"/>
      <c r="G1072" s="155"/>
      <c r="H1072" s="156"/>
      <c r="I1072" s="23"/>
      <c r="J1072" s="124"/>
      <c r="K1072" s="36"/>
      <c r="L1072" s="124"/>
      <c r="M1072" s="124"/>
      <c r="N1072" s="36"/>
      <c r="O1072" s="131"/>
      <c r="Q1072" s="303"/>
    </row>
    <row r="1073" spans="1:17" s="136" customFormat="1" x14ac:dyDescent="0.2">
      <c r="A1073" s="41"/>
      <c r="B1073" s="24"/>
      <c r="C1073" s="108"/>
      <c r="E1073" s="148"/>
      <c r="F1073" s="148"/>
      <c r="G1073" s="155"/>
      <c r="H1073" s="156"/>
      <c r="I1073" s="23"/>
      <c r="J1073" s="124"/>
      <c r="K1073" s="36"/>
      <c r="L1073" s="124"/>
      <c r="M1073" s="124"/>
      <c r="N1073" s="36"/>
      <c r="O1073" s="131"/>
      <c r="Q1073" s="303"/>
    </row>
    <row r="1074" spans="1:17" s="136" customFormat="1" x14ac:dyDescent="0.2">
      <c r="A1074" s="41"/>
      <c r="B1074" s="24"/>
      <c r="C1074" s="108"/>
      <c r="E1074" s="148"/>
      <c r="F1074" s="148"/>
      <c r="G1074" s="155"/>
      <c r="H1074" s="156"/>
      <c r="I1074" s="23"/>
      <c r="J1074" s="124"/>
      <c r="K1074" s="36"/>
      <c r="L1074" s="124"/>
      <c r="M1074" s="124"/>
      <c r="N1074" s="36"/>
      <c r="O1074" s="131"/>
      <c r="Q1074" s="303"/>
    </row>
    <row r="1075" spans="1:17" s="136" customFormat="1" x14ac:dyDescent="0.2">
      <c r="A1075" s="41"/>
      <c r="B1075" s="24"/>
      <c r="C1075" s="108"/>
      <c r="E1075" s="148"/>
      <c r="F1075" s="148"/>
      <c r="G1075" s="155"/>
      <c r="H1075" s="156"/>
      <c r="I1075" s="23"/>
      <c r="J1075" s="124"/>
      <c r="K1075" s="36"/>
      <c r="L1075" s="124"/>
      <c r="M1075" s="124"/>
      <c r="N1075" s="36"/>
      <c r="O1075" s="131"/>
      <c r="Q1075" s="303"/>
    </row>
    <row r="1076" spans="1:17" s="136" customFormat="1" x14ac:dyDescent="0.2">
      <c r="A1076" s="41"/>
      <c r="B1076" s="24"/>
      <c r="C1076" s="108"/>
      <c r="E1076" s="148"/>
      <c r="F1076" s="148"/>
      <c r="G1076" s="155"/>
      <c r="H1076" s="156"/>
      <c r="I1076" s="23"/>
      <c r="J1076" s="124"/>
      <c r="K1076" s="36"/>
      <c r="L1076" s="124"/>
      <c r="M1076" s="124"/>
      <c r="N1076" s="36"/>
      <c r="O1076" s="131"/>
      <c r="Q1076" s="303"/>
    </row>
    <row r="1077" spans="1:17" s="136" customFormat="1" x14ac:dyDescent="0.2">
      <c r="A1077" s="41"/>
      <c r="B1077" s="24"/>
      <c r="C1077" s="108"/>
      <c r="E1077" s="148"/>
      <c r="F1077" s="148"/>
      <c r="G1077" s="155"/>
      <c r="H1077" s="156"/>
      <c r="I1077" s="23"/>
      <c r="J1077" s="124"/>
      <c r="K1077" s="36"/>
      <c r="L1077" s="124"/>
      <c r="M1077" s="124"/>
      <c r="N1077" s="36"/>
      <c r="O1077" s="131"/>
      <c r="Q1077" s="303"/>
    </row>
    <row r="1078" spans="1:17" s="136" customFormat="1" x14ac:dyDescent="0.2">
      <c r="A1078" s="41"/>
      <c r="B1078" s="24"/>
      <c r="C1078" s="108"/>
      <c r="E1078" s="148"/>
      <c r="F1078" s="148"/>
      <c r="G1078" s="155"/>
      <c r="H1078" s="156"/>
      <c r="I1078" s="23"/>
      <c r="J1078" s="124"/>
      <c r="K1078" s="36"/>
      <c r="L1078" s="124"/>
      <c r="M1078" s="124"/>
      <c r="N1078" s="36"/>
      <c r="O1078" s="131"/>
      <c r="Q1078" s="303"/>
    </row>
    <row r="1079" spans="1:17" s="136" customFormat="1" x14ac:dyDescent="0.2">
      <c r="A1079" s="41"/>
      <c r="B1079" s="24"/>
      <c r="C1079" s="108"/>
      <c r="E1079" s="148"/>
      <c r="F1079" s="148"/>
      <c r="G1079" s="155"/>
      <c r="H1079" s="156"/>
      <c r="I1079" s="23"/>
      <c r="J1079" s="124"/>
      <c r="K1079" s="36"/>
      <c r="L1079" s="124"/>
      <c r="M1079" s="124"/>
      <c r="N1079" s="36"/>
      <c r="O1079" s="131"/>
      <c r="Q1079" s="303"/>
    </row>
    <row r="1080" spans="1:17" s="136" customFormat="1" x14ac:dyDescent="0.2">
      <c r="A1080" s="41"/>
      <c r="B1080" s="24"/>
      <c r="C1080" s="108"/>
      <c r="E1080" s="148"/>
      <c r="F1080" s="148"/>
      <c r="G1080" s="155"/>
      <c r="H1080" s="156"/>
      <c r="I1080" s="23"/>
      <c r="J1080" s="124"/>
      <c r="K1080" s="36"/>
      <c r="L1080" s="124"/>
      <c r="M1080" s="124"/>
      <c r="N1080" s="36"/>
      <c r="O1080" s="131"/>
      <c r="Q1080" s="303"/>
    </row>
    <row r="1081" spans="1:17" s="136" customFormat="1" x14ac:dyDescent="0.2">
      <c r="A1081" s="41"/>
      <c r="B1081" s="24"/>
      <c r="C1081" s="108"/>
      <c r="E1081" s="148"/>
      <c r="F1081" s="148"/>
      <c r="G1081" s="155"/>
      <c r="H1081" s="156"/>
      <c r="I1081" s="23"/>
      <c r="J1081" s="124"/>
      <c r="K1081" s="36"/>
      <c r="L1081" s="124"/>
      <c r="M1081" s="124"/>
      <c r="N1081" s="36"/>
      <c r="O1081" s="131"/>
      <c r="Q1081" s="303"/>
    </row>
    <row r="1082" spans="1:17" s="136" customFormat="1" x14ac:dyDescent="0.2">
      <c r="A1082" s="41"/>
      <c r="B1082" s="24"/>
      <c r="C1082" s="108"/>
      <c r="E1082" s="148"/>
      <c r="F1082" s="148"/>
      <c r="G1082" s="155"/>
      <c r="H1082" s="156"/>
      <c r="I1082" s="23"/>
      <c r="J1082" s="124"/>
      <c r="K1082" s="36"/>
      <c r="L1082" s="124"/>
      <c r="M1082" s="124"/>
      <c r="N1082" s="36"/>
      <c r="O1082" s="131"/>
      <c r="Q1082" s="303"/>
    </row>
    <row r="1083" spans="1:17" s="136" customFormat="1" x14ac:dyDescent="0.2">
      <c r="A1083" s="41"/>
      <c r="B1083" s="24"/>
      <c r="C1083" s="108"/>
      <c r="E1083" s="148"/>
      <c r="F1083" s="148"/>
      <c r="G1083" s="155"/>
      <c r="H1083" s="156"/>
      <c r="I1083" s="23"/>
      <c r="J1083" s="124"/>
      <c r="K1083" s="36"/>
      <c r="L1083" s="124"/>
      <c r="M1083" s="124"/>
      <c r="N1083" s="36"/>
      <c r="O1083" s="131"/>
      <c r="Q1083" s="303"/>
    </row>
    <row r="1084" spans="1:17" s="136" customFormat="1" x14ac:dyDescent="0.2">
      <c r="A1084" s="41"/>
      <c r="B1084" s="24"/>
      <c r="C1084" s="108"/>
      <c r="E1084" s="148"/>
      <c r="F1084" s="148"/>
      <c r="G1084" s="155"/>
      <c r="H1084" s="156"/>
      <c r="I1084" s="23"/>
      <c r="J1084" s="124"/>
      <c r="K1084" s="36"/>
      <c r="L1084" s="124"/>
      <c r="M1084" s="124"/>
      <c r="N1084" s="36"/>
      <c r="O1084" s="131"/>
      <c r="Q1084" s="303"/>
    </row>
    <row r="1085" spans="1:17" s="136" customFormat="1" x14ac:dyDescent="0.2">
      <c r="A1085" s="41"/>
      <c r="B1085" s="24"/>
      <c r="C1085" s="108"/>
      <c r="E1085" s="148"/>
      <c r="F1085" s="148"/>
      <c r="G1085" s="155"/>
      <c r="H1085" s="156"/>
      <c r="I1085" s="23"/>
      <c r="J1085" s="124"/>
      <c r="K1085" s="36"/>
      <c r="L1085" s="124"/>
      <c r="M1085" s="124"/>
      <c r="N1085" s="36"/>
      <c r="O1085" s="131"/>
      <c r="Q1085" s="303"/>
    </row>
    <row r="1086" spans="1:17" s="136" customFormat="1" x14ac:dyDescent="0.2">
      <c r="A1086" s="41"/>
      <c r="B1086" s="24"/>
      <c r="C1086" s="108"/>
      <c r="E1086" s="148"/>
      <c r="F1086" s="148"/>
      <c r="G1086" s="155"/>
      <c r="H1086" s="156"/>
      <c r="I1086" s="23"/>
      <c r="J1086" s="124"/>
      <c r="K1086" s="36"/>
      <c r="L1086" s="124"/>
      <c r="M1086" s="124"/>
      <c r="N1086" s="36"/>
      <c r="O1086" s="131"/>
      <c r="Q1086" s="303"/>
    </row>
    <row r="1087" spans="1:17" s="136" customFormat="1" x14ac:dyDescent="0.2">
      <c r="A1087" s="41"/>
      <c r="B1087" s="24"/>
      <c r="C1087" s="108"/>
      <c r="E1087" s="148"/>
      <c r="F1087" s="148"/>
      <c r="G1087" s="155"/>
      <c r="H1087" s="156"/>
      <c r="I1087" s="23"/>
      <c r="J1087" s="124"/>
      <c r="K1087" s="36"/>
      <c r="L1087" s="124"/>
      <c r="M1087" s="124"/>
      <c r="N1087" s="36"/>
      <c r="O1087" s="131"/>
      <c r="Q1087" s="303"/>
    </row>
    <row r="1088" spans="1:17" s="136" customFormat="1" x14ac:dyDescent="0.2">
      <c r="A1088" s="41"/>
      <c r="B1088" s="24"/>
      <c r="C1088" s="108"/>
      <c r="E1088" s="148"/>
      <c r="F1088" s="148"/>
      <c r="G1088" s="155"/>
      <c r="H1088" s="156"/>
      <c r="I1088" s="23"/>
      <c r="J1088" s="124"/>
      <c r="K1088" s="36"/>
      <c r="L1088" s="124"/>
      <c r="M1088" s="124"/>
      <c r="N1088" s="36"/>
      <c r="O1088" s="131"/>
      <c r="Q1088" s="303"/>
    </row>
    <row r="1089" spans="1:17" s="136" customFormat="1" x14ac:dyDescent="0.2">
      <c r="A1089" s="41"/>
      <c r="B1089" s="24"/>
      <c r="C1089" s="108"/>
      <c r="E1089" s="148"/>
      <c r="F1089" s="148"/>
      <c r="G1089" s="155"/>
      <c r="H1089" s="156"/>
      <c r="I1089" s="23"/>
      <c r="J1089" s="124"/>
      <c r="K1089" s="36"/>
      <c r="L1089" s="124"/>
      <c r="M1089" s="124"/>
      <c r="N1089" s="36"/>
      <c r="O1089" s="131"/>
      <c r="Q1089" s="303"/>
    </row>
    <row r="1090" spans="1:17" s="136" customFormat="1" x14ac:dyDescent="0.2">
      <c r="A1090" s="41"/>
      <c r="B1090" s="24"/>
      <c r="C1090" s="108"/>
      <c r="E1090" s="148"/>
      <c r="F1090" s="148"/>
      <c r="G1090" s="155"/>
      <c r="H1090" s="156"/>
      <c r="I1090" s="23"/>
      <c r="J1090" s="124"/>
      <c r="K1090" s="36"/>
      <c r="L1090" s="124"/>
      <c r="M1090" s="124"/>
      <c r="N1090" s="36"/>
      <c r="O1090" s="131"/>
      <c r="Q1090" s="303"/>
    </row>
    <row r="1091" spans="1:17" s="136" customFormat="1" x14ac:dyDescent="0.2">
      <c r="A1091" s="41"/>
      <c r="B1091" s="24"/>
      <c r="C1091" s="108"/>
      <c r="E1091" s="148"/>
      <c r="F1091" s="148"/>
      <c r="G1091" s="155"/>
      <c r="H1091" s="156"/>
      <c r="I1091" s="23"/>
      <c r="J1091" s="124"/>
      <c r="K1091" s="36"/>
      <c r="L1091" s="124"/>
      <c r="M1091" s="124"/>
      <c r="N1091" s="36"/>
      <c r="O1091" s="131"/>
      <c r="Q1091" s="303"/>
    </row>
    <row r="1092" spans="1:17" s="136" customFormat="1" x14ac:dyDescent="0.2">
      <c r="A1092" s="41"/>
      <c r="B1092" s="24"/>
      <c r="C1092" s="108"/>
      <c r="E1092" s="148"/>
      <c r="F1092" s="148"/>
      <c r="G1092" s="155"/>
      <c r="H1092" s="156"/>
      <c r="I1092" s="23"/>
      <c r="J1092" s="124"/>
      <c r="K1092" s="36"/>
      <c r="L1092" s="124"/>
      <c r="M1092" s="124"/>
      <c r="N1092" s="36"/>
      <c r="O1092" s="131"/>
      <c r="Q1092" s="303"/>
    </row>
    <row r="1093" spans="1:17" s="136" customFormat="1" x14ac:dyDescent="0.2">
      <c r="A1093" s="41"/>
      <c r="B1093" s="24"/>
      <c r="C1093" s="108"/>
      <c r="E1093" s="148"/>
      <c r="F1093" s="148"/>
      <c r="G1093" s="155"/>
      <c r="H1093" s="156"/>
      <c r="I1093" s="23"/>
      <c r="J1093" s="124"/>
      <c r="K1093" s="36"/>
      <c r="L1093" s="124"/>
      <c r="M1093" s="124"/>
      <c r="N1093" s="36"/>
      <c r="O1093" s="131"/>
      <c r="Q1093" s="303"/>
    </row>
    <row r="1094" spans="1:17" s="136" customFormat="1" x14ac:dyDescent="0.2">
      <c r="A1094" s="41"/>
      <c r="B1094" s="24"/>
      <c r="C1094" s="108"/>
      <c r="E1094" s="148"/>
      <c r="F1094" s="148"/>
      <c r="G1094" s="155"/>
      <c r="H1094" s="156"/>
      <c r="I1094" s="23"/>
      <c r="J1094" s="124"/>
      <c r="K1094" s="36"/>
      <c r="L1094" s="124"/>
      <c r="M1094" s="124"/>
      <c r="N1094" s="36"/>
      <c r="O1094" s="131"/>
      <c r="Q1094" s="303"/>
    </row>
    <row r="1095" spans="1:17" s="136" customFormat="1" x14ac:dyDescent="0.2">
      <c r="A1095" s="41"/>
      <c r="B1095" s="24"/>
      <c r="C1095" s="108"/>
      <c r="E1095" s="148"/>
      <c r="F1095" s="148"/>
      <c r="G1095" s="155"/>
      <c r="H1095" s="156"/>
      <c r="I1095" s="23"/>
      <c r="J1095" s="124"/>
      <c r="K1095" s="36"/>
      <c r="L1095" s="124"/>
      <c r="M1095" s="124"/>
      <c r="N1095" s="36"/>
      <c r="O1095" s="131"/>
      <c r="Q1095" s="303"/>
    </row>
    <row r="1096" spans="1:17" s="136" customFormat="1" x14ac:dyDescent="0.2">
      <c r="A1096" s="41"/>
      <c r="B1096" s="24"/>
      <c r="C1096" s="108"/>
      <c r="E1096" s="148"/>
      <c r="F1096" s="148"/>
      <c r="G1096" s="155"/>
      <c r="H1096" s="156"/>
      <c r="I1096" s="23"/>
      <c r="J1096" s="124"/>
      <c r="K1096" s="36"/>
      <c r="L1096" s="124"/>
      <c r="M1096" s="124"/>
      <c r="N1096" s="36"/>
      <c r="O1096" s="131"/>
      <c r="Q1096" s="303"/>
    </row>
    <row r="1097" spans="1:17" s="136" customFormat="1" x14ac:dyDescent="0.2">
      <c r="A1097" s="41"/>
      <c r="B1097" s="24"/>
      <c r="C1097" s="108"/>
      <c r="E1097" s="148"/>
      <c r="F1097" s="148"/>
      <c r="G1097" s="155"/>
      <c r="H1097" s="156"/>
      <c r="I1097" s="23"/>
      <c r="J1097" s="124"/>
      <c r="K1097" s="36"/>
      <c r="L1097" s="124"/>
      <c r="M1097" s="124"/>
      <c r="N1097" s="36"/>
      <c r="O1097" s="131"/>
      <c r="Q1097" s="303"/>
    </row>
    <row r="1098" spans="1:17" s="136" customFormat="1" x14ac:dyDescent="0.2">
      <c r="A1098" s="41"/>
      <c r="B1098" s="24"/>
      <c r="C1098" s="108"/>
      <c r="E1098" s="148"/>
      <c r="F1098" s="148"/>
      <c r="G1098" s="155"/>
      <c r="H1098" s="156"/>
      <c r="I1098" s="23"/>
      <c r="J1098" s="124"/>
      <c r="K1098" s="36"/>
      <c r="L1098" s="124"/>
      <c r="M1098" s="124"/>
      <c r="N1098" s="36"/>
      <c r="O1098" s="131"/>
      <c r="Q1098" s="303"/>
    </row>
    <row r="1099" spans="1:17" s="136" customFormat="1" x14ac:dyDescent="0.2">
      <c r="A1099" s="41"/>
      <c r="B1099" s="24"/>
      <c r="C1099" s="108"/>
      <c r="E1099" s="148"/>
      <c r="F1099" s="148"/>
      <c r="G1099" s="155"/>
      <c r="H1099" s="156"/>
      <c r="I1099" s="23"/>
      <c r="J1099" s="124"/>
      <c r="K1099" s="36"/>
      <c r="L1099" s="124"/>
      <c r="M1099" s="124"/>
      <c r="N1099" s="36"/>
      <c r="O1099" s="131"/>
      <c r="Q1099" s="303"/>
    </row>
    <row r="1100" spans="1:17" s="136" customFormat="1" x14ac:dyDescent="0.2">
      <c r="A1100" s="41"/>
      <c r="B1100" s="24"/>
      <c r="C1100" s="108"/>
      <c r="E1100" s="148"/>
      <c r="F1100" s="148"/>
      <c r="G1100" s="155"/>
      <c r="H1100" s="156"/>
      <c r="I1100" s="23"/>
      <c r="J1100" s="124"/>
      <c r="K1100" s="36"/>
      <c r="L1100" s="124"/>
      <c r="M1100" s="124"/>
      <c r="N1100" s="36"/>
      <c r="O1100" s="131"/>
      <c r="Q1100" s="303"/>
    </row>
    <row r="1101" spans="1:17" s="136" customFormat="1" x14ac:dyDescent="0.2">
      <c r="A1101" s="41"/>
      <c r="B1101" s="24"/>
      <c r="C1101" s="108"/>
      <c r="E1101" s="148"/>
      <c r="F1101" s="148"/>
      <c r="G1101" s="155"/>
      <c r="H1101" s="156"/>
      <c r="I1101" s="23"/>
      <c r="J1101" s="124"/>
      <c r="K1101" s="36"/>
      <c r="L1101" s="124"/>
      <c r="M1101" s="124"/>
      <c r="N1101" s="36"/>
      <c r="O1101" s="131"/>
      <c r="Q1101" s="303"/>
    </row>
    <row r="1102" spans="1:17" s="136" customFormat="1" x14ac:dyDescent="0.2">
      <c r="A1102" s="41"/>
      <c r="B1102" s="24"/>
      <c r="C1102" s="108"/>
      <c r="E1102" s="148"/>
      <c r="F1102" s="148"/>
      <c r="G1102" s="155"/>
      <c r="H1102" s="156"/>
      <c r="I1102" s="23"/>
      <c r="J1102" s="124"/>
      <c r="K1102" s="36"/>
      <c r="L1102" s="124"/>
      <c r="M1102" s="124"/>
      <c r="N1102" s="36"/>
      <c r="O1102" s="131"/>
      <c r="Q1102" s="303"/>
    </row>
    <row r="1103" spans="1:17" s="136" customFormat="1" x14ac:dyDescent="0.2">
      <c r="A1103" s="41"/>
      <c r="B1103" s="24"/>
      <c r="C1103" s="108"/>
      <c r="E1103" s="148"/>
      <c r="F1103" s="148"/>
      <c r="G1103" s="155"/>
      <c r="H1103" s="156"/>
      <c r="I1103" s="23"/>
      <c r="J1103" s="124"/>
      <c r="K1103" s="36"/>
      <c r="L1103" s="124"/>
      <c r="M1103" s="124"/>
      <c r="N1103" s="36"/>
      <c r="O1103" s="131"/>
      <c r="Q1103" s="303"/>
    </row>
    <row r="1104" spans="1:17" s="136" customFormat="1" x14ac:dyDescent="0.2">
      <c r="A1104" s="41"/>
      <c r="B1104" s="24"/>
      <c r="C1104" s="108"/>
      <c r="E1104" s="148"/>
      <c r="F1104" s="148"/>
      <c r="G1104" s="155"/>
      <c r="H1104" s="156"/>
      <c r="I1104" s="23"/>
      <c r="J1104" s="124"/>
      <c r="K1104" s="36"/>
      <c r="L1104" s="124"/>
      <c r="M1104" s="124"/>
      <c r="N1104" s="36"/>
      <c r="O1104" s="131"/>
      <c r="Q1104" s="303"/>
    </row>
    <row r="1105" spans="1:17" s="136" customFormat="1" x14ac:dyDescent="0.2">
      <c r="A1105" s="41"/>
      <c r="B1105" s="24"/>
      <c r="C1105" s="108"/>
      <c r="E1105" s="148"/>
      <c r="F1105" s="148"/>
      <c r="G1105" s="155"/>
      <c r="H1105" s="156"/>
      <c r="I1105" s="23"/>
      <c r="J1105" s="124"/>
      <c r="K1105" s="36"/>
      <c r="L1105" s="124"/>
      <c r="M1105" s="124"/>
      <c r="N1105" s="36"/>
      <c r="O1105" s="131"/>
      <c r="Q1105" s="303"/>
    </row>
    <row r="1106" spans="1:17" s="136" customFormat="1" x14ac:dyDescent="0.2">
      <c r="A1106" s="41"/>
      <c r="B1106" s="24"/>
      <c r="C1106" s="108"/>
      <c r="E1106" s="148"/>
      <c r="F1106" s="148"/>
      <c r="G1106" s="155"/>
      <c r="H1106" s="156"/>
      <c r="I1106" s="23"/>
      <c r="J1106" s="124"/>
      <c r="K1106" s="36"/>
      <c r="L1106" s="124"/>
      <c r="M1106" s="124"/>
      <c r="N1106" s="36"/>
      <c r="O1106" s="131"/>
      <c r="Q1106" s="303"/>
    </row>
    <row r="1107" spans="1:17" s="136" customFormat="1" x14ac:dyDescent="0.2">
      <c r="A1107" s="41"/>
      <c r="B1107" s="24"/>
      <c r="C1107" s="108"/>
      <c r="E1107" s="148"/>
      <c r="F1107" s="148"/>
      <c r="G1107" s="155"/>
      <c r="H1107" s="156"/>
      <c r="I1107" s="23"/>
      <c r="J1107" s="124"/>
      <c r="K1107" s="36"/>
      <c r="L1107" s="124"/>
      <c r="M1107" s="124"/>
      <c r="N1107" s="36"/>
      <c r="O1107" s="131"/>
      <c r="Q1107" s="303"/>
    </row>
    <row r="1108" spans="1:17" s="136" customFormat="1" x14ac:dyDescent="0.2">
      <c r="A1108" s="41"/>
      <c r="B1108" s="24"/>
      <c r="C1108" s="108"/>
      <c r="E1108" s="148"/>
      <c r="F1108" s="148"/>
      <c r="G1108" s="155"/>
      <c r="H1108" s="156"/>
      <c r="I1108" s="23"/>
      <c r="J1108" s="124"/>
      <c r="K1108" s="36"/>
      <c r="L1108" s="124"/>
      <c r="M1108" s="124"/>
      <c r="N1108" s="36"/>
      <c r="O1108" s="131"/>
      <c r="Q1108" s="303"/>
    </row>
    <row r="1109" spans="1:17" s="136" customFormat="1" x14ac:dyDescent="0.2">
      <c r="A1109" s="41"/>
      <c r="B1109" s="24"/>
      <c r="C1109" s="108"/>
      <c r="E1109" s="148"/>
      <c r="F1109" s="148"/>
      <c r="G1109" s="155"/>
      <c r="H1109" s="156"/>
      <c r="I1109" s="23"/>
      <c r="J1109" s="124"/>
      <c r="K1109" s="36"/>
      <c r="L1109" s="124"/>
      <c r="M1109" s="124"/>
      <c r="N1109" s="36"/>
      <c r="O1109" s="131"/>
      <c r="Q1109" s="303"/>
    </row>
    <row r="1110" spans="1:17" s="136" customFormat="1" x14ac:dyDescent="0.2">
      <c r="A1110" s="41"/>
      <c r="B1110" s="24"/>
      <c r="C1110" s="108"/>
      <c r="E1110" s="148"/>
      <c r="F1110" s="148"/>
      <c r="G1110" s="155"/>
      <c r="H1110" s="156"/>
      <c r="I1110" s="23"/>
      <c r="J1110" s="124"/>
      <c r="K1110" s="36"/>
      <c r="L1110" s="124"/>
      <c r="M1110" s="124"/>
      <c r="N1110" s="36"/>
      <c r="O1110" s="131"/>
      <c r="Q1110" s="303"/>
    </row>
    <row r="1111" spans="1:17" s="136" customFormat="1" x14ac:dyDescent="0.2">
      <c r="A1111" s="41"/>
      <c r="B1111" s="24"/>
      <c r="C1111" s="108"/>
      <c r="E1111" s="148"/>
      <c r="F1111" s="148"/>
      <c r="G1111" s="155"/>
      <c r="H1111" s="156"/>
      <c r="I1111" s="23"/>
      <c r="J1111" s="124"/>
      <c r="K1111" s="36"/>
      <c r="L1111" s="124"/>
      <c r="M1111" s="124"/>
      <c r="N1111" s="36"/>
      <c r="O1111" s="131"/>
      <c r="Q1111" s="303"/>
    </row>
    <row r="1112" spans="1:17" s="136" customFormat="1" x14ac:dyDescent="0.2">
      <c r="A1112" s="41"/>
      <c r="B1112" s="24"/>
      <c r="C1112" s="108"/>
      <c r="E1112" s="148"/>
      <c r="F1112" s="148"/>
      <c r="G1112" s="155"/>
      <c r="H1112" s="156"/>
      <c r="I1112" s="23"/>
      <c r="J1112" s="124"/>
      <c r="K1112" s="36"/>
      <c r="L1112" s="124"/>
      <c r="M1112" s="124"/>
      <c r="N1112" s="36"/>
      <c r="O1112" s="131"/>
      <c r="Q1112" s="303"/>
    </row>
    <row r="1113" spans="1:17" s="136" customFormat="1" x14ac:dyDescent="0.2">
      <c r="A1113" s="41"/>
      <c r="B1113" s="24"/>
      <c r="C1113" s="108"/>
      <c r="E1113" s="148"/>
      <c r="F1113" s="148"/>
      <c r="G1113" s="155"/>
      <c r="H1113" s="156"/>
      <c r="I1113" s="23"/>
      <c r="J1113" s="124"/>
      <c r="K1113" s="36"/>
      <c r="L1113" s="124"/>
      <c r="M1113" s="124"/>
      <c r="N1113" s="36"/>
      <c r="O1113" s="131"/>
      <c r="Q1113" s="303"/>
    </row>
    <row r="1114" spans="1:17" s="136" customFormat="1" x14ac:dyDescent="0.2">
      <c r="A1114" s="41"/>
      <c r="B1114" s="24"/>
      <c r="C1114" s="108"/>
      <c r="E1114" s="148"/>
      <c r="F1114" s="148"/>
      <c r="G1114" s="155"/>
      <c r="H1114" s="156"/>
      <c r="I1114" s="23"/>
      <c r="J1114" s="124"/>
      <c r="K1114" s="36"/>
      <c r="L1114" s="124"/>
      <c r="M1114" s="124"/>
      <c r="N1114" s="36"/>
      <c r="O1114" s="131"/>
      <c r="Q1114" s="303"/>
    </row>
    <row r="1115" spans="1:17" s="136" customFormat="1" x14ac:dyDescent="0.2">
      <c r="A1115" s="41"/>
      <c r="B1115" s="24"/>
      <c r="C1115" s="108"/>
      <c r="E1115" s="148"/>
      <c r="F1115" s="148"/>
      <c r="G1115" s="155"/>
      <c r="H1115" s="156"/>
      <c r="I1115" s="23"/>
      <c r="J1115" s="124"/>
      <c r="K1115" s="36"/>
      <c r="L1115" s="124"/>
      <c r="M1115" s="124"/>
      <c r="N1115" s="36"/>
      <c r="O1115" s="131"/>
      <c r="Q1115" s="303"/>
    </row>
    <row r="1116" spans="1:17" s="136" customFormat="1" x14ac:dyDescent="0.2">
      <c r="A1116" s="41"/>
      <c r="B1116" s="24"/>
      <c r="C1116" s="108"/>
      <c r="E1116" s="148"/>
      <c r="F1116" s="148"/>
      <c r="G1116" s="155"/>
      <c r="H1116" s="156"/>
      <c r="I1116" s="23"/>
      <c r="J1116" s="124"/>
      <c r="K1116" s="36"/>
      <c r="L1116" s="124"/>
      <c r="M1116" s="124"/>
      <c r="N1116" s="36"/>
      <c r="O1116" s="131"/>
      <c r="Q1116" s="303"/>
    </row>
    <row r="1117" spans="1:17" s="136" customFormat="1" x14ac:dyDescent="0.2">
      <c r="A1117" s="41"/>
      <c r="B1117" s="24"/>
      <c r="C1117" s="108"/>
      <c r="E1117" s="148"/>
      <c r="F1117" s="148"/>
      <c r="G1117" s="155"/>
      <c r="H1117" s="156"/>
      <c r="I1117" s="23"/>
      <c r="J1117" s="124"/>
      <c r="K1117" s="36"/>
      <c r="L1117" s="124"/>
      <c r="M1117" s="124"/>
      <c r="N1117" s="36"/>
      <c r="O1117" s="131"/>
      <c r="Q1117" s="303"/>
    </row>
    <row r="1118" spans="1:17" s="136" customFormat="1" x14ac:dyDescent="0.2">
      <c r="A1118" s="41"/>
      <c r="B1118" s="24"/>
      <c r="C1118" s="108"/>
      <c r="E1118" s="148"/>
      <c r="F1118" s="148"/>
      <c r="G1118" s="155"/>
      <c r="H1118" s="156"/>
      <c r="I1118" s="23"/>
      <c r="J1118" s="124"/>
      <c r="K1118" s="36"/>
      <c r="L1118" s="124"/>
      <c r="M1118" s="124"/>
      <c r="N1118" s="36"/>
      <c r="O1118" s="131"/>
      <c r="Q1118" s="303"/>
    </row>
    <row r="1119" spans="1:17" s="136" customFormat="1" x14ac:dyDescent="0.2">
      <c r="A1119" s="41"/>
      <c r="B1119" s="24"/>
      <c r="C1119" s="108"/>
      <c r="E1119" s="148"/>
      <c r="F1119" s="148"/>
      <c r="G1119" s="155"/>
      <c r="H1119" s="156"/>
      <c r="I1119" s="23"/>
      <c r="J1119" s="124"/>
      <c r="K1119" s="36"/>
      <c r="L1119" s="124"/>
      <c r="M1119" s="124"/>
      <c r="N1119" s="36"/>
      <c r="O1119" s="131"/>
      <c r="Q1119" s="303"/>
    </row>
    <row r="1120" spans="1:17" s="136" customFormat="1" x14ac:dyDescent="0.2">
      <c r="A1120" s="41"/>
      <c r="B1120" s="24"/>
      <c r="C1120" s="108"/>
      <c r="E1120" s="148"/>
      <c r="F1120" s="148"/>
      <c r="G1120" s="155"/>
      <c r="H1120" s="156"/>
      <c r="I1120" s="23"/>
      <c r="J1120" s="124"/>
      <c r="K1120" s="36"/>
      <c r="L1120" s="124"/>
      <c r="M1120" s="124"/>
      <c r="N1120" s="36"/>
      <c r="O1120" s="131"/>
      <c r="Q1120" s="303"/>
    </row>
    <row r="1121" spans="1:17" s="136" customFormat="1" x14ac:dyDescent="0.2">
      <c r="A1121" s="41"/>
      <c r="B1121" s="24"/>
      <c r="C1121" s="108"/>
      <c r="E1121" s="148"/>
      <c r="F1121" s="148"/>
      <c r="G1121" s="155"/>
      <c r="H1121" s="156"/>
      <c r="I1121" s="23"/>
      <c r="J1121" s="124"/>
      <c r="K1121" s="36"/>
      <c r="L1121" s="124"/>
      <c r="M1121" s="124"/>
      <c r="N1121" s="36"/>
      <c r="O1121" s="131"/>
      <c r="Q1121" s="303"/>
    </row>
    <row r="1122" spans="1:17" s="136" customFormat="1" x14ac:dyDescent="0.2">
      <c r="A1122" s="41"/>
      <c r="B1122" s="24"/>
      <c r="C1122" s="108"/>
      <c r="E1122" s="148"/>
      <c r="F1122" s="148"/>
      <c r="G1122" s="155"/>
      <c r="H1122" s="156"/>
      <c r="I1122" s="23"/>
      <c r="J1122" s="124"/>
      <c r="K1122" s="36"/>
      <c r="L1122" s="124"/>
      <c r="M1122" s="124"/>
      <c r="N1122" s="36"/>
      <c r="O1122" s="131"/>
      <c r="Q1122" s="303"/>
    </row>
    <row r="1123" spans="1:17" s="136" customFormat="1" x14ac:dyDescent="0.2">
      <c r="A1123" s="41"/>
      <c r="B1123" s="24"/>
      <c r="C1123" s="108"/>
      <c r="E1123" s="148"/>
      <c r="F1123" s="148"/>
      <c r="G1123" s="155"/>
      <c r="H1123" s="156"/>
      <c r="I1123" s="23"/>
      <c r="J1123" s="124"/>
      <c r="K1123" s="36"/>
      <c r="L1123" s="124"/>
      <c r="M1123" s="124"/>
      <c r="N1123" s="36"/>
      <c r="O1123" s="131"/>
      <c r="Q1123" s="303"/>
    </row>
    <row r="1124" spans="1:17" s="136" customFormat="1" x14ac:dyDescent="0.2">
      <c r="A1124" s="41"/>
      <c r="B1124" s="24"/>
      <c r="C1124" s="108"/>
      <c r="E1124" s="148"/>
      <c r="F1124" s="148"/>
      <c r="G1124" s="155"/>
      <c r="H1124" s="156"/>
      <c r="I1124" s="23"/>
      <c r="J1124" s="124"/>
      <c r="K1124" s="36"/>
      <c r="L1124" s="124"/>
      <c r="M1124" s="124"/>
      <c r="N1124" s="36"/>
      <c r="O1124" s="131"/>
      <c r="Q1124" s="303"/>
    </row>
    <row r="1125" spans="1:17" s="136" customFormat="1" x14ac:dyDescent="0.2">
      <c r="A1125" s="41"/>
      <c r="B1125" s="24"/>
      <c r="C1125" s="108"/>
      <c r="E1125" s="148"/>
      <c r="F1125" s="148"/>
      <c r="G1125" s="155"/>
      <c r="H1125" s="156"/>
      <c r="I1125" s="23"/>
      <c r="J1125" s="124"/>
      <c r="K1125" s="36"/>
      <c r="L1125" s="124"/>
      <c r="M1125" s="124"/>
      <c r="N1125" s="36"/>
      <c r="O1125" s="131"/>
      <c r="Q1125" s="303"/>
    </row>
    <row r="1126" spans="1:17" s="136" customFormat="1" x14ac:dyDescent="0.2">
      <c r="A1126" s="41"/>
      <c r="B1126" s="24"/>
      <c r="C1126" s="108"/>
      <c r="E1126" s="148"/>
      <c r="F1126" s="148"/>
      <c r="G1126" s="155"/>
      <c r="H1126" s="156"/>
      <c r="I1126" s="23"/>
      <c r="J1126" s="124"/>
      <c r="K1126" s="36"/>
      <c r="L1126" s="124"/>
      <c r="M1126" s="124"/>
      <c r="N1126" s="36"/>
      <c r="O1126" s="131"/>
      <c r="Q1126" s="303"/>
    </row>
    <row r="1127" spans="1:17" s="136" customFormat="1" x14ac:dyDescent="0.2">
      <c r="A1127" s="41"/>
      <c r="B1127" s="24"/>
      <c r="C1127" s="108"/>
      <c r="E1127" s="148"/>
      <c r="F1127" s="148"/>
      <c r="G1127" s="155"/>
      <c r="H1127" s="156"/>
      <c r="I1127" s="23"/>
      <c r="J1127" s="124"/>
      <c r="K1127" s="36"/>
      <c r="L1127" s="124"/>
      <c r="M1127" s="124"/>
      <c r="N1127" s="36"/>
      <c r="O1127" s="131"/>
      <c r="Q1127" s="303"/>
    </row>
    <row r="1128" spans="1:17" s="136" customFormat="1" x14ac:dyDescent="0.2">
      <c r="A1128" s="41"/>
      <c r="B1128" s="24"/>
      <c r="C1128" s="108"/>
      <c r="E1128" s="148"/>
      <c r="F1128" s="148"/>
      <c r="G1128" s="155"/>
      <c r="H1128" s="156"/>
      <c r="I1128" s="23"/>
      <c r="J1128" s="124"/>
      <c r="K1128" s="36"/>
      <c r="L1128" s="124"/>
      <c r="M1128" s="124"/>
      <c r="N1128" s="36"/>
      <c r="O1128" s="131"/>
      <c r="Q1128" s="303"/>
    </row>
    <row r="1129" spans="1:17" s="136" customFormat="1" x14ac:dyDescent="0.2">
      <c r="A1129" s="41"/>
      <c r="B1129" s="24"/>
      <c r="C1129" s="108"/>
      <c r="E1129" s="148"/>
      <c r="F1129" s="148"/>
      <c r="G1129" s="155"/>
      <c r="H1129" s="156"/>
      <c r="I1129" s="23"/>
      <c r="J1129" s="124"/>
      <c r="K1129" s="36"/>
      <c r="L1129" s="124"/>
      <c r="M1129" s="124"/>
      <c r="N1129" s="36"/>
      <c r="O1129" s="131"/>
      <c r="Q1129" s="303"/>
    </row>
    <row r="1130" spans="1:17" s="136" customFormat="1" x14ac:dyDescent="0.2">
      <c r="A1130" s="41"/>
      <c r="B1130" s="24"/>
      <c r="C1130" s="108"/>
      <c r="E1130" s="148"/>
      <c r="F1130" s="148"/>
      <c r="G1130" s="155"/>
      <c r="H1130" s="156"/>
      <c r="I1130" s="23"/>
      <c r="J1130" s="124"/>
      <c r="K1130" s="36"/>
      <c r="L1130" s="124"/>
      <c r="M1130" s="124"/>
      <c r="N1130" s="36"/>
      <c r="O1130" s="131"/>
      <c r="Q1130" s="303"/>
    </row>
    <row r="1131" spans="1:17" s="136" customFormat="1" x14ac:dyDescent="0.2">
      <c r="A1131" s="41"/>
      <c r="B1131" s="24"/>
      <c r="C1131" s="108"/>
      <c r="E1131" s="148"/>
      <c r="F1131" s="148"/>
      <c r="G1131" s="155"/>
      <c r="H1131" s="156"/>
      <c r="I1131" s="23"/>
      <c r="J1131" s="124"/>
      <c r="K1131" s="36"/>
      <c r="L1131" s="124"/>
      <c r="M1131" s="124"/>
      <c r="N1131" s="36"/>
      <c r="O1131" s="131"/>
      <c r="Q1131" s="303"/>
    </row>
    <row r="1132" spans="1:17" s="136" customFormat="1" x14ac:dyDescent="0.2">
      <c r="A1132" s="41"/>
      <c r="B1132" s="24"/>
      <c r="C1132" s="108"/>
      <c r="E1132" s="148"/>
      <c r="F1132" s="148"/>
      <c r="G1132" s="155"/>
      <c r="H1132" s="156"/>
      <c r="I1132" s="23"/>
      <c r="J1132" s="124"/>
      <c r="K1132" s="36"/>
      <c r="L1132" s="124"/>
      <c r="M1132" s="124"/>
      <c r="N1132" s="36"/>
      <c r="O1132" s="131"/>
      <c r="Q1132" s="303"/>
    </row>
    <row r="1133" spans="1:17" s="136" customFormat="1" x14ac:dyDescent="0.2">
      <c r="A1133" s="41"/>
      <c r="B1133" s="24"/>
      <c r="C1133" s="108"/>
      <c r="E1133" s="148"/>
      <c r="F1133" s="148"/>
      <c r="G1133" s="155"/>
      <c r="H1133" s="156"/>
      <c r="I1133" s="23"/>
      <c r="J1133" s="124"/>
      <c r="K1133" s="36"/>
      <c r="L1133" s="124"/>
      <c r="M1133" s="124"/>
      <c r="N1133" s="36"/>
      <c r="O1133" s="131"/>
      <c r="Q1133" s="303"/>
    </row>
    <row r="1134" spans="1:17" s="136" customFormat="1" x14ac:dyDescent="0.2">
      <c r="A1134" s="41"/>
      <c r="B1134" s="24"/>
      <c r="C1134" s="108"/>
      <c r="E1134" s="148"/>
      <c r="F1134" s="148"/>
      <c r="G1134" s="155"/>
      <c r="H1134" s="156"/>
      <c r="I1134" s="23"/>
      <c r="J1134" s="124"/>
      <c r="K1134" s="36"/>
      <c r="L1134" s="124"/>
      <c r="M1134" s="124"/>
      <c r="N1134" s="36"/>
      <c r="O1134" s="131"/>
      <c r="Q1134" s="303"/>
    </row>
    <row r="1135" spans="1:17" s="136" customFormat="1" x14ac:dyDescent="0.2">
      <c r="A1135" s="41"/>
      <c r="B1135" s="24"/>
      <c r="C1135" s="108"/>
      <c r="E1135" s="148"/>
      <c r="F1135" s="148"/>
      <c r="G1135" s="155"/>
      <c r="H1135" s="156"/>
      <c r="I1135" s="23"/>
      <c r="J1135" s="124"/>
      <c r="K1135" s="36"/>
      <c r="L1135" s="124"/>
      <c r="M1135" s="124"/>
      <c r="N1135" s="36"/>
      <c r="O1135" s="131"/>
      <c r="Q1135" s="303"/>
    </row>
    <row r="1136" spans="1:17" s="136" customFormat="1" x14ac:dyDescent="0.2">
      <c r="A1136" s="41"/>
      <c r="B1136" s="24"/>
      <c r="C1136" s="108"/>
      <c r="E1136" s="148"/>
      <c r="F1136" s="148"/>
      <c r="G1136" s="155"/>
      <c r="H1136" s="156"/>
      <c r="I1136" s="23"/>
      <c r="J1136" s="124"/>
      <c r="K1136" s="36"/>
      <c r="L1136" s="124"/>
      <c r="M1136" s="124"/>
      <c r="N1136" s="36"/>
      <c r="O1136" s="131"/>
      <c r="Q1136" s="303"/>
    </row>
    <row r="1137" spans="1:17" s="136" customFormat="1" x14ac:dyDescent="0.2">
      <c r="A1137" s="41"/>
      <c r="B1137" s="24"/>
      <c r="C1137" s="108"/>
      <c r="E1137" s="148"/>
      <c r="F1137" s="148"/>
      <c r="G1137" s="155"/>
      <c r="H1137" s="156"/>
      <c r="I1137" s="23"/>
      <c r="J1137" s="124"/>
      <c r="K1137" s="36"/>
      <c r="L1137" s="124"/>
      <c r="M1137" s="124"/>
      <c r="N1137" s="36"/>
      <c r="O1137" s="131"/>
      <c r="Q1137" s="303"/>
    </row>
    <row r="1138" spans="1:17" s="136" customFormat="1" x14ac:dyDescent="0.2">
      <c r="A1138" s="41"/>
      <c r="B1138" s="24"/>
      <c r="C1138" s="108"/>
      <c r="E1138" s="148"/>
      <c r="F1138" s="148"/>
      <c r="G1138" s="155"/>
      <c r="H1138" s="156"/>
      <c r="I1138" s="23"/>
      <c r="J1138" s="124"/>
      <c r="K1138" s="36"/>
      <c r="L1138" s="124"/>
      <c r="M1138" s="124"/>
      <c r="N1138" s="36"/>
      <c r="O1138" s="131"/>
      <c r="Q1138" s="303"/>
    </row>
    <row r="1139" spans="1:17" s="136" customFormat="1" x14ac:dyDescent="0.2">
      <c r="A1139" s="41"/>
      <c r="B1139" s="24"/>
      <c r="C1139" s="108"/>
      <c r="E1139" s="148"/>
      <c r="F1139" s="148"/>
      <c r="G1139" s="155"/>
      <c r="H1139" s="156"/>
      <c r="I1139" s="23"/>
      <c r="J1139" s="124"/>
      <c r="K1139" s="36"/>
      <c r="L1139" s="124"/>
      <c r="M1139" s="124"/>
      <c r="N1139" s="36"/>
      <c r="O1139" s="131"/>
      <c r="Q1139" s="303"/>
    </row>
    <row r="1140" spans="1:17" s="136" customFormat="1" x14ac:dyDescent="0.2">
      <c r="A1140" s="41"/>
      <c r="B1140" s="24"/>
      <c r="C1140" s="108"/>
      <c r="E1140" s="148"/>
      <c r="F1140" s="148"/>
      <c r="G1140" s="155"/>
      <c r="H1140" s="156"/>
      <c r="I1140" s="23"/>
      <c r="J1140" s="124"/>
      <c r="K1140" s="36"/>
      <c r="L1140" s="124"/>
      <c r="M1140" s="124"/>
      <c r="N1140" s="36"/>
      <c r="O1140" s="131"/>
      <c r="Q1140" s="303"/>
    </row>
    <row r="1141" spans="1:17" s="136" customFormat="1" x14ac:dyDescent="0.2">
      <c r="A1141" s="41"/>
      <c r="B1141" s="24"/>
      <c r="C1141" s="108"/>
      <c r="E1141" s="148"/>
      <c r="F1141" s="148"/>
      <c r="G1141" s="155"/>
      <c r="H1141" s="156"/>
      <c r="I1141" s="23"/>
      <c r="J1141" s="124"/>
      <c r="K1141" s="36"/>
      <c r="L1141" s="124"/>
      <c r="M1141" s="124"/>
      <c r="N1141" s="36"/>
      <c r="O1141" s="131"/>
      <c r="Q1141" s="303"/>
    </row>
    <row r="1142" spans="1:17" s="136" customFormat="1" x14ac:dyDescent="0.2">
      <c r="A1142" s="41"/>
      <c r="B1142" s="24"/>
      <c r="C1142" s="108"/>
      <c r="E1142" s="148"/>
      <c r="F1142" s="148"/>
      <c r="G1142" s="155"/>
      <c r="H1142" s="156"/>
      <c r="I1142" s="23"/>
      <c r="J1142" s="124"/>
      <c r="K1142" s="36"/>
      <c r="L1142" s="124"/>
      <c r="M1142" s="124"/>
      <c r="N1142" s="36"/>
      <c r="O1142" s="131"/>
      <c r="Q1142" s="303"/>
    </row>
    <row r="1143" spans="1:17" s="136" customFormat="1" x14ac:dyDescent="0.2">
      <c r="A1143" s="41"/>
      <c r="B1143" s="24"/>
      <c r="C1143" s="108"/>
      <c r="E1143" s="148"/>
      <c r="F1143" s="148"/>
      <c r="G1143" s="155"/>
      <c r="H1143" s="156"/>
      <c r="I1143" s="23"/>
      <c r="J1143" s="124"/>
      <c r="K1143" s="36"/>
      <c r="L1143" s="124"/>
      <c r="M1143" s="124"/>
      <c r="N1143" s="36"/>
      <c r="O1143" s="131"/>
      <c r="Q1143" s="303"/>
    </row>
    <row r="1144" spans="1:17" s="136" customFormat="1" x14ac:dyDescent="0.2">
      <c r="A1144" s="41"/>
      <c r="B1144" s="24"/>
      <c r="C1144" s="108"/>
      <c r="E1144" s="148"/>
      <c r="F1144" s="148"/>
      <c r="G1144" s="155"/>
      <c r="H1144" s="156"/>
      <c r="I1144" s="23"/>
      <c r="J1144" s="124"/>
      <c r="K1144" s="36"/>
      <c r="L1144" s="124"/>
      <c r="M1144" s="124"/>
      <c r="N1144" s="36"/>
      <c r="O1144" s="131"/>
      <c r="Q1144" s="303"/>
    </row>
    <row r="1145" spans="1:17" s="136" customFormat="1" x14ac:dyDescent="0.2">
      <c r="A1145" s="41"/>
      <c r="B1145" s="24"/>
      <c r="C1145" s="108"/>
      <c r="E1145" s="148"/>
      <c r="F1145" s="148"/>
      <c r="G1145" s="155"/>
      <c r="H1145" s="156"/>
      <c r="I1145" s="23"/>
      <c r="J1145" s="124"/>
      <c r="K1145" s="36"/>
      <c r="L1145" s="124"/>
      <c r="M1145" s="124"/>
      <c r="N1145" s="36"/>
      <c r="O1145" s="131"/>
      <c r="Q1145" s="303"/>
    </row>
    <row r="1146" spans="1:17" s="136" customFormat="1" x14ac:dyDescent="0.2">
      <c r="A1146" s="41"/>
      <c r="B1146" s="24"/>
      <c r="C1146" s="108"/>
      <c r="E1146" s="148"/>
      <c r="F1146" s="148"/>
      <c r="G1146" s="155"/>
      <c r="H1146" s="156"/>
      <c r="I1146" s="23"/>
      <c r="J1146" s="124"/>
      <c r="K1146" s="36"/>
      <c r="L1146" s="124"/>
      <c r="M1146" s="124"/>
      <c r="N1146" s="36"/>
      <c r="O1146" s="131"/>
      <c r="Q1146" s="303"/>
    </row>
    <row r="1147" spans="1:17" s="136" customFormat="1" x14ac:dyDescent="0.2">
      <c r="A1147" s="41"/>
      <c r="B1147" s="24"/>
      <c r="C1147" s="108"/>
      <c r="E1147" s="148"/>
      <c r="F1147" s="148"/>
      <c r="G1147" s="155"/>
      <c r="H1147" s="156"/>
      <c r="I1147" s="23"/>
      <c r="J1147" s="124"/>
      <c r="K1147" s="36"/>
      <c r="L1147" s="124"/>
      <c r="M1147" s="124"/>
      <c r="N1147" s="36"/>
      <c r="O1147" s="131"/>
      <c r="Q1147" s="303"/>
    </row>
    <row r="1148" spans="1:17" s="136" customFormat="1" x14ac:dyDescent="0.2">
      <c r="A1148" s="41"/>
      <c r="B1148" s="24"/>
      <c r="C1148" s="108"/>
      <c r="E1148" s="148"/>
      <c r="F1148" s="148"/>
      <c r="G1148" s="155"/>
      <c r="H1148" s="156"/>
      <c r="I1148" s="23"/>
      <c r="J1148" s="124"/>
      <c r="K1148" s="36"/>
      <c r="L1148" s="124"/>
      <c r="M1148" s="124"/>
      <c r="N1148" s="36"/>
      <c r="O1148" s="131"/>
      <c r="Q1148" s="303"/>
    </row>
    <row r="1149" spans="1:17" s="136" customFormat="1" x14ac:dyDescent="0.2">
      <c r="A1149" s="41"/>
      <c r="B1149" s="24"/>
      <c r="C1149" s="108"/>
      <c r="E1149" s="148"/>
      <c r="F1149" s="148"/>
      <c r="G1149" s="155"/>
      <c r="H1149" s="156"/>
      <c r="I1149" s="23"/>
      <c r="J1149" s="124"/>
      <c r="K1149" s="36"/>
      <c r="L1149" s="124"/>
      <c r="M1149" s="124"/>
      <c r="N1149" s="36"/>
      <c r="O1149" s="131"/>
      <c r="Q1149" s="303"/>
    </row>
    <row r="1150" spans="1:17" s="136" customFormat="1" x14ac:dyDescent="0.2">
      <c r="A1150" s="41"/>
      <c r="B1150" s="24"/>
      <c r="C1150" s="108"/>
      <c r="E1150" s="148"/>
      <c r="F1150" s="148"/>
      <c r="G1150" s="155"/>
      <c r="H1150" s="156"/>
      <c r="I1150" s="23"/>
      <c r="J1150" s="124"/>
      <c r="K1150" s="36"/>
      <c r="L1150" s="124"/>
      <c r="M1150" s="124"/>
      <c r="N1150" s="36"/>
      <c r="O1150" s="131"/>
      <c r="Q1150" s="303"/>
    </row>
    <row r="1151" spans="1:17" s="136" customFormat="1" x14ac:dyDescent="0.2">
      <c r="A1151" s="41"/>
      <c r="B1151" s="24"/>
      <c r="C1151" s="108"/>
      <c r="E1151" s="148"/>
      <c r="F1151" s="148"/>
      <c r="G1151" s="155"/>
      <c r="H1151" s="156"/>
      <c r="I1151" s="23"/>
      <c r="J1151" s="124"/>
      <c r="K1151" s="36"/>
      <c r="L1151" s="124"/>
      <c r="M1151" s="124"/>
      <c r="N1151" s="36"/>
      <c r="O1151" s="131"/>
      <c r="Q1151" s="303"/>
    </row>
    <row r="1152" spans="1:17" s="136" customFormat="1" x14ac:dyDescent="0.2">
      <c r="A1152" s="41"/>
      <c r="B1152" s="24"/>
      <c r="C1152" s="108"/>
      <c r="E1152" s="148"/>
      <c r="F1152" s="148"/>
      <c r="G1152" s="155"/>
      <c r="H1152" s="156"/>
      <c r="I1152" s="23"/>
      <c r="J1152" s="124"/>
      <c r="K1152" s="36"/>
      <c r="L1152" s="124"/>
      <c r="M1152" s="124"/>
      <c r="N1152" s="36"/>
      <c r="O1152" s="131"/>
      <c r="Q1152" s="303"/>
    </row>
    <row r="1153" spans="1:17" s="136" customFormat="1" x14ac:dyDescent="0.2">
      <c r="A1153" s="41"/>
      <c r="B1153" s="24"/>
      <c r="C1153" s="108"/>
      <c r="E1153" s="148"/>
      <c r="F1153" s="148"/>
      <c r="G1153" s="155"/>
      <c r="H1153" s="156"/>
      <c r="I1153" s="23"/>
      <c r="J1153" s="124"/>
      <c r="K1153" s="36"/>
      <c r="L1153" s="124"/>
      <c r="M1153" s="124"/>
      <c r="N1153" s="36"/>
      <c r="O1153" s="131"/>
      <c r="Q1153" s="303"/>
    </row>
    <row r="1154" spans="1:17" s="136" customFormat="1" x14ac:dyDescent="0.2">
      <c r="A1154" s="41"/>
      <c r="B1154" s="24"/>
      <c r="C1154" s="108"/>
      <c r="E1154" s="148"/>
      <c r="F1154" s="148"/>
      <c r="G1154" s="155"/>
      <c r="H1154" s="156"/>
      <c r="I1154" s="23"/>
      <c r="J1154" s="124"/>
      <c r="K1154" s="36"/>
      <c r="L1154" s="124"/>
      <c r="M1154" s="124"/>
      <c r="N1154" s="36"/>
      <c r="O1154" s="131"/>
      <c r="Q1154" s="303"/>
    </row>
    <row r="1155" spans="1:17" s="136" customFormat="1" x14ac:dyDescent="0.2">
      <c r="A1155" s="41"/>
      <c r="B1155" s="24"/>
      <c r="C1155" s="108"/>
      <c r="E1155" s="148"/>
      <c r="F1155" s="148"/>
      <c r="G1155" s="155"/>
      <c r="H1155" s="156"/>
      <c r="I1155" s="23"/>
      <c r="J1155" s="124"/>
      <c r="K1155" s="36"/>
      <c r="L1155" s="124"/>
      <c r="M1155" s="124"/>
      <c r="N1155" s="36"/>
      <c r="O1155" s="131"/>
      <c r="Q1155" s="303"/>
    </row>
    <row r="1156" spans="1:17" s="136" customFormat="1" x14ac:dyDescent="0.2">
      <c r="A1156" s="41"/>
      <c r="B1156" s="24"/>
      <c r="C1156" s="108"/>
      <c r="E1156" s="148"/>
      <c r="F1156" s="148"/>
      <c r="G1156" s="155"/>
      <c r="H1156" s="156"/>
      <c r="I1156" s="23"/>
      <c r="J1156" s="124"/>
      <c r="K1156" s="36"/>
      <c r="L1156" s="124"/>
      <c r="M1156" s="124"/>
      <c r="N1156" s="36"/>
      <c r="O1156" s="131"/>
      <c r="Q1156" s="303"/>
    </row>
    <row r="1157" spans="1:17" s="136" customFormat="1" x14ac:dyDescent="0.2">
      <c r="A1157" s="41"/>
      <c r="B1157" s="24"/>
      <c r="C1157" s="108"/>
      <c r="E1157" s="148"/>
      <c r="F1157" s="148"/>
      <c r="G1157" s="155"/>
      <c r="H1157" s="156"/>
      <c r="I1157" s="23"/>
      <c r="J1157" s="124"/>
      <c r="K1157" s="36"/>
      <c r="L1157" s="124"/>
      <c r="M1157" s="124"/>
      <c r="N1157" s="36"/>
      <c r="O1157" s="131"/>
      <c r="Q1157" s="303"/>
    </row>
    <row r="1158" spans="1:17" s="136" customFormat="1" x14ac:dyDescent="0.2">
      <c r="A1158" s="41"/>
      <c r="B1158" s="24"/>
      <c r="C1158" s="108"/>
      <c r="E1158" s="148"/>
      <c r="F1158" s="148"/>
      <c r="G1158" s="155"/>
      <c r="H1158" s="156"/>
      <c r="I1158" s="23"/>
      <c r="J1158" s="124"/>
      <c r="K1158" s="36"/>
      <c r="L1158" s="124"/>
      <c r="M1158" s="124"/>
      <c r="N1158" s="36"/>
      <c r="O1158" s="131"/>
      <c r="Q1158" s="303"/>
    </row>
    <row r="1159" spans="1:17" s="136" customFormat="1" x14ac:dyDescent="0.2">
      <c r="A1159" s="41"/>
      <c r="B1159" s="24"/>
      <c r="C1159" s="108"/>
      <c r="E1159" s="148"/>
      <c r="F1159" s="148"/>
      <c r="G1159" s="155"/>
      <c r="H1159" s="156"/>
      <c r="I1159" s="23"/>
      <c r="J1159" s="124"/>
      <c r="K1159" s="36"/>
      <c r="L1159" s="124"/>
      <c r="M1159" s="124"/>
      <c r="N1159" s="36"/>
      <c r="O1159" s="131"/>
      <c r="Q1159" s="303"/>
    </row>
    <row r="1160" spans="1:17" s="136" customFormat="1" x14ac:dyDescent="0.2">
      <c r="A1160" s="41"/>
      <c r="B1160" s="24"/>
      <c r="C1160" s="108"/>
      <c r="E1160" s="148"/>
      <c r="F1160" s="148"/>
      <c r="G1160" s="155"/>
      <c r="H1160" s="156"/>
      <c r="I1160" s="23"/>
      <c r="J1160" s="124"/>
      <c r="K1160" s="36"/>
      <c r="L1160" s="124"/>
      <c r="M1160" s="124"/>
      <c r="N1160" s="36"/>
      <c r="O1160" s="131"/>
      <c r="Q1160" s="303"/>
    </row>
    <row r="1161" spans="1:17" s="136" customFormat="1" x14ac:dyDescent="0.2">
      <c r="A1161" s="41"/>
      <c r="B1161" s="24"/>
      <c r="C1161" s="108"/>
      <c r="E1161" s="148"/>
      <c r="F1161" s="148"/>
      <c r="G1161" s="155"/>
      <c r="H1161" s="156"/>
      <c r="I1161" s="23"/>
      <c r="J1161" s="124"/>
      <c r="K1161" s="36"/>
      <c r="L1161" s="124"/>
      <c r="M1161" s="124"/>
      <c r="N1161" s="36"/>
      <c r="O1161" s="131"/>
      <c r="Q1161" s="303"/>
    </row>
    <row r="1162" spans="1:17" s="136" customFormat="1" x14ac:dyDescent="0.2">
      <c r="A1162" s="41"/>
      <c r="B1162" s="24"/>
      <c r="C1162" s="108"/>
      <c r="E1162" s="148"/>
      <c r="F1162" s="148"/>
      <c r="G1162" s="155"/>
      <c r="H1162" s="156"/>
      <c r="I1162" s="23"/>
      <c r="J1162" s="124"/>
      <c r="K1162" s="36"/>
      <c r="L1162" s="124"/>
      <c r="M1162" s="124"/>
      <c r="N1162" s="36"/>
      <c r="O1162" s="131"/>
      <c r="Q1162" s="303"/>
    </row>
    <row r="1163" spans="1:17" s="136" customFormat="1" x14ac:dyDescent="0.2">
      <c r="A1163" s="41"/>
      <c r="B1163" s="24"/>
      <c r="C1163" s="108"/>
      <c r="E1163" s="148"/>
      <c r="F1163" s="148"/>
      <c r="G1163" s="155"/>
      <c r="H1163" s="156"/>
      <c r="I1163" s="23"/>
      <c r="J1163" s="124"/>
      <c r="K1163" s="36"/>
      <c r="L1163" s="124"/>
      <c r="M1163" s="124"/>
      <c r="N1163" s="36"/>
      <c r="O1163" s="131"/>
      <c r="Q1163" s="303"/>
    </row>
    <row r="1164" spans="1:17" s="136" customFormat="1" x14ac:dyDescent="0.2">
      <c r="A1164" s="41"/>
      <c r="B1164" s="24"/>
      <c r="C1164" s="108"/>
      <c r="E1164" s="148"/>
      <c r="F1164" s="148"/>
      <c r="G1164" s="155"/>
      <c r="H1164" s="156"/>
      <c r="I1164" s="23"/>
      <c r="J1164" s="124"/>
      <c r="K1164" s="36"/>
      <c r="L1164" s="124"/>
      <c r="M1164" s="124"/>
      <c r="N1164" s="36"/>
      <c r="O1164" s="131"/>
      <c r="Q1164" s="303"/>
    </row>
    <row r="1165" spans="1:17" s="136" customFormat="1" x14ac:dyDescent="0.2">
      <c r="A1165" s="41"/>
      <c r="B1165" s="24"/>
      <c r="C1165" s="108"/>
      <c r="E1165" s="148"/>
      <c r="F1165" s="148"/>
      <c r="G1165" s="155"/>
      <c r="H1165" s="156"/>
      <c r="I1165" s="23"/>
      <c r="J1165" s="124"/>
      <c r="K1165" s="36"/>
      <c r="L1165" s="124"/>
      <c r="M1165" s="124"/>
      <c r="N1165" s="36"/>
      <c r="O1165" s="131"/>
      <c r="Q1165" s="303"/>
    </row>
    <row r="1166" spans="1:17" s="136" customFormat="1" x14ac:dyDescent="0.2">
      <c r="A1166" s="41"/>
      <c r="B1166" s="24"/>
      <c r="C1166" s="108"/>
      <c r="E1166" s="148"/>
      <c r="F1166" s="148"/>
      <c r="G1166" s="155"/>
      <c r="H1166" s="156"/>
      <c r="I1166" s="23"/>
      <c r="J1166" s="124"/>
      <c r="K1166" s="36"/>
      <c r="L1166" s="124"/>
      <c r="M1166" s="124"/>
      <c r="N1166" s="36"/>
      <c r="O1166" s="131"/>
      <c r="Q1166" s="303"/>
    </row>
    <row r="1167" spans="1:17" s="136" customFormat="1" x14ac:dyDescent="0.2">
      <c r="A1167" s="41"/>
      <c r="B1167" s="24"/>
      <c r="C1167" s="108"/>
      <c r="E1167" s="148"/>
      <c r="F1167" s="148"/>
      <c r="G1167" s="155"/>
      <c r="H1167" s="156"/>
      <c r="I1167" s="23"/>
      <c r="J1167" s="124"/>
      <c r="K1167" s="36"/>
      <c r="L1167" s="124"/>
      <c r="M1167" s="124"/>
      <c r="N1167" s="36"/>
      <c r="O1167" s="131"/>
      <c r="Q1167" s="303"/>
    </row>
    <row r="1168" spans="1:17" s="136" customFormat="1" x14ac:dyDescent="0.2">
      <c r="A1168" s="41"/>
      <c r="B1168" s="24"/>
      <c r="C1168" s="108"/>
      <c r="E1168" s="148"/>
      <c r="F1168" s="148"/>
      <c r="G1168" s="155"/>
      <c r="H1168" s="156"/>
      <c r="I1168" s="23"/>
      <c r="J1168" s="124"/>
      <c r="K1168" s="36"/>
      <c r="L1168" s="124"/>
      <c r="M1168" s="124"/>
      <c r="N1168" s="36"/>
      <c r="O1168" s="131"/>
      <c r="Q1168" s="303"/>
    </row>
    <row r="1169" spans="1:17" s="136" customFormat="1" x14ac:dyDescent="0.2">
      <c r="A1169" s="41"/>
      <c r="B1169" s="24"/>
      <c r="C1169" s="108"/>
      <c r="E1169" s="148"/>
      <c r="F1169" s="148"/>
      <c r="G1169" s="155"/>
      <c r="H1169" s="156"/>
      <c r="I1169" s="23"/>
      <c r="J1169" s="124"/>
      <c r="K1169" s="36"/>
      <c r="L1169" s="124"/>
      <c r="M1169" s="124"/>
      <c r="N1169" s="36"/>
      <c r="O1169" s="131"/>
      <c r="Q1169" s="303"/>
    </row>
    <row r="1170" spans="1:17" s="136" customFormat="1" x14ac:dyDescent="0.2">
      <c r="A1170" s="41"/>
      <c r="B1170" s="24"/>
      <c r="C1170" s="108"/>
      <c r="E1170" s="148"/>
      <c r="F1170" s="148"/>
      <c r="G1170" s="155"/>
      <c r="H1170" s="156"/>
      <c r="I1170" s="23"/>
      <c r="J1170" s="124"/>
      <c r="K1170" s="36"/>
      <c r="L1170" s="124"/>
      <c r="M1170" s="124"/>
      <c r="N1170" s="36"/>
      <c r="O1170" s="131"/>
      <c r="Q1170" s="303"/>
    </row>
    <row r="1171" spans="1:17" s="136" customFormat="1" x14ac:dyDescent="0.2">
      <c r="A1171" s="41"/>
      <c r="B1171" s="24"/>
      <c r="C1171" s="108"/>
      <c r="E1171" s="148"/>
      <c r="F1171" s="148"/>
      <c r="G1171" s="155"/>
      <c r="H1171" s="156"/>
      <c r="I1171" s="23"/>
      <c r="J1171" s="124"/>
      <c r="K1171" s="36"/>
      <c r="L1171" s="124"/>
      <c r="M1171" s="124"/>
      <c r="N1171" s="36"/>
      <c r="O1171" s="131"/>
      <c r="Q1171" s="303"/>
    </row>
    <row r="1172" spans="1:17" s="136" customFormat="1" x14ac:dyDescent="0.2">
      <c r="A1172" s="41"/>
      <c r="B1172" s="24"/>
      <c r="C1172" s="108"/>
      <c r="E1172" s="148"/>
      <c r="F1172" s="148"/>
      <c r="G1172" s="155"/>
      <c r="H1172" s="156"/>
      <c r="I1172" s="23"/>
      <c r="J1172" s="124"/>
      <c r="K1172" s="36"/>
      <c r="L1172" s="124"/>
      <c r="M1172" s="124"/>
      <c r="N1172" s="36"/>
      <c r="O1172" s="131"/>
      <c r="Q1172" s="303"/>
    </row>
    <row r="1173" spans="1:17" s="136" customFormat="1" x14ac:dyDescent="0.2">
      <c r="A1173" s="41"/>
      <c r="B1173" s="24"/>
      <c r="C1173" s="108"/>
      <c r="E1173" s="148"/>
      <c r="F1173" s="148"/>
      <c r="G1173" s="155"/>
      <c r="H1173" s="156"/>
      <c r="I1173" s="23"/>
      <c r="J1173" s="124"/>
      <c r="K1173" s="36"/>
      <c r="L1173" s="124"/>
      <c r="M1173" s="124"/>
      <c r="N1173" s="36"/>
      <c r="O1173" s="131"/>
      <c r="Q1173" s="303"/>
    </row>
    <row r="1174" spans="1:17" s="136" customFormat="1" x14ac:dyDescent="0.2">
      <c r="A1174" s="41"/>
      <c r="B1174" s="24"/>
      <c r="C1174" s="108"/>
      <c r="E1174" s="148"/>
      <c r="F1174" s="148"/>
      <c r="G1174" s="155"/>
      <c r="H1174" s="156"/>
      <c r="I1174" s="23"/>
      <c r="J1174" s="124"/>
      <c r="K1174" s="36"/>
      <c r="L1174" s="124"/>
      <c r="M1174" s="124"/>
      <c r="N1174" s="36"/>
      <c r="O1174" s="131"/>
      <c r="Q1174" s="303"/>
    </row>
    <row r="1175" spans="1:17" s="136" customFormat="1" x14ac:dyDescent="0.2">
      <c r="A1175" s="41"/>
      <c r="B1175" s="24"/>
      <c r="C1175" s="108"/>
      <c r="E1175" s="148"/>
      <c r="F1175" s="148"/>
      <c r="G1175" s="155"/>
      <c r="H1175" s="156"/>
      <c r="I1175" s="23"/>
      <c r="J1175" s="124"/>
      <c r="K1175" s="36"/>
      <c r="L1175" s="124"/>
      <c r="M1175" s="124"/>
      <c r="N1175" s="36"/>
      <c r="O1175" s="131"/>
      <c r="Q1175" s="303"/>
    </row>
    <row r="1176" spans="1:17" s="136" customFormat="1" x14ac:dyDescent="0.2">
      <c r="A1176" s="41"/>
      <c r="B1176" s="24"/>
      <c r="C1176" s="108"/>
      <c r="E1176" s="148"/>
      <c r="F1176" s="148"/>
      <c r="G1176" s="155"/>
      <c r="H1176" s="156"/>
      <c r="I1176" s="23"/>
      <c r="J1176" s="124"/>
      <c r="K1176" s="36"/>
      <c r="L1176" s="124"/>
      <c r="M1176" s="124"/>
      <c r="N1176" s="36"/>
      <c r="O1176" s="131"/>
      <c r="Q1176" s="303"/>
    </row>
    <row r="1177" spans="1:17" s="136" customFormat="1" x14ac:dyDescent="0.2">
      <c r="A1177" s="41"/>
      <c r="B1177" s="24"/>
      <c r="C1177" s="108"/>
      <c r="E1177" s="148"/>
      <c r="F1177" s="148"/>
      <c r="G1177" s="155"/>
      <c r="H1177" s="156"/>
      <c r="I1177" s="23"/>
      <c r="J1177" s="124"/>
      <c r="K1177" s="36"/>
      <c r="L1177" s="124"/>
      <c r="M1177" s="124"/>
      <c r="N1177" s="36"/>
      <c r="O1177" s="131"/>
      <c r="Q1177" s="303"/>
    </row>
    <row r="1178" spans="1:17" s="136" customFormat="1" x14ac:dyDescent="0.2">
      <c r="A1178" s="41"/>
      <c r="B1178" s="24"/>
      <c r="C1178" s="108"/>
      <c r="E1178" s="148"/>
      <c r="F1178" s="148"/>
      <c r="G1178" s="155"/>
      <c r="H1178" s="156"/>
      <c r="I1178" s="23"/>
      <c r="J1178" s="124"/>
      <c r="K1178" s="36"/>
      <c r="L1178" s="124"/>
      <c r="M1178" s="124"/>
      <c r="N1178" s="36"/>
      <c r="O1178" s="131"/>
      <c r="Q1178" s="303"/>
    </row>
    <row r="1179" spans="1:17" s="136" customFormat="1" x14ac:dyDescent="0.2">
      <c r="A1179" s="41"/>
      <c r="B1179" s="24"/>
      <c r="C1179" s="108"/>
      <c r="E1179" s="148"/>
      <c r="F1179" s="148"/>
      <c r="G1179" s="155"/>
      <c r="H1179" s="156"/>
      <c r="I1179" s="23"/>
      <c r="J1179" s="124"/>
      <c r="K1179" s="36"/>
      <c r="L1179" s="124"/>
      <c r="M1179" s="124"/>
      <c r="N1179" s="36"/>
      <c r="O1179" s="131"/>
      <c r="Q1179" s="303"/>
    </row>
    <row r="1180" spans="1:17" s="136" customFormat="1" x14ac:dyDescent="0.2">
      <c r="A1180" s="41"/>
      <c r="B1180" s="24"/>
      <c r="C1180" s="108"/>
      <c r="E1180" s="148"/>
      <c r="F1180" s="148"/>
      <c r="G1180" s="155"/>
      <c r="H1180" s="156"/>
      <c r="I1180" s="23"/>
      <c r="J1180" s="124"/>
      <c r="K1180" s="36"/>
      <c r="L1180" s="124"/>
      <c r="M1180" s="124"/>
      <c r="N1180" s="36"/>
      <c r="O1180" s="131"/>
      <c r="Q1180" s="303"/>
    </row>
    <row r="1181" spans="1:17" s="136" customFormat="1" x14ac:dyDescent="0.2">
      <c r="A1181" s="41"/>
      <c r="B1181" s="24"/>
      <c r="C1181" s="108"/>
      <c r="E1181" s="148"/>
      <c r="F1181" s="148"/>
      <c r="G1181" s="155"/>
      <c r="H1181" s="156"/>
      <c r="I1181" s="23"/>
      <c r="J1181" s="124"/>
      <c r="K1181" s="36"/>
      <c r="L1181" s="124"/>
      <c r="M1181" s="124"/>
      <c r="N1181" s="36"/>
      <c r="O1181" s="131"/>
      <c r="Q1181" s="303"/>
    </row>
    <row r="1182" spans="1:17" s="136" customFormat="1" x14ac:dyDescent="0.2">
      <c r="A1182" s="41"/>
      <c r="B1182" s="24"/>
      <c r="C1182" s="108"/>
      <c r="E1182" s="148"/>
      <c r="F1182" s="148"/>
      <c r="G1182" s="155"/>
      <c r="H1182" s="156"/>
      <c r="I1182" s="23"/>
      <c r="J1182" s="124"/>
      <c r="K1182" s="36"/>
      <c r="L1182" s="124"/>
      <c r="M1182" s="124"/>
      <c r="N1182" s="36"/>
      <c r="O1182" s="131"/>
      <c r="Q1182" s="303"/>
    </row>
    <row r="1183" spans="1:17" s="136" customFormat="1" x14ac:dyDescent="0.2">
      <c r="A1183" s="41"/>
      <c r="B1183" s="24"/>
      <c r="C1183" s="108"/>
      <c r="E1183" s="148"/>
      <c r="F1183" s="148"/>
      <c r="G1183" s="155"/>
      <c r="H1183" s="156"/>
      <c r="I1183" s="23"/>
      <c r="J1183" s="124"/>
      <c r="K1183" s="36"/>
      <c r="L1183" s="124"/>
      <c r="M1183" s="124"/>
      <c r="N1183" s="36"/>
      <c r="O1183" s="131"/>
      <c r="Q1183" s="303"/>
    </row>
    <row r="1184" spans="1:17" s="136" customFormat="1" x14ac:dyDescent="0.2">
      <c r="A1184" s="41"/>
      <c r="B1184" s="24"/>
      <c r="C1184" s="108"/>
      <c r="E1184" s="148"/>
      <c r="F1184" s="148"/>
      <c r="G1184" s="155"/>
      <c r="H1184" s="156"/>
      <c r="I1184" s="23"/>
      <c r="J1184" s="124"/>
      <c r="K1184" s="36"/>
      <c r="L1184" s="124"/>
      <c r="M1184" s="124"/>
      <c r="N1184" s="36"/>
      <c r="O1184" s="131"/>
      <c r="Q1184" s="303"/>
    </row>
    <row r="1185" spans="1:17" s="136" customFormat="1" x14ac:dyDescent="0.2">
      <c r="A1185" s="41"/>
      <c r="B1185" s="24"/>
      <c r="C1185" s="108"/>
      <c r="E1185" s="148"/>
      <c r="F1185" s="148"/>
      <c r="G1185" s="155"/>
      <c r="H1185" s="156"/>
      <c r="I1185" s="23"/>
      <c r="J1185" s="124"/>
      <c r="K1185" s="36"/>
      <c r="L1185" s="124"/>
      <c r="M1185" s="124"/>
      <c r="N1185" s="36"/>
      <c r="O1185" s="131"/>
      <c r="Q1185" s="303"/>
    </row>
    <row r="1186" spans="1:17" s="136" customFormat="1" x14ac:dyDescent="0.2">
      <c r="A1186" s="41"/>
      <c r="B1186" s="24"/>
      <c r="C1186" s="108"/>
      <c r="E1186" s="148"/>
      <c r="F1186" s="148"/>
      <c r="G1186" s="155"/>
      <c r="H1186" s="156"/>
      <c r="I1186" s="23"/>
      <c r="J1186" s="124"/>
      <c r="K1186" s="36"/>
      <c r="L1186" s="124"/>
      <c r="M1186" s="124"/>
      <c r="N1186" s="36"/>
      <c r="O1186" s="131"/>
      <c r="Q1186" s="303"/>
    </row>
    <row r="1187" spans="1:17" s="136" customFormat="1" x14ac:dyDescent="0.2">
      <c r="A1187" s="41"/>
      <c r="B1187" s="24"/>
      <c r="C1187" s="108"/>
      <c r="E1187" s="148"/>
      <c r="F1187" s="148"/>
      <c r="G1187" s="155"/>
      <c r="H1187" s="156"/>
      <c r="I1187" s="23"/>
      <c r="J1187" s="124"/>
      <c r="K1187" s="36"/>
      <c r="L1187" s="124"/>
      <c r="M1187" s="124"/>
      <c r="N1187" s="36"/>
      <c r="O1187" s="131"/>
      <c r="Q1187" s="303"/>
    </row>
    <row r="1188" spans="1:17" s="136" customFormat="1" x14ac:dyDescent="0.2">
      <c r="A1188" s="41"/>
      <c r="B1188" s="24"/>
      <c r="C1188" s="108"/>
      <c r="E1188" s="148"/>
      <c r="F1188" s="148"/>
      <c r="G1188" s="155"/>
      <c r="H1188" s="156"/>
      <c r="I1188" s="23"/>
      <c r="J1188" s="124"/>
      <c r="K1188" s="36"/>
      <c r="L1188" s="124"/>
      <c r="M1188" s="124"/>
      <c r="N1188" s="36"/>
      <c r="O1188" s="131"/>
      <c r="Q1188" s="303"/>
    </row>
    <row r="1189" spans="1:17" s="136" customFormat="1" x14ac:dyDescent="0.2">
      <c r="A1189" s="41"/>
      <c r="B1189" s="24"/>
      <c r="C1189" s="108"/>
      <c r="E1189" s="148"/>
      <c r="F1189" s="148"/>
      <c r="G1189" s="155"/>
      <c r="H1189" s="156"/>
      <c r="I1189" s="23"/>
      <c r="J1189" s="124"/>
      <c r="K1189" s="36"/>
      <c r="L1189" s="124"/>
      <c r="M1189" s="124"/>
      <c r="N1189" s="36"/>
      <c r="O1189" s="131"/>
      <c r="Q1189" s="303"/>
    </row>
    <row r="1190" spans="1:17" s="136" customFormat="1" x14ac:dyDescent="0.2">
      <c r="A1190" s="41"/>
      <c r="B1190" s="24"/>
      <c r="C1190" s="108"/>
      <c r="E1190" s="148"/>
      <c r="F1190" s="148"/>
      <c r="G1190" s="155"/>
      <c r="H1190" s="156"/>
      <c r="I1190" s="23"/>
      <c r="J1190" s="124"/>
      <c r="K1190" s="36"/>
      <c r="L1190" s="124"/>
      <c r="M1190" s="124"/>
      <c r="N1190" s="36"/>
      <c r="O1190" s="131"/>
      <c r="Q1190" s="303"/>
    </row>
    <row r="1191" spans="1:17" s="136" customFormat="1" x14ac:dyDescent="0.2">
      <c r="A1191" s="41"/>
      <c r="B1191" s="24"/>
      <c r="C1191" s="108"/>
      <c r="E1191" s="148"/>
      <c r="F1191" s="148"/>
      <c r="G1191" s="155"/>
      <c r="H1191" s="156"/>
      <c r="I1191" s="23"/>
      <c r="J1191" s="124"/>
      <c r="K1191" s="36"/>
      <c r="L1191" s="124"/>
      <c r="M1191" s="124"/>
      <c r="N1191" s="36"/>
      <c r="O1191" s="131"/>
      <c r="Q1191" s="303"/>
    </row>
    <row r="1192" spans="1:17" s="136" customFormat="1" x14ac:dyDescent="0.2">
      <c r="A1192" s="41"/>
      <c r="B1192" s="24"/>
      <c r="C1192" s="108"/>
      <c r="E1192" s="148"/>
      <c r="F1192" s="148"/>
      <c r="G1192" s="155"/>
      <c r="H1192" s="156"/>
      <c r="I1192" s="23"/>
      <c r="J1192" s="124"/>
      <c r="K1192" s="36"/>
      <c r="L1192" s="124"/>
      <c r="M1192" s="124"/>
      <c r="N1192" s="36"/>
      <c r="O1192" s="131"/>
      <c r="Q1192" s="303"/>
    </row>
    <row r="1193" spans="1:17" s="136" customFormat="1" x14ac:dyDescent="0.2">
      <c r="A1193" s="41"/>
      <c r="B1193" s="24"/>
      <c r="C1193" s="108"/>
      <c r="E1193" s="148"/>
      <c r="F1193" s="148"/>
      <c r="G1193" s="155"/>
      <c r="H1193" s="156"/>
      <c r="I1193" s="23"/>
      <c r="J1193" s="124"/>
      <c r="K1193" s="36"/>
      <c r="L1193" s="124"/>
      <c r="M1193" s="124"/>
      <c r="N1193" s="36"/>
      <c r="O1193" s="131"/>
      <c r="Q1193" s="303"/>
    </row>
    <row r="1194" spans="1:17" s="136" customFormat="1" x14ac:dyDescent="0.2">
      <c r="A1194" s="41"/>
      <c r="B1194" s="24"/>
      <c r="C1194" s="108"/>
      <c r="E1194" s="148"/>
      <c r="F1194" s="148"/>
      <c r="G1194" s="155"/>
      <c r="H1194" s="156"/>
      <c r="I1194" s="23"/>
      <c r="J1194" s="124"/>
      <c r="K1194" s="36"/>
      <c r="L1194" s="124"/>
      <c r="M1194" s="124"/>
      <c r="N1194" s="36"/>
      <c r="O1194" s="131"/>
      <c r="Q1194" s="303"/>
    </row>
    <row r="1195" spans="1:17" s="136" customFormat="1" x14ac:dyDescent="0.2">
      <c r="A1195" s="41"/>
      <c r="B1195" s="24"/>
      <c r="C1195" s="108"/>
      <c r="E1195" s="148"/>
      <c r="F1195" s="148"/>
      <c r="G1195" s="155"/>
      <c r="H1195" s="156"/>
      <c r="I1195" s="23"/>
      <c r="J1195" s="124"/>
      <c r="K1195" s="36"/>
      <c r="L1195" s="124"/>
      <c r="M1195" s="124"/>
      <c r="N1195" s="36"/>
      <c r="O1195" s="131"/>
      <c r="Q1195" s="303"/>
    </row>
    <row r="1196" spans="1:17" s="136" customFormat="1" x14ac:dyDescent="0.2">
      <c r="A1196" s="41"/>
      <c r="B1196" s="24"/>
      <c r="C1196" s="108"/>
      <c r="E1196" s="148"/>
      <c r="F1196" s="148"/>
      <c r="G1196" s="155"/>
      <c r="H1196" s="156"/>
      <c r="I1196" s="23"/>
      <c r="J1196" s="124"/>
      <c r="K1196" s="36"/>
      <c r="L1196" s="124"/>
      <c r="M1196" s="124"/>
      <c r="N1196" s="36"/>
      <c r="O1196" s="131"/>
      <c r="Q1196" s="303"/>
    </row>
    <row r="1197" spans="1:17" s="136" customFormat="1" x14ac:dyDescent="0.2">
      <c r="A1197" s="41"/>
      <c r="B1197" s="24"/>
      <c r="C1197" s="108"/>
      <c r="E1197" s="148"/>
      <c r="F1197" s="148"/>
      <c r="G1197" s="155"/>
      <c r="H1197" s="156"/>
      <c r="I1197" s="23"/>
      <c r="J1197" s="124"/>
      <c r="K1197" s="36"/>
      <c r="L1197" s="124"/>
      <c r="M1197" s="124"/>
      <c r="N1197" s="36"/>
      <c r="O1197" s="131"/>
      <c r="Q1197" s="303"/>
    </row>
    <row r="1198" spans="1:17" s="136" customFormat="1" x14ac:dyDescent="0.2">
      <c r="A1198" s="41"/>
      <c r="B1198" s="24"/>
      <c r="C1198" s="108"/>
      <c r="E1198" s="148"/>
      <c r="F1198" s="148"/>
      <c r="G1198" s="155"/>
      <c r="H1198" s="156"/>
      <c r="I1198" s="23"/>
      <c r="J1198" s="124"/>
      <c r="K1198" s="36"/>
      <c r="L1198" s="124"/>
      <c r="M1198" s="124"/>
      <c r="N1198" s="36"/>
      <c r="O1198" s="131"/>
      <c r="Q1198" s="303"/>
    </row>
    <row r="1199" spans="1:17" s="136" customFormat="1" x14ac:dyDescent="0.2">
      <c r="A1199" s="41"/>
      <c r="B1199" s="24"/>
      <c r="C1199" s="108"/>
      <c r="E1199" s="148"/>
      <c r="F1199" s="148"/>
      <c r="G1199" s="155"/>
      <c r="H1199" s="156"/>
      <c r="I1199" s="23"/>
      <c r="J1199" s="124"/>
      <c r="K1199" s="36"/>
      <c r="L1199" s="124"/>
      <c r="M1199" s="124"/>
      <c r="N1199" s="36"/>
      <c r="O1199" s="131"/>
      <c r="Q1199" s="303"/>
    </row>
    <row r="1200" spans="1:17" s="136" customFormat="1" x14ac:dyDescent="0.2">
      <c r="A1200" s="41"/>
      <c r="B1200" s="24"/>
      <c r="C1200" s="108"/>
      <c r="E1200" s="148"/>
      <c r="F1200" s="148"/>
      <c r="G1200" s="155"/>
      <c r="H1200" s="156"/>
      <c r="I1200" s="23"/>
      <c r="J1200" s="124"/>
      <c r="K1200" s="36"/>
      <c r="L1200" s="124"/>
      <c r="M1200" s="124"/>
      <c r="N1200" s="36"/>
      <c r="O1200" s="131"/>
      <c r="Q1200" s="303"/>
    </row>
    <row r="1201" spans="1:17" s="136" customFormat="1" x14ac:dyDescent="0.2">
      <c r="A1201" s="41"/>
      <c r="B1201" s="24"/>
      <c r="C1201" s="108"/>
      <c r="E1201" s="148"/>
      <c r="F1201" s="148"/>
      <c r="G1201" s="155"/>
      <c r="H1201" s="156"/>
      <c r="I1201" s="23"/>
      <c r="J1201" s="124"/>
      <c r="K1201" s="36"/>
      <c r="L1201" s="124"/>
      <c r="M1201" s="124"/>
      <c r="N1201" s="36"/>
      <c r="O1201" s="131"/>
      <c r="Q1201" s="303"/>
    </row>
    <row r="1202" spans="1:17" s="136" customFormat="1" x14ac:dyDescent="0.2">
      <c r="A1202" s="41"/>
      <c r="B1202" s="24"/>
      <c r="C1202" s="108"/>
      <c r="E1202" s="148"/>
      <c r="F1202" s="148"/>
      <c r="G1202" s="155"/>
      <c r="H1202" s="156"/>
      <c r="I1202" s="23"/>
      <c r="J1202" s="124"/>
      <c r="K1202" s="36"/>
      <c r="L1202" s="124"/>
      <c r="M1202" s="124"/>
      <c r="N1202" s="36"/>
      <c r="O1202" s="131"/>
      <c r="Q1202" s="303"/>
    </row>
    <row r="1203" spans="1:17" s="136" customFormat="1" x14ac:dyDescent="0.2">
      <c r="A1203" s="41"/>
      <c r="B1203" s="24"/>
      <c r="C1203" s="108"/>
      <c r="E1203" s="148"/>
      <c r="F1203" s="148"/>
      <c r="G1203" s="155"/>
      <c r="H1203" s="156"/>
      <c r="I1203" s="23"/>
      <c r="J1203" s="124"/>
      <c r="K1203" s="36"/>
      <c r="L1203" s="124"/>
      <c r="M1203" s="124"/>
      <c r="N1203" s="36"/>
      <c r="O1203" s="131"/>
      <c r="Q1203" s="303"/>
    </row>
    <row r="1204" spans="1:17" s="136" customFormat="1" x14ac:dyDescent="0.2">
      <c r="A1204" s="41"/>
      <c r="B1204" s="24"/>
      <c r="C1204" s="108"/>
      <c r="E1204" s="148"/>
      <c r="F1204" s="148"/>
      <c r="G1204" s="155"/>
      <c r="H1204" s="156"/>
      <c r="I1204" s="23"/>
      <c r="J1204" s="124"/>
      <c r="K1204" s="36"/>
      <c r="L1204" s="124"/>
      <c r="M1204" s="124"/>
      <c r="N1204" s="36"/>
      <c r="O1204" s="131"/>
      <c r="Q1204" s="303"/>
    </row>
    <row r="1205" spans="1:17" s="136" customFormat="1" x14ac:dyDescent="0.2">
      <c r="A1205" s="41"/>
      <c r="B1205" s="24"/>
      <c r="C1205" s="108"/>
      <c r="E1205" s="148"/>
      <c r="F1205" s="148"/>
      <c r="G1205" s="155"/>
      <c r="H1205" s="156"/>
      <c r="I1205" s="23"/>
      <c r="J1205" s="124"/>
      <c r="K1205" s="36"/>
      <c r="L1205" s="124"/>
      <c r="M1205" s="124"/>
      <c r="N1205" s="36"/>
      <c r="O1205" s="131"/>
      <c r="Q1205" s="303"/>
    </row>
    <row r="1206" spans="1:17" s="136" customFormat="1" x14ac:dyDescent="0.2">
      <c r="A1206" s="41"/>
      <c r="B1206" s="24"/>
      <c r="C1206" s="108"/>
      <c r="E1206" s="148"/>
      <c r="F1206" s="148"/>
      <c r="G1206" s="155"/>
      <c r="H1206" s="156"/>
      <c r="I1206" s="23"/>
      <c r="J1206" s="124"/>
      <c r="K1206" s="36"/>
      <c r="L1206" s="124"/>
      <c r="M1206" s="124"/>
      <c r="N1206" s="36"/>
      <c r="O1206" s="131"/>
      <c r="Q1206" s="303"/>
    </row>
    <row r="1207" spans="1:17" s="136" customFormat="1" x14ac:dyDescent="0.2">
      <c r="A1207" s="41"/>
      <c r="B1207" s="24"/>
      <c r="C1207" s="108"/>
      <c r="E1207" s="148"/>
      <c r="F1207" s="148"/>
      <c r="G1207" s="155"/>
      <c r="H1207" s="156"/>
      <c r="I1207" s="23"/>
      <c r="J1207" s="124"/>
      <c r="K1207" s="36"/>
      <c r="L1207" s="124"/>
      <c r="M1207" s="124"/>
      <c r="N1207" s="36"/>
      <c r="O1207" s="131"/>
      <c r="Q1207" s="303"/>
    </row>
    <row r="1208" spans="1:17" s="136" customFormat="1" x14ac:dyDescent="0.2">
      <c r="A1208" s="41"/>
      <c r="B1208" s="24"/>
      <c r="C1208" s="108"/>
      <c r="E1208" s="148"/>
      <c r="F1208" s="148"/>
      <c r="G1208" s="155"/>
      <c r="H1208" s="156"/>
      <c r="I1208" s="23"/>
      <c r="J1208" s="124"/>
      <c r="K1208" s="36"/>
      <c r="L1208" s="124"/>
      <c r="M1208" s="124"/>
      <c r="N1208" s="36"/>
      <c r="O1208" s="131"/>
      <c r="Q1208" s="303"/>
    </row>
    <row r="1209" spans="1:17" s="136" customFormat="1" x14ac:dyDescent="0.2">
      <c r="A1209" s="41"/>
      <c r="B1209" s="24"/>
      <c r="C1209" s="108"/>
      <c r="E1209" s="148"/>
      <c r="F1209" s="148"/>
      <c r="G1209" s="155"/>
      <c r="H1209" s="156"/>
      <c r="I1209" s="23"/>
      <c r="J1209" s="124"/>
      <c r="K1209" s="36"/>
      <c r="L1209" s="124"/>
      <c r="M1209" s="124"/>
      <c r="N1209" s="36"/>
      <c r="O1209" s="131"/>
      <c r="Q1209" s="303"/>
    </row>
    <row r="1210" spans="1:17" s="136" customFormat="1" x14ac:dyDescent="0.2">
      <c r="A1210" s="41"/>
      <c r="B1210" s="24"/>
      <c r="C1210" s="108"/>
      <c r="E1210" s="148"/>
      <c r="F1210" s="148"/>
      <c r="G1210" s="155"/>
      <c r="H1210" s="156"/>
      <c r="I1210" s="23"/>
      <c r="J1210" s="124"/>
      <c r="K1210" s="36"/>
      <c r="L1210" s="124"/>
      <c r="M1210" s="124"/>
      <c r="N1210" s="36"/>
      <c r="O1210" s="131"/>
      <c r="Q1210" s="303"/>
    </row>
    <row r="1211" spans="1:17" s="136" customFormat="1" x14ac:dyDescent="0.2">
      <c r="A1211" s="41"/>
      <c r="B1211" s="24"/>
      <c r="C1211" s="108"/>
      <c r="E1211" s="148"/>
      <c r="F1211" s="148"/>
      <c r="G1211" s="155"/>
      <c r="H1211" s="156"/>
      <c r="I1211" s="23"/>
      <c r="J1211" s="124"/>
      <c r="K1211" s="36"/>
      <c r="L1211" s="124"/>
      <c r="M1211" s="124"/>
      <c r="N1211" s="36"/>
      <c r="O1211" s="131"/>
      <c r="Q1211" s="303"/>
    </row>
    <row r="1212" spans="1:17" s="136" customFormat="1" x14ac:dyDescent="0.2">
      <c r="A1212" s="41"/>
      <c r="B1212" s="24"/>
      <c r="C1212" s="108"/>
      <c r="E1212" s="148"/>
      <c r="F1212" s="148"/>
      <c r="G1212" s="155"/>
      <c r="H1212" s="156"/>
      <c r="I1212" s="23"/>
      <c r="J1212" s="124"/>
      <c r="K1212" s="36"/>
      <c r="L1212" s="124"/>
      <c r="M1212" s="124"/>
      <c r="N1212" s="36"/>
      <c r="O1212" s="131"/>
      <c r="Q1212" s="303"/>
    </row>
    <row r="1213" spans="1:17" s="136" customFormat="1" x14ac:dyDescent="0.2">
      <c r="A1213" s="41"/>
      <c r="B1213" s="24"/>
      <c r="C1213" s="108"/>
      <c r="E1213" s="148"/>
      <c r="F1213" s="148"/>
      <c r="G1213" s="155"/>
      <c r="H1213" s="156"/>
      <c r="I1213" s="23"/>
      <c r="J1213" s="124"/>
      <c r="K1213" s="36"/>
      <c r="L1213" s="124"/>
      <c r="M1213" s="124"/>
      <c r="N1213" s="36"/>
      <c r="O1213" s="131"/>
      <c r="Q1213" s="303"/>
    </row>
    <row r="1214" spans="1:17" s="136" customFormat="1" x14ac:dyDescent="0.2">
      <c r="A1214" s="41"/>
      <c r="B1214" s="24"/>
      <c r="C1214" s="108"/>
      <c r="E1214" s="148"/>
      <c r="F1214" s="148"/>
      <c r="G1214" s="155"/>
      <c r="H1214" s="156"/>
      <c r="I1214" s="23"/>
      <c r="J1214" s="124"/>
      <c r="K1214" s="36"/>
      <c r="L1214" s="124"/>
      <c r="M1214" s="124"/>
      <c r="N1214" s="36"/>
      <c r="O1214" s="131"/>
      <c r="Q1214" s="303"/>
    </row>
    <row r="1215" spans="1:17" s="136" customFormat="1" x14ac:dyDescent="0.2">
      <c r="A1215" s="41"/>
      <c r="B1215" s="24"/>
      <c r="C1215" s="108"/>
      <c r="E1215" s="148"/>
      <c r="F1215" s="148"/>
      <c r="G1215" s="155"/>
      <c r="H1215" s="156"/>
      <c r="I1215" s="23"/>
      <c r="J1215" s="124"/>
      <c r="K1215" s="36"/>
      <c r="L1215" s="124"/>
      <c r="M1215" s="124"/>
      <c r="N1215" s="36"/>
      <c r="O1215" s="131"/>
      <c r="Q1215" s="303"/>
    </row>
    <row r="1216" spans="1:17" s="136" customFormat="1" x14ac:dyDescent="0.2">
      <c r="A1216" s="41"/>
      <c r="B1216" s="24"/>
      <c r="C1216" s="108"/>
      <c r="E1216" s="148"/>
      <c r="F1216" s="148"/>
      <c r="G1216" s="155"/>
      <c r="H1216" s="156"/>
      <c r="I1216" s="23"/>
      <c r="J1216" s="124"/>
      <c r="K1216" s="36"/>
      <c r="L1216" s="124"/>
      <c r="M1216" s="124"/>
      <c r="N1216" s="36"/>
      <c r="O1216" s="131"/>
      <c r="Q1216" s="303"/>
    </row>
    <row r="1217" spans="1:17" s="136" customFormat="1" x14ac:dyDescent="0.2">
      <c r="A1217" s="41"/>
      <c r="B1217" s="24"/>
      <c r="C1217" s="108"/>
      <c r="E1217" s="148"/>
      <c r="F1217" s="148"/>
      <c r="G1217" s="155"/>
      <c r="H1217" s="156"/>
      <c r="I1217" s="23"/>
      <c r="J1217" s="124"/>
      <c r="K1217" s="36"/>
      <c r="L1217" s="124"/>
      <c r="M1217" s="124"/>
      <c r="N1217" s="36"/>
      <c r="O1217" s="131"/>
      <c r="Q1217" s="303"/>
    </row>
    <row r="1218" spans="1:17" s="136" customFormat="1" x14ac:dyDescent="0.2">
      <c r="A1218" s="41"/>
      <c r="B1218" s="24"/>
      <c r="C1218" s="108"/>
      <c r="E1218" s="148"/>
      <c r="F1218" s="148"/>
      <c r="G1218" s="155"/>
      <c r="H1218" s="156"/>
      <c r="I1218" s="23"/>
      <c r="J1218" s="124"/>
      <c r="K1218" s="36"/>
      <c r="L1218" s="124"/>
      <c r="M1218" s="124"/>
      <c r="N1218" s="36"/>
      <c r="O1218" s="131"/>
      <c r="Q1218" s="303"/>
    </row>
    <row r="1219" spans="1:17" s="136" customFormat="1" x14ac:dyDescent="0.2">
      <c r="A1219" s="41"/>
      <c r="B1219" s="24"/>
      <c r="C1219" s="108"/>
      <c r="E1219" s="148"/>
      <c r="F1219" s="148"/>
      <c r="G1219" s="155"/>
      <c r="H1219" s="156"/>
      <c r="I1219" s="23"/>
      <c r="J1219" s="124"/>
      <c r="K1219" s="36"/>
      <c r="L1219" s="124"/>
      <c r="M1219" s="124"/>
      <c r="N1219" s="36"/>
      <c r="O1219" s="131"/>
      <c r="Q1219" s="303"/>
    </row>
    <row r="1220" spans="1:17" s="136" customFormat="1" x14ac:dyDescent="0.2">
      <c r="A1220" s="41"/>
      <c r="B1220" s="24"/>
      <c r="C1220" s="108"/>
      <c r="E1220" s="148"/>
      <c r="F1220" s="148"/>
      <c r="G1220" s="155"/>
      <c r="H1220" s="156"/>
      <c r="I1220" s="23"/>
      <c r="J1220" s="124"/>
      <c r="K1220" s="36"/>
      <c r="L1220" s="124"/>
      <c r="M1220" s="124"/>
      <c r="N1220" s="36"/>
      <c r="O1220" s="131"/>
      <c r="Q1220" s="303"/>
    </row>
    <row r="1221" spans="1:17" s="136" customFormat="1" x14ac:dyDescent="0.2">
      <c r="A1221" s="41"/>
      <c r="B1221" s="24"/>
      <c r="C1221" s="108"/>
      <c r="E1221" s="148"/>
      <c r="F1221" s="148"/>
      <c r="G1221" s="155"/>
      <c r="H1221" s="156"/>
      <c r="I1221" s="23"/>
      <c r="J1221" s="124"/>
      <c r="K1221" s="36"/>
      <c r="L1221" s="124"/>
      <c r="M1221" s="124"/>
      <c r="N1221" s="36"/>
      <c r="O1221" s="131"/>
      <c r="Q1221" s="303"/>
    </row>
    <row r="1222" spans="1:17" s="136" customFormat="1" x14ac:dyDescent="0.2">
      <c r="A1222" s="41"/>
      <c r="B1222" s="24"/>
      <c r="C1222" s="108"/>
      <c r="E1222" s="148"/>
      <c r="F1222" s="148"/>
      <c r="G1222" s="155"/>
      <c r="H1222" s="156"/>
      <c r="I1222" s="23"/>
      <c r="J1222" s="124"/>
      <c r="K1222" s="36"/>
      <c r="L1222" s="124"/>
      <c r="M1222" s="124"/>
      <c r="N1222" s="36"/>
      <c r="O1222" s="131"/>
      <c r="Q1222" s="303"/>
    </row>
    <row r="1223" spans="1:17" s="136" customFormat="1" x14ac:dyDescent="0.2">
      <c r="A1223" s="41"/>
      <c r="B1223" s="24"/>
      <c r="C1223" s="108"/>
      <c r="E1223" s="148"/>
      <c r="F1223" s="148"/>
      <c r="G1223" s="155"/>
      <c r="H1223" s="156"/>
      <c r="I1223" s="23"/>
      <c r="J1223" s="124"/>
      <c r="K1223" s="36"/>
      <c r="L1223" s="124"/>
      <c r="M1223" s="124"/>
      <c r="N1223" s="36"/>
      <c r="O1223" s="131"/>
      <c r="Q1223" s="303"/>
    </row>
    <row r="1224" spans="1:17" s="136" customFormat="1" x14ac:dyDescent="0.2">
      <c r="A1224" s="41"/>
      <c r="B1224" s="24"/>
      <c r="C1224" s="108"/>
      <c r="E1224" s="148"/>
      <c r="F1224" s="148"/>
      <c r="G1224" s="155"/>
      <c r="H1224" s="156"/>
      <c r="I1224" s="23"/>
      <c r="J1224" s="124"/>
      <c r="K1224" s="36"/>
      <c r="L1224" s="124"/>
      <c r="M1224" s="124"/>
      <c r="N1224" s="36"/>
      <c r="O1224" s="131"/>
      <c r="Q1224" s="303"/>
    </row>
    <row r="1225" spans="1:17" s="136" customFormat="1" x14ac:dyDescent="0.2">
      <c r="A1225" s="41"/>
      <c r="B1225" s="24"/>
      <c r="C1225" s="108"/>
      <c r="E1225" s="148"/>
      <c r="F1225" s="148"/>
      <c r="G1225" s="155"/>
      <c r="H1225" s="156"/>
      <c r="I1225" s="23"/>
      <c r="J1225" s="124"/>
      <c r="K1225" s="36"/>
      <c r="L1225" s="124"/>
      <c r="M1225" s="124"/>
      <c r="N1225" s="36"/>
      <c r="O1225" s="131"/>
      <c r="Q1225" s="303"/>
    </row>
    <row r="1226" spans="1:17" s="136" customFormat="1" x14ac:dyDescent="0.2">
      <c r="A1226" s="41"/>
      <c r="B1226" s="24"/>
      <c r="C1226" s="108"/>
      <c r="E1226" s="148"/>
      <c r="F1226" s="148"/>
      <c r="G1226" s="155"/>
      <c r="H1226" s="156"/>
      <c r="I1226" s="23"/>
      <c r="J1226" s="124"/>
      <c r="K1226" s="36"/>
      <c r="L1226" s="124"/>
      <c r="M1226" s="124"/>
      <c r="N1226" s="36"/>
      <c r="O1226" s="131"/>
      <c r="Q1226" s="303"/>
    </row>
    <row r="1227" spans="1:17" s="136" customFormat="1" x14ac:dyDescent="0.2">
      <c r="A1227" s="41"/>
      <c r="B1227" s="24"/>
      <c r="C1227" s="108"/>
      <c r="E1227" s="148"/>
      <c r="F1227" s="148"/>
      <c r="G1227" s="155"/>
      <c r="H1227" s="156"/>
      <c r="I1227" s="23"/>
      <c r="J1227" s="124"/>
      <c r="K1227" s="36"/>
      <c r="L1227" s="124"/>
      <c r="M1227" s="124"/>
      <c r="N1227" s="36"/>
      <c r="O1227" s="131"/>
      <c r="Q1227" s="303"/>
    </row>
    <row r="1228" spans="1:17" s="136" customFormat="1" x14ac:dyDescent="0.2">
      <c r="A1228" s="41"/>
      <c r="B1228" s="24"/>
      <c r="C1228" s="108"/>
      <c r="E1228" s="148"/>
      <c r="F1228" s="148"/>
      <c r="G1228" s="155"/>
      <c r="H1228" s="156"/>
      <c r="I1228" s="23"/>
      <c r="J1228" s="124"/>
      <c r="K1228" s="36"/>
      <c r="L1228" s="124"/>
      <c r="M1228" s="124"/>
      <c r="N1228" s="36"/>
      <c r="O1228" s="131"/>
      <c r="Q1228" s="303"/>
    </row>
    <row r="1229" spans="1:17" s="136" customFormat="1" x14ac:dyDescent="0.2">
      <c r="A1229" s="41"/>
      <c r="B1229" s="24"/>
      <c r="C1229" s="108"/>
      <c r="E1229" s="148"/>
      <c r="F1229" s="148"/>
      <c r="G1229" s="155"/>
      <c r="H1229" s="156"/>
      <c r="I1229" s="23"/>
      <c r="J1229" s="124"/>
      <c r="K1229" s="36"/>
      <c r="L1229" s="124"/>
      <c r="M1229" s="124"/>
      <c r="N1229" s="36"/>
      <c r="O1229" s="131"/>
      <c r="Q1229" s="303"/>
    </row>
    <row r="1230" spans="1:17" s="136" customFormat="1" x14ac:dyDescent="0.2">
      <c r="A1230" s="41"/>
      <c r="B1230" s="24"/>
      <c r="C1230" s="108"/>
      <c r="E1230" s="148"/>
      <c r="F1230" s="148"/>
      <c r="G1230" s="155"/>
      <c r="H1230" s="156"/>
      <c r="I1230" s="23"/>
      <c r="J1230" s="124"/>
      <c r="K1230" s="36"/>
      <c r="L1230" s="124"/>
      <c r="M1230" s="124"/>
      <c r="N1230" s="36"/>
      <c r="O1230" s="131"/>
      <c r="Q1230" s="303"/>
    </row>
    <row r="1231" spans="1:17" s="136" customFormat="1" x14ac:dyDescent="0.2">
      <c r="A1231" s="41"/>
      <c r="B1231" s="24"/>
      <c r="C1231" s="108"/>
      <c r="E1231" s="148"/>
      <c r="F1231" s="148"/>
      <c r="G1231" s="155"/>
      <c r="H1231" s="156"/>
      <c r="I1231" s="23"/>
      <c r="J1231" s="124"/>
      <c r="K1231" s="36"/>
      <c r="L1231" s="124"/>
      <c r="M1231" s="124"/>
      <c r="N1231" s="36"/>
      <c r="O1231" s="131"/>
      <c r="Q1231" s="303"/>
    </row>
    <row r="1232" spans="1:17" s="136" customFormat="1" x14ac:dyDescent="0.2">
      <c r="A1232" s="41"/>
      <c r="B1232" s="24"/>
      <c r="C1232" s="108"/>
      <c r="E1232" s="148"/>
      <c r="F1232" s="148"/>
      <c r="G1232" s="155"/>
      <c r="H1232" s="156"/>
      <c r="I1232" s="23"/>
      <c r="J1232" s="124"/>
      <c r="K1232" s="36"/>
      <c r="L1232" s="124"/>
      <c r="M1232" s="124"/>
      <c r="N1232" s="36"/>
      <c r="O1232" s="131"/>
      <c r="Q1232" s="303"/>
    </row>
    <row r="1233" spans="1:17" s="136" customFormat="1" x14ac:dyDescent="0.2">
      <c r="A1233" s="41"/>
      <c r="B1233" s="24"/>
      <c r="C1233" s="108"/>
      <c r="E1233" s="148"/>
      <c r="F1233" s="148"/>
      <c r="G1233" s="155"/>
      <c r="H1233" s="156"/>
      <c r="I1233" s="23"/>
      <c r="J1233" s="124"/>
      <c r="K1233" s="36"/>
      <c r="L1233" s="124"/>
      <c r="M1233" s="124"/>
      <c r="N1233" s="36"/>
      <c r="O1233" s="131"/>
      <c r="Q1233" s="303"/>
    </row>
    <row r="1234" spans="1:17" s="136" customFormat="1" x14ac:dyDescent="0.2">
      <c r="A1234" s="41"/>
      <c r="B1234" s="24"/>
      <c r="C1234" s="108"/>
      <c r="E1234" s="148"/>
      <c r="F1234" s="148"/>
      <c r="G1234" s="155"/>
      <c r="H1234" s="156"/>
      <c r="I1234" s="23"/>
      <c r="J1234" s="124"/>
      <c r="K1234" s="36"/>
      <c r="L1234" s="124"/>
      <c r="M1234" s="124"/>
      <c r="N1234" s="36"/>
      <c r="O1234" s="131"/>
      <c r="Q1234" s="303"/>
    </row>
    <row r="1235" spans="1:17" s="136" customFormat="1" x14ac:dyDescent="0.2">
      <c r="A1235" s="41"/>
      <c r="B1235" s="24"/>
      <c r="C1235" s="108"/>
      <c r="E1235" s="148"/>
      <c r="F1235" s="148"/>
      <c r="G1235" s="155"/>
      <c r="H1235" s="156"/>
      <c r="I1235" s="23"/>
      <c r="J1235" s="124"/>
      <c r="K1235" s="36"/>
      <c r="L1235" s="124"/>
      <c r="M1235" s="124"/>
      <c r="N1235" s="36"/>
      <c r="O1235" s="131"/>
      <c r="Q1235" s="303"/>
    </row>
    <row r="1236" spans="1:17" s="136" customFormat="1" x14ac:dyDescent="0.2">
      <c r="A1236" s="41"/>
      <c r="B1236" s="24"/>
      <c r="C1236" s="108"/>
      <c r="E1236" s="148"/>
      <c r="F1236" s="148"/>
      <c r="G1236" s="155"/>
      <c r="H1236" s="156"/>
      <c r="I1236" s="23"/>
      <c r="J1236" s="124"/>
      <c r="K1236" s="36"/>
      <c r="L1236" s="124"/>
      <c r="M1236" s="124"/>
      <c r="N1236" s="36"/>
      <c r="O1236" s="131"/>
      <c r="Q1236" s="303"/>
    </row>
    <row r="1237" spans="1:17" s="136" customFormat="1" x14ac:dyDescent="0.2">
      <c r="A1237" s="41"/>
      <c r="B1237" s="24"/>
      <c r="C1237" s="108"/>
      <c r="E1237" s="148"/>
      <c r="F1237" s="148"/>
      <c r="G1237" s="155"/>
      <c r="H1237" s="156"/>
      <c r="I1237" s="23"/>
      <c r="J1237" s="124"/>
      <c r="K1237" s="36"/>
      <c r="L1237" s="124"/>
      <c r="M1237" s="124"/>
      <c r="N1237" s="36"/>
      <c r="O1237" s="131"/>
      <c r="Q1237" s="303"/>
    </row>
    <row r="1238" spans="1:17" s="136" customFormat="1" x14ac:dyDescent="0.2">
      <c r="A1238" s="41"/>
      <c r="B1238" s="24"/>
      <c r="C1238" s="108"/>
      <c r="E1238" s="148"/>
      <c r="F1238" s="148"/>
      <c r="G1238" s="155"/>
      <c r="H1238" s="156"/>
      <c r="I1238" s="23"/>
      <c r="J1238" s="124"/>
      <c r="K1238" s="36"/>
      <c r="L1238" s="124"/>
      <c r="M1238" s="124"/>
      <c r="N1238" s="36"/>
      <c r="O1238" s="131"/>
      <c r="Q1238" s="303"/>
    </row>
    <row r="1239" spans="1:17" s="136" customFormat="1" x14ac:dyDescent="0.2">
      <c r="A1239" s="41"/>
      <c r="B1239" s="24"/>
      <c r="C1239" s="108"/>
      <c r="E1239" s="148"/>
      <c r="F1239" s="148"/>
      <c r="G1239" s="155"/>
      <c r="H1239" s="156"/>
      <c r="I1239" s="23"/>
      <c r="J1239" s="124"/>
      <c r="K1239" s="36"/>
      <c r="L1239" s="124"/>
      <c r="M1239" s="124"/>
      <c r="N1239" s="36"/>
      <c r="O1239" s="131"/>
      <c r="Q1239" s="303"/>
    </row>
    <row r="1240" spans="1:17" s="136" customFormat="1" x14ac:dyDescent="0.2">
      <c r="A1240" s="41"/>
      <c r="B1240" s="24"/>
      <c r="C1240" s="108"/>
      <c r="E1240" s="148"/>
      <c r="F1240" s="148"/>
      <c r="G1240" s="155"/>
      <c r="H1240" s="156"/>
      <c r="I1240" s="23"/>
      <c r="J1240" s="124"/>
      <c r="K1240" s="36"/>
      <c r="L1240" s="124"/>
      <c r="M1240" s="124"/>
      <c r="N1240" s="36"/>
      <c r="O1240" s="131"/>
      <c r="Q1240" s="303"/>
    </row>
    <row r="1241" spans="1:17" s="136" customFormat="1" x14ac:dyDescent="0.2">
      <c r="A1241" s="41"/>
      <c r="B1241" s="24"/>
      <c r="C1241" s="108"/>
      <c r="E1241" s="148"/>
      <c r="F1241" s="148"/>
      <c r="G1241" s="155"/>
      <c r="H1241" s="156"/>
      <c r="I1241" s="23"/>
      <c r="J1241" s="124"/>
      <c r="K1241" s="36"/>
      <c r="L1241" s="124"/>
      <c r="M1241" s="124"/>
      <c r="N1241" s="36"/>
      <c r="O1241" s="131"/>
      <c r="Q1241" s="303"/>
    </row>
    <row r="1242" spans="1:17" s="136" customFormat="1" x14ac:dyDescent="0.2">
      <c r="A1242" s="41"/>
      <c r="B1242" s="24"/>
      <c r="C1242" s="108"/>
      <c r="E1242" s="148"/>
      <c r="F1242" s="148"/>
      <c r="G1242" s="155"/>
      <c r="H1242" s="156"/>
      <c r="I1242" s="23"/>
      <c r="J1242" s="124"/>
      <c r="K1242" s="36"/>
      <c r="L1242" s="124"/>
      <c r="M1242" s="124"/>
      <c r="N1242" s="36"/>
      <c r="O1242" s="131"/>
      <c r="Q1242" s="303"/>
    </row>
    <row r="1243" spans="1:17" s="136" customFormat="1" x14ac:dyDescent="0.2">
      <c r="A1243" s="41"/>
      <c r="B1243" s="24"/>
      <c r="C1243" s="108"/>
      <c r="E1243" s="148"/>
      <c r="F1243" s="148"/>
      <c r="G1243" s="155"/>
      <c r="H1243" s="156"/>
      <c r="I1243" s="23"/>
      <c r="J1243" s="124"/>
      <c r="K1243" s="36"/>
      <c r="L1243" s="124"/>
      <c r="M1243" s="124"/>
      <c r="N1243" s="36"/>
      <c r="O1243" s="131"/>
      <c r="Q1243" s="303"/>
    </row>
    <row r="1244" spans="1:17" s="136" customFormat="1" x14ac:dyDescent="0.2">
      <c r="A1244" s="41"/>
      <c r="B1244" s="24"/>
      <c r="C1244" s="108"/>
      <c r="E1244" s="148"/>
      <c r="F1244" s="148"/>
      <c r="G1244" s="155"/>
      <c r="H1244" s="156"/>
      <c r="I1244" s="23"/>
      <c r="J1244" s="124"/>
      <c r="K1244" s="36"/>
      <c r="L1244" s="124"/>
      <c r="M1244" s="124"/>
      <c r="N1244" s="36"/>
      <c r="O1244" s="131"/>
      <c r="Q1244" s="303"/>
    </row>
    <row r="1245" spans="1:17" s="136" customFormat="1" x14ac:dyDescent="0.2">
      <c r="A1245" s="41"/>
      <c r="B1245" s="24"/>
      <c r="C1245" s="108"/>
      <c r="E1245" s="148"/>
      <c r="F1245" s="148"/>
      <c r="G1245" s="155"/>
      <c r="H1245" s="156"/>
      <c r="I1245" s="23"/>
      <c r="J1245" s="124"/>
      <c r="K1245" s="36"/>
      <c r="L1245" s="124"/>
      <c r="M1245" s="124"/>
      <c r="N1245" s="36"/>
      <c r="O1245" s="131"/>
      <c r="Q1245" s="303"/>
    </row>
    <row r="1246" spans="1:17" s="136" customFormat="1" x14ac:dyDescent="0.2">
      <c r="A1246" s="41"/>
      <c r="B1246" s="24"/>
      <c r="C1246" s="108"/>
      <c r="E1246" s="148"/>
      <c r="F1246" s="148"/>
      <c r="G1246" s="155"/>
      <c r="H1246" s="156"/>
      <c r="I1246" s="23"/>
      <c r="J1246" s="124"/>
      <c r="K1246" s="36"/>
      <c r="L1246" s="124"/>
      <c r="M1246" s="124"/>
      <c r="N1246" s="36"/>
      <c r="O1246" s="131"/>
      <c r="Q1246" s="303"/>
    </row>
    <row r="1247" spans="1:17" s="136" customFormat="1" x14ac:dyDescent="0.2">
      <c r="A1247" s="41"/>
      <c r="B1247" s="24"/>
      <c r="C1247" s="108"/>
      <c r="E1247" s="148"/>
      <c r="F1247" s="148"/>
      <c r="G1247" s="155"/>
      <c r="H1247" s="156"/>
      <c r="I1247" s="23"/>
      <c r="J1247" s="124"/>
      <c r="K1247" s="36"/>
      <c r="L1247" s="124"/>
      <c r="M1247" s="124"/>
      <c r="N1247" s="36"/>
      <c r="O1247" s="131"/>
      <c r="Q1247" s="303"/>
    </row>
    <row r="1248" spans="1:17" s="136" customFormat="1" x14ac:dyDescent="0.2">
      <c r="A1248" s="41"/>
      <c r="B1248" s="24"/>
      <c r="C1248" s="108"/>
      <c r="E1248" s="148"/>
      <c r="F1248" s="148"/>
      <c r="G1248" s="155"/>
      <c r="H1248" s="156"/>
      <c r="I1248" s="23"/>
      <c r="J1248" s="124"/>
      <c r="K1248" s="36"/>
      <c r="L1248" s="124"/>
      <c r="M1248" s="124"/>
      <c r="N1248" s="36"/>
      <c r="O1248" s="131"/>
      <c r="Q1248" s="303"/>
    </row>
    <row r="1249" spans="1:17" s="136" customFormat="1" x14ac:dyDescent="0.2">
      <c r="A1249" s="41"/>
      <c r="B1249" s="24"/>
      <c r="C1249" s="108"/>
      <c r="E1249" s="148"/>
      <c r="F1249" s="148"/>
      <c r="G1249" s="155"/>
      <c r="H1249" s="156"/>
      <c r="I1249" s="23"/>
      <c r="J1249" s="124"/>
      <c r="K1249" s="36"/>
      <c r="L1249" s="124"/>
      <c r="M1249" s="124"/>
      <c r="N1249" s="36"/>
      <c r="O1249" s="131"/>
      <c r="Q1249" s="303"/>
    </row>
    <row r="1250" spans="1:17" s="136" customFormat="1" x14ac:dyDescent="0.2">
      <c r="A1250" s="41"/>
      <c r="B1250" s="24"/>
      <c r="C1250" s="108"/>
      <c r="E1250" s="148"/>
      <c r="F1250" s="148"/>
      <c r="G1250" s="155"/>
      <c r="H1250" s="156"/>
      <c r="I1250" s="23"/>
      <c r="J1250" s="124"/>
      <c r="K1250" s="36"/>
      <c r="L1250" s="124"/>
      <c r="M1250" s="124"/>
      <c r="N1250" s="36"/>
      <c r="O1250" s="131"/>
      <c r="Q1250" s="303"/>
    </row>
    <row r="1251" spans="1:17" s="136" customFormat="1" x14ac:dyDescent="0.2">
      <c r="A1251" s="41"/>
      <c r="B1251" s="24"/>
      <c r="C1251" s="108"/>
      <c r="E1251" s="148"/>
      <c r="F1251" s="148"/>
      <c r="G1251" s="155"/>
      <c r="H1251" s="156"/>
      <c r="I1251" s="23"/>
      <c r="J1251" s="124"/>
      <c r="K1251" s="36"/>
      <c r="L1251" s="124"/>
      <c r="M1251" s="124"/>
      <c r="N1251" s="36"/>
      <c r="O1251" s="131"/>
      <c r="Q1251" s="303"/>
    </row>
    <row r="1252" spans="1:17" s="136" customFormat="1" x14ac:dyDescent="0.2">
      <c r="A1252" s="41"/>
      <c r="B1252" s="24"/>
      <c r="C1252" s="108"/>
      <c r="E1252" s="148"/>
      <c r="F1252" s="148"/>
      <c r="G1252" s="155"/>
      <c r="H1252" s="156"/>
      <c r="I1252" s="23"/>
      <c r="J1252" s="124"/>
      <c r="K1252" s="36"/>
      <c r="L1252" s="124"/>
      <c r="M1252" s="124"/>
      <c r="N1252" s="36"/>
      <c r="O1252" s="131"/>
      <c r="Q1252" s="303"/>
    </row>
    <row r="1253" spans="1:17" s="136" customFormat="1" x14ac:dyDescent="0.2">
      <c r="A1253" s="41"/>
      <c r="B1253" s="24"/>
      <c r="C1253" s="108"/>
      <c r="E1253" s="148"/>
      <c r="F1253" s="148"/>
      <c r="G1253" s="155"/>
      <c r="H1253" s="156"/>
      <c r="I1253" s="23"/>
      <c r="J1253" s="124"/>
      <c r="K1253" s="36"/>
      <c r="L1253" s="124"/>
      <c r="M1253" s="124"/>
      <c r="N1253" s="36"/>
      <c r="O1253" s="131"/>
      <c r="Q1253" s="303"/>
    </row>
    <row r="1254" spans="1:17" s="136" customFormat="1" x14ac:dyDescent="0.2">
      <c r="A1254" s="41"/>
      <c r="B1254" s="24"/>
      <c r="C1254" s="108"/>
      <c r="E1254" s="148"/>
      <c r="F1254" s="148"/>
      <c r="G1254" s="155"/>
      <c r="H1254" s="156"/>
      <c r="I1254" s="23"/>
      <c r="J1254" s="124"/>
      <c r="K1254" s="36"/>
      <c r="L1254" s="124"/>
      <c r="M1254" s="124"/>
      <c r="N1254" s="36"/>
      <c r="O1254" s="131"/>
      <c r="Q1254" s="303"/>
    </row>
    <row r="1255" spans="1:17" s="136" customFormat="1" x14ac:dyDescent="0.2">
      <c r="A1255" s="41"/>
      <c r="B1255" s="24"/>
      <c r="C1255" s="108"/>
      <c r="E1255" s="148"/>
      <c r="F1255" s="148"/>
      <c r="G1255" s="155"/>
      <c r="H1255" s="156"/>
      <c r="I1255" s="23"/>
      <c r="J1255" s="124"/>
      <c r="K1255" s="36"/>
      <c r="L1255" s="124"/>
      <c r="M1255" s="124"/>
      <c r="N1255" s="36"/>
      <c r="O1255" s="131"/>
      <c r="Q1255" s="303"/>
    </row>
    <row r="1256" spans="1:17" s="136" customFormat="1" x14ac:dyDescent="0.2">
      <c r="A1256" s="41"/>
      <c r="B1256" s="24"/>
      <c r="C1256" s="108"/>
      <c r="E1256" s="148"/>
      <c r="F1256" s="148"/>
      <c r="G1256" s="155"/>
      <c r="H1256" s="156"/>
      <c r="I1256" s="23"/>
      <c r="J1256" s="124"/>
      <c r="K1256" s="36"/>
      <c r="L1256" s="124"/>
      <c r="M1256" s="124"/>
      <c r="N1256" s="36"/>
      <c r="O1256" s="131"/>
      <c r="Q1256" s="303"/>
    </row>
    <row r="1257" spans="1:17" s="136" customFormat="1" x14ac:dyDescent="0.2">
      <c r="A1257" s="41"/>
      <c r="B1257" s="24"/>
      <c r="C1257" s="108"/>
      <c r="E1257" s="148"/>
      <c r="F1257" s="148"/>
      <c r="G1257" s="155"/>
      <c r="H1257" s="156"/>
      <c r="I1257" s="23"/>
      <c r="J1257" s="124"/>
      <c r="K1257" s="36"/>
      <c r="L1257" s="124"/>
      <c r="M1257" s="124"/>
      <c r="N1257" s="36"/>
      <c r="O1257" s="131"/>
      <c r="Q1257" s="303"/>
    </row>
    <row r="1258" spans="1:17" s="136" customFormat="1" x14ac:dyDescent="0.2">
      <c r="A1258" s="41"/>
      <c r="B1258" s="24"/>
      <c r="C1258" s="108"/>
      <c r="E1258" s="148"/>
      <c r="F1258" s="148"/>
      <c r="G1258" s="155"/>
      <c r="H1258" s="156"/>
      <c r="I1258" s="23"/>
      <c r="J1258" s="124"/>
      <c r="K1258" s="36"/>
      <c r="L1258" s="124"/>
      <c r="M1258" s="124"/>
      <c r="N1258" s="36"/>
      <c r="O1258" s="131"/>
      <c r="Q1258" s="303"/>
    </row>
    <row r="1259" spans="1:17" s="136" customFormat="1" x14ac:dyDescent="0.2">
      <c r="A1259" s="41"/>
      <c r="B1259" s="24"/>
      <c r="C1259" s="108"/>
      <c r="E1259" s="148"/>
      <c r="F1259" s="148"/>
      <c r="G1259" s="155"/>
      <c r="H1259" s="156"/>
      <c r="I1259" s="23"/>
      <c r="J1259" s="124"/>
      <c r="K1259" s="36"/>
      <c r="L1259" s="124"/>
      <c r="M1259" s="124"/>
      <c r="N1259" s="36"/>
      <c r="O1259" s="131"/>
      <c r="Q1259" s="303"/>
    </row>
    <row r="1260" spans="1:17" s="136" customFormat="1" x14ac:dyDescent="0.2">
      <c r="A1260" s="41"/>
      <c r="B1260" s="24"/>
      <c r="C1260" s="108"/>
      <c r="E1260" s="148"/>
      <c r="F1260" s="148"/>
      <c r="G1260" s="155"/>
      <c r="H1260" s="156"/>
      <c r="I1260" s="23"/>
      <c r="J1260" s="124"/>
      <c r="K1260" s="36"/>
      <c r="L1260" s="124"/>
      <c r="M1260" s="124"/>
      <c r="N1260" s="36"/>
      <c r="O1260" s="131"/>
      <c r="Q1260" s="303"/>
    </row>
    <row r="1261" spans="1:17" s="136" customFormat="1" x14ac:dyDescent="0.2">
      <c r="A1261" s="41"/>
      <c r="B1261" s="24"/>
      <c r="C1261" s="108"/>
      <c r="E1261" s="148"/>
      <c r="F1261" s="148"/>
      <c r="G1261" s="155"/>
      <c r="H1261" s="156"/>
      <c r="I1261" s="23"/>
      <c r="J1261" s="124"/>
      <c r="K1261" s="36"/>
      <c r="L1261" s="124"/>
      <c r="M1261" s="124"/>
      <c r="N1261" s="36"/>
      <c r="O1261" s="131"/>
      <c r="Q1261" s="303"/>
    </row>
    <row r="1262" spans="1:17" s="136" customFormat="1" x14ac:dyDescent="0.2">
      <c r="A1262" s="41"/>
      <c r="B1262" s="24"/>
      <c r="C1262" s="108"/>
      <c r="E1262" s="148"/>
      <c r="F1262" s="148"/>
      <c r="G1262" s="155"/>
      <c r="H1262" s="156"/>
      <c r="I1262" s="23"/>
      <c r="J1262" s="124"/>
      <c r="K1262" s="36"/>
      <c r="L1262" s="124"/>
      <c r="M1262" s="124"/>
      <c r="N1262" s="36"/>
      <c r="O1262" s="131"/>
      <c r="Q1262" s="303"/>
    </row>
    <row r="1263" spans="1:17" s="136" customFormat="1" x14ac:dyDescent="0.2">
      <c r="A1263" s="41"/>
      <c r="B1263" s="24"/>
      <c r="C1263" s="108"/>
      <c r="E1263" s="148"/>
      <c r="F1263" s="148"/>
      <c r="G1263" s="155"/>
      <c r="H1263" s="156"/>
      <c r="I1263" s="23"/>
      <c r="J1263" s="124"/>
      <c r="K1263" s="36"/>
      <c r="L1263" s="124"/>
      <c r="M1263" s="124"/>
      <c r="N1263" s="36"/>
      <c r="O1263" s="131"/>
      <c r="Q1263" s="303"/>
    </row>
    <row r="1264" spans="1:17" s="136" customFormat="1" x14ac:dyDescent="0.2">
      <c r="A1264" s="41"/>
      <c r="B1264" s="24"/>
      <c r="C1264" s="108"/>
      <c r="E1264" s="148"/>
      <c r="F1264" s="148"/>
      <c r="G1264" s="155"/>
      <c r="H1264" s="156"/>
      <c r="I1264" s="23"/>
      <c r="J1264" s="124"/>
      <c r="K1264" s="36"/>
      <c r="L1264" s="124"/>
      <c r="M1264" s="124"/>
      <c r="N1264" s="36"/>
      <c r="O1264" s="131"/>
      <c r="Q1264" s="303"/>
    </row>
    <row r="1265" spans="1:17" s="136" customFormat="1" x14ac:dyDescent="0.2">
      <c r="A1265" s="41"/>
      <c r="B1265" s="24"/>
      <c r="C1265" s="108"/>
      <c r="E1265" s="148"/>
      <c r="F1265" s="148"/>
      <c r="G1265" s="155"/>
      <c r="H1265" s="156"/>
      <c r="I1265" s="23"/>
      <c r="J1265" s="124"/>
      <c r="K1265" s="36"/>
      <c r="L1265" s="124"/>
      <c r="M1265" s="124"/>
      <c r="N1265" s="36"/>
      <c r="O1265" s="131"/>
      <c r="Q1265" s="303"/>
    </row>
    <row r="1266" spans="1:17" s="136" customFormat="1" x14ac:dyDescent="0.2">
      <c r="A1266" s="41"/>
      <c r="B1266" s="24"/>
      <c r="C1266" s="108"/>
      <c r="E1266" s="148"/>
      <c r="F1266" s="148"/>
      <c r="G1266" s="155"/>
      <c r="H1266" s="156"/>
      <c r="I1266" s="23"/>
      <c r="J1266" s="124"/>
      <c r="K1266" s="36"/>
      <c r="L1266" s="124"/>
      <c r="M1266" s="124"/>
      <c r="N1266" s="36"/>
      <c r="O1266" s="131"/>
      <c r="Q1266" s="303"/>
    </row>
    <row r="1267" spans="1:17" s="136" customFormat="1" x14ac:dyDescent="0.2">
      <c r="A1267" s="41"/>
      <c r="B1267" s="24"/>
      <c r="C1267" s="108"/>
      <c r="E1267" s="148"/>
      <c r="F1267" s="148"/>
      <c r="G1267" s="155"/>
      <c r="H1267" s="156"/>
      <c r="I1267" s="23"/>
      <c r="J1267" s="124"/>
      <c r="K1267" s="36"/>
      <c r="L1267" s="124"/>
      <c r="M1267" s="124"/>
      <c r="N1267" s="36"/>
      <c r="O1267" s="131"/>
      <c r="Q1267" s="303"/>
    </row>
    <row r="1268" spans="1:17" s="136" customFormat="1" x14ac:dyDescent="0.2">
      <c r="A1268" s="41"/>
      <c r="B1268" s="24"/>
      <c r="C1268" s="108"/>
      <c r="E1268" s="148"/>
      <c r="F1268" s="148"/>
      <c r="G1268" s="155"/>
      <c r="H1268" s="156"/>
      <c r="I1268" s="23"/>
      <c r="J1268" s="124"/>
      <c r="K1268" s="36"/>
      <c r="L1268" s="124"/>
      <c r="M1268" s="124"/>
      <c r="N1268" s="36"/>
      <c r="O1268" s="131"/>
      <c r="Q1268" s="303"/>
    </row>
    <row r="1269" spans="1:17" s="136" customFormat="1" x14ac:dyDescent="0.2">
      <c r="A1269" s="41"/>
      <c r="B1269" s="24"/>
      <c r="C1269" s="108"/>
      <c r="E1269" s="148"/>
      <c r="F1269" s="148"/>
      <c r="G1269" s="155"/>
      <c r="H1269" s="156"/>
      <c r="I1269" s="23"/>
      <c r="J1269" s="124"/>
      <c r="K1269" s="36"/>
      <c r="L1269" s="124"/>
      <c r="M1269" s="124"/>
      <c r="N1269" s="36"/>
      <c r="O1269" s="131"/>
      <c r="Q1269" s="303"/>
    </row>
    <row r="1270" spans="1:17" s="136" customFormat="1" x14ac:dyDescent="0.2">
      <c r="A1270" s="41"/>
      <c r="B1270" s="24"/>
      <c r="C1270" s="108"/>
      <c r="E1270" s="148"/>
      <c r="F1270" s="148"/>
      <c r="G1270" s="155"/>
      <c r="H1270" s="156"/>
      <c r="I1270" s="23"/>
      <c r="J1270" s="124"/>
      <c r="K1270" s="36"/>
      <c r="L1270" s="124"/>
      <c r="M1270" s="124"/>
      <c r="N1270" s="36"/>
      <c r="O1270" s="131"/>
      <c r="Q1270" s="303"/>
    </row>
    <row r="1271" spans="1:17" s="136" customFormat="1" x14ac:dyDescent="0.2">
      <c r="A1271" s="41"/>
      <c r="B1271" s="24"/>
      <c r="C1271" s="108"/>
      <c r="E1271" s="148"/>
      <c r="F1271" s="148"/>
      <c r="G1271" s="155"/>
      <c r="H1271" s="156"/>
      <c r="I1271" s="23"/>
      <c r="J1271" s="124"/>
      <c r="K1271" s="36"/>
      <c r="L1271" s="124"/>
      <c r="M1271" s="124"/>
      <c r="N1271" s="36"/>
      <c r="O1271" s="131"/>
      <c r="Q1271" s="303"/>
    </row>
    <row r="1272" spans="1:17" s="136" customFormat="1" x14ac:dyDescent="0.2">
      <c r="A1272" s="41"/>
      <c r="B1272" s="24"/>
      <c r="C1272" s="108"/>
      <c r="E1272" s="148"/>
      <c r="F1272" s="148"/>
      <c r="G1272" s="155"/>
      <c r="H1272" s="156"/>
      <c r="I1272" s="23"/>
      <c r="J1272" s="124"/>
      <c r="K1272" s="36"/>
      <c r="L1272" s="124"/>
      <c r="M1272" s="124"/>
      <c r="N1272" s="36"/>
      <c r="O1272" s="131"/>
      <c r="Q1272" s="303"/>
    </row>
    <row r="1273" spans="1:17" s="136" customFormat="1" x14ac:dyDescent="0.2">
      <c r="A1273" s="41"/>
      <c r="B1273" s="24"/>
      <c r="C1273" s="108"/>
      <c r="E1273" s="148"/>
      <c r="F1273" s="148"/>
      <c r="G1273" s="155"/>
      <c r="H1273" s="156"/>
      <c r="I1273" s="23"/>
      <c r="J1273" s="124"/>
      <c r="K1273" s="36"/>
      <c r="L1273" s="124"/>
      <c r="M1273" s="124"/>
      <c r="N1273" s="36"/>
      <c r="O1273" s="131"/>
      <c r="Q1273" s="303"/>
    </row>
    <row r="1274" spans="1:17" s="136" customFormat="1" x14ac:dyDescent="0.2">
      <c r="A1274" s="41"/>
      <c r="B1274" s="24"/>
      <c r="C1274" s="108"/>
      <c r="E1274" s="148"/>
      <c r="F1274" s="148"/>
      <c r="G1274" s="155"/>
      <c r="H1274" s="156"/>
      <c r="I1274" s="23"/>
      <c r="J1274" s="124"/>
      <c r="K1274" s="36"/>
      <c r="L1274" s="124"/>
      <c r="M1274" s="124"/>
      <c r="N1274" s="36"/>
      <c r="O1274" s="131"/>
      <c r="Q1274" s="303"/>
    </row>
    <row r="1275" spans="1:17" s="136" customFormat="1" x14ac:dyDescent="0.2">
      <c r="A1275" s="41"/>
      <c r="B1275" s="24"/>
      <c r="C1275" s="108"/>
      <c r="E1275" s="148"/>
      <c r="F1275" s="148"/>
      <c r="G1275" s="155"/>
      <c r="H1275" s="156"/>
      <c r="I1275" s="23"/>
      <c r="J1275" s="124"/>
      <c r="K1275" s="36"/>
      <c r="L1275" s="124"/>
      <c r="M1275" s="124"/>
      <c r="N1275" s="36"/>
      <c r="O1275" s="131"/>
      <c r="Q1275" s="303"/>
    </row>
    <row r="1276" spans="1:17" s="136" customFormat="1" x14ac:dyDescent="0.2">
      <c r="A1276" s="41"/>
      <c r="B1276" s="24"/>
      <c r="C1276" s="108"/>
      <c r="E1276" s="148"/>
      <c r="F1276" s="148"/>
      <c r="G1276" s="155"/>
      <c r="H1276" s="156"/>
      <c r="I1276" s="23"/>
      <c r="J1276" s="124"/>
      <c r="K1276" s="36"/>
      <c r="L1276" s="124"/>
      <c r="M1276" s="124"/>
      <c r="N1276" s="36"/>
      <c r="O1276" s="131"/>
      <c r="Q1276" s="303"/>
    </row>
    <row r="1277" spans="1:17" s="136" customFormat="1" x14ac:dyDescent="0.2">
      <c r="A1277" s="41"/>
      <c r="B1277" s="24"/>
      <c r="C1277" s="108"/>
      <c r="E1277" s="148"/>
      <c r="F1277" s="148"/>
      <c r="G1277" s="155"/>
      <c r="H1277" s="156"/>
      <c r="I1277" s="23"/>
      <c r="J1277" s="124"/>
      <c r="K1277" s="36"/>
      <c r="L1277" s="124"/>
      <c r="M1277" s="124"/>
      <c r="N1277" s="36"/>
      <c r="O1277" s="131"/>
      <c r="Q1277" s="303"/>
    </row>
    <row r="1278" spans="1:17" s="136" customFormat="1" x14ac:dyDescent="0.2">
      <c r="A1278" s="41"/>
      <c r="B1278" s="24"/>
      <c r="C1278" s="108"/>
      <c r="E1278" s="148"/>
      <c r="F1278" s="148"/>
      <c r="G1278" s="155"/>
      <c r="H1278" s="156"/>
      <c r="I1278" s="23"/>
      <c r="J1278" s="124"/>
      <c r="K1278" s="36"/>
      <c r="L1278" s="124"/>
      <c r="M1278" s="124"/>
      <c r="N1278" s="36"/>
      <c r="O1278" s="131"/>
      <c r="Q1278" s="303"/>
    </row>
    <row r="1279" spans="1:17" s="136" customFormat="1" x14ac:dyDescent="0.2">
      <c r="A1279" s="41"/>
      <c r="B1279" s="24"/>
      <c r="C1279" s="108"/>
      <c r="E1279" s="148"/>
      <c r="F1279" s="148"/>
      <c r="G1279" s="155"/>
      <c r="H1279" s="156"/>
      <c r="I1279" s="23"/>
      <c r="J1279" s="124"/>
      <c r="K1279" s="36"/>
      <c r="L1279" s="124"/>
      <c r="M1279" s="124"/>
      <c r="N1279" s="36"/>
      <c r="O1279" s="131"/>
      <c r="Q1279" s="303"/>
    </row>
    <row r="1280" spans="1:17" s="136" customFormat="1" x14ac:dyDescent="0.2">
      <c r="A1280" s="41"/>
      <c r="B1280" s="24"/>
      <c r="C1280" s="108"/>
      <c r="E1280" s="148"/>
      <c r="F1280" s="148"/>
      <c r="G1280" s="155"/>
      <c r="H1280" s="156"/>
      <c r="I1280" s="23"/>
      <c r="J1280" s="124"/>
      <c r="K1280" s="36"/>
      <c r="L1280" s="124"/>
      <c r="M1280" s="124"/>
      <c r="N1280" s="36"/>
      <c r="O1280" s="131"/>
      <c r="Q1280" s="303"/>
    </row>
    <row r="1281" spans="1:17" s="136" customFormat="1" x14ac:dyDescent="0.2">
      <c r="A1281" s="41"/>
      <c r="B1281" s="24"/>
      <c r="C1281" s="108"/>
      <c r="E1281" s="148"/>
      <c r="F1281" s="148"/>
      <c r="G1281" s="155"/>
      <c r="H1281" s="156"/>
      <c r="I1281" s="23"/>
      <c r="J1281" s="124"/>
      <c r="K1281" s="36"/>
      <c r="L1281" s="124"/>
      <c r="M1281" s="124"/>
      <c r="N1281" s="36"/>
      <c r="O1281" s="131"/>
      <c r="Q1281" s="303"/>
    </row>
    <row r="1282" spans="1:17" s="136" customFormat="1" x14ac:dyDescent="0.2">
      <c r="A1282" s="41"/>
      <c r="B1282" s="24"/>
      <c r="C1282" s="108"/>
      <c r="E1282" s="148"/>
      <c r="F1282" s="148"/>
      <c r="G1282" s="155"/>
      <c r="H1282" s="156"/>
      <c r="I1282" s="23"/>
      <c r="J1282" s="124"/>
      <c r="K1282" s="36"/>
      <c r="L1282" s="124"/>
      <c r="M1282" s="124"/>
      <c r="N1282" s="36"/>
      <c r="O1282" s="131"/>
      <c r="Q1282" s="303"/>
    </row>
    <row r="1283" spans="1:17" s="136" customFormat="1" x14ac:dyDescent="0.2">
      <c r="A1283" s="41"/>
      <c r="B1283" s="24"/>
      <c r="C1283" s="108"/>
      <c r="E1283" s="148"/>
      <c r="F1283" s="148"/>
      <c r="G1283" s="155"/>
      <c r="H1283" s="156"/>
      <c r="I1283" s="23"/>
      <c r="J1283" s="124"/>
      <c r="K1283" s="36"/>
      <c r="L1283" s="124"/>
      <c r="M1283" s="124"/>
      <c r="N1283" s="36"/>
      <c r="O1283" s="131"/>
      <c r="Q1283" s="303"/>
    </row>
    <row r="1284" spans="1:17" s="136" customFormat="1" x14ac:dyDescent="0.2">
      <c r="A1284" s="41"/>
      <c r="B1284" s="24"/>
      <c r="C1284" s="108"/>
      <c r="E1284" s="148"/>
      <c r="F1284" s="148"/>
      <c r="G1284" s="155"/>
      <c r="H1284" s="156"/>
      <c r="I1284" s="23"/>
      <c r="J1284" s="124"/>
      <c r="K1284" s="36"/>
      <c r="L1284" s="124"/>
      <c r="M1284" s="124"/>
      <c r="N1284" s="36"/>
      <c r="O1284" s="131"/>
      <c r="Q1284" s="303"/>
    </row>
    <row r="1285" spans="1:17" s="136" customFormat="1" x14ac:dyDescent="0.2">
      <c r="A1285" s="41"/>
      <c r="B1285" s="24"/>
      <c r="C1285" s="108"/>
      <c r="E1285" s="148"/>
      <c r="F1285" s="148"/>
      <c r="G1285" s="155"/>
      <c r="H1285" s="156"/>
      <c r="I1285" s="23"/>
      <c r="J1285" s="124"/>
      <c r="K1285" s="36"/>
      <c r="L1285" s="124"/>
      <c r="M1285" s="124"/>
      <c r="N1285" s="36"/>
      <c r="O1285" s="131"/>
      <c r="Q1285" s="303"/>
    </row>
    <row r="1286" spans="1:17" s="136" customFormat="1" x14ac:dyDescent="0.2">
      <c r="A1286" s="41"/>
      <c r="B1286" s="24"/>
      <c r="C1286" s="108"/>
      <c r="E1286" s="148"/>
      <c r="F1286" s="148"/>
      <c r="G1286" s="155"/>
      <c r="H1286" s="156"/>
      <c r="I1286" s="23"/>
      <c r="J1286" s="124"/>
      <c r="K1286" s="36"/>
      <c r="L1286" s="124"/>
      <c r="M1286" s="124"/>
      <c r="N1286" s="36"/>
      <c r="O1286" s="131"/>
      <c r="Q1286" s="303"/>
    </row>
    <row r="1287" spans="1:17" s="136" customFormat="1" x14ac:dyDescent="0.2">
      <c r="A1287" s="41"/>
      <c r="B1287" s="24"/>
      <c r="C1287" s="108"/>
      <c r="E1287" s="148"/>
      <c r="F1287" s="148"/>
      <c r="G1287" s="155"/>
      <c r="H1287" s="156"/>
      <c r="I1287" s="23"/>
      <c r="J1287" s="124"/>
      <c r="K1287" s="36"/>
      <c r="L1287" s="124"/>
      <c r="M1287" s="124"/>
      <c r="N1287" s="36"/>
      <c r="O1287" s="131"/>
      <c r="Q1287" s="303"/>
    </row>
    <row r="1288" spans="1:17" s="136" customFormat="1" x14ac:dyDescent="0.2">
      <c r="A1288" s="41"/>
      <c r="B1288" s="24"/>
      <c r="C1288" s="108"/>
      <c r="E1288" s="148"/>
      <c r="F1288" s="148"/>
      <c r="G1288" s="155"/>
      <c r="H1288" s="156"/>
      <c r="I1288" s="23"/>
      <c r="J1288" s="124"/>
      <c r="K1288" s="36"/>
      <c r="L1288" s="124"/>
      <c r="M1288" s="124"/>
      <c r="N1288" s="36"/>
      <c r="O1288" s="131"/>
      <c r="Q1288" s="303"/>
    </row>
    <row r="1289" spans="1:17" s="136" customFormat="1" x14ac:dyDescent="0.2">
      <c r="A1289" s="41"/>
      <c r="B1289" s="24"/>
      <c r="C1289" s="108"/>
      <c r="E1289" s="148"/>
      <c r="F1289" s="148"/>
      <c r="G1289" s="155"/>
      <c r="H1289" s="156"/>
      <c r="I1289" s="23"/>
      <c r="J1289" s="124"/>
      <c r="K1289" s="36"/>
      <c r="L1289" s="124"/>
      <c r="M1289" s="124"/>
      <c r="N1289" s="36"/>
      <c r="O1289" s="131"/>
      <c r="Q1289" s="303"/>
    </row>
    <row r="1290" spans="1:17" s="136" customFormat="1" x14ac:dyDescent="0.2">
      <c r="A1290" s="41"/>
      <c r="B1290" s="24"/>
      <c r="C1290" s="108"/>
      <c r="E1290" s="148"/>
      <c r="F1290" s="148"/>
      <c r="G1290" s="155"/>
      <c r="H1290" s="156"/>
      <c r="I1290" s="23"/>
      <c r="J1290" s="124"/>
      <c r="K1290" s="36"/>
      <c r="L1290" s="124"/>
      <c r="M1290" s="124"/>
      <c r="N1290" s="36"/>
      <c r="O1290" s="131"/>
      <c r="Q1290" s="303"/>
    </row>
    <row r="1291" spans="1:17" s="136" customFormat="1" x14ac:dyDescent="0.2">
      <c r="A1291" s="41"/>
      <c r="B1291" s="24"/>
      <c r="C1291" s="108"/>
      <c r="E1291" s="148"/>
      <c r="F1291" s="148"/>
      <c r="G1291" s="155"/>
      <c r="H1291" s="156"/>
      <c r="I1291" s="23"/>
      <c r="J1291" s="124"/>
      <c r="K1291" s="36"/>
      <c r="L1291" s="124"/>
      <c r="M1291" s="124"/>
      <c r="N1291" s="36"/>
      <c r="O1291" s="131"/>
      <c r="Q1291" s="303"/>
    </row>
    <row r="1292" spans="1:17" s="136" customFormat="1" x14ac:dyDescent="0.2">
      <c r="A1292" s="41"/>
      <c r="B1292" s="24"/>
      <c r="C1292" s="108"/>
      <c r="E1292" s="148"/>
      <c r="F1292" s="148"/>
      <c r="G1292" s="155"/>
      <c r="H1292" s="156"/>
      <c r="I1292" s="23"/>
      <c r="J1292" s="124"/>
      <c r="K1292" s="36"/>
      <c r="L1292" s="124"/>
      <c r="M1292" s="124"/>
      <c r="N1292" s="36"/>
      <c r="O1292" s="131"/>
      <c r="Q1292" s="303"/>
    </row>
    <row r="1293" spans="1:17" s="136" customFormat="1" x14ac:dyDescent="0.2">
      <c r="A1293" s="41"/>
      <c r="B1293" s="24"/>
      <c r="C1293" s="108"/>
      <c r="E1293" s="148"/>
      <c r="F1293" s="148"/>
      <c r="G1293" s="155"/>
      <c r="H1293" s="156"/>
      <c r="I1293" s="23"/>
      <c r="J1293" s="124"/>
      <c r="K1293" s="36"/>
      <c r="L1293" s="124"/>
      <c r="M1293" s="124"/>
      <c r="N1293" s="36"/>
      <c r="O1293" s="131"/>
      <c r="Q1293" s="303"/>
    </row>
    <row r="1294" spans="1:17" s="136" customFormat="1" x14ac:dyDescent="0.2">
      <c r="A1294" s="41"/>
      <c r="B1294" s="24"/>
      <c r="C1294" s="108"/>
      <c r="E1294" s="148"/>
      <c r="F1294" s="148"/>
      <c r="G1294" s="155"/>
      <c r="H1294" s="156"/>
      <c r="I1294" s="23"/>
      <c r="J1294" s="124"/>
      <c r="K1294" s="36"/>
      <c r="L1294" s="124"/>
      <c r="M1294" s="124"/>
      <c r="N1294" s="36"/>
      <c r="O1294" s="131"/>
      <c r="Q1294" s="303"/>
    </row>
    <row r="1295" spans="1:17" s="136" customFormat="1" x14ac:dyDescent="0.2">
      <c r="A1295" s="41"/>
      <c r="B1295" s="24"/>
      <c r="C1295" s="108"/>
      <c r="E1295" s="148"/>
      <c r="F1295" s="148"/>
      <c r="G1295" s="155"/>
      <c r="H1295" s="156"/>
      <c r="I1295" s="23"/>
      <c r="J1295" s="124"/>
      <c r="K1295" s="36"/>
      <c r="L1295" s="124"/>
      <c r="M1295" s="124"/>
      <c r="N1295" s="36"/>
      <c r="O1295" s="131"/>
      <c r="Q1295" s="303"/>
    </row>
    <row r="1296" spans="1:17" s="136" customFormat="1" x14ac:dyDescent="0.2">
      <c r="A1296" s="41"/>
      <c r="B1296" s="24"/>
      <c r="C1296" s="108"/>
      <c r="E1296" s="148"/>
      <c r="F1296" s="148"/>
      <c r="G1296" s="155"/>
      <c r="H1296" s="156"/>
      <c r="I1296" s="23"/>
      <c r="J1296" s="124"/>
      <c r="K1296" s="36"/>
      <c r="L1296" s="124"/>
      <c r="M1296" s="124"/>
      <c r="N1296" s="36"/>
      <c r="O1296" s="131"/>
      <c r="Q1296" s="303"/>
    </row>
    <row r="1297" spans="1:17" s="136" customFormat="1" x14ac:dyDescent="0.2">
      <c r="A1297" s="41"/>
      <c r="B1297" s="24"/>
      <c r="C1297" s="108"/>
      <c r="E1297" s="148"/>
      <c r="F1297" s="148"/>
      <c r="G1297" s="155"/>
      <c r="H1297" s="156"/>
      <c r="I1297" s="23"/>
      <c r="J1297" s="124"/>
      <c r="K1297" s="36"/>
      <c r="L1297" s="124"/>
      <c r="M1297" s="124"/>
      <c r="N1297" s="36"/>
      <c r="O1297" s="131"/>
      <c r="Q1297" s="303"/>
    </row>
    <row r="1298" spans="1:17" s="136" customFormat="1" x14ac:dyDescent="0.2">
      <c r="A1298" s="41"/>
      <c r="B1298" s="24"/>
      <c r="C1298" s="108"/>
      <c r="E1298" s="148"/>
      <c r="F1298" s="148"/>
      <c r="G1298" s="155"/>
      <c r="H1298" s="156"/>
      <c r="I1298" s="23"/>
      <c r="J1298" s="124"/>
      <c r="K1298" s="36"/>
      <c r="L1298" s="124"/>
      <c r="M1298" s="124"/>
      <c r="N1298" s="36"/>
      <c r="O1298" s="131"/>
      <c r="Q1298" s="303"/>
    </row>
    <row r="1299" spans="1:17" s="136" customFormat="1" x14ac:dyDescent="0.2">
      <c r="A1299" s="41"/>
      <c r="B1299" s="24"/>
      <c r="C1299" s="108"/>
      <c r="E1299" s="148"/>
      <c r="F1299" s="148"/>
      <c r="G1299" s="155"/>
      <c r="H1299" s="156"/>
      <c r="I1299" s="23"/>
      <c r="J1299" s="124"/>
      <c r="K1299" s="36"/>
      <c r="L1299" s="124"/>
      <c r="M1299" s="124"/>
      <c r="N1299" s="36"/>
      <c r="O1299" s="131"/>
      <c r="Q1299" s="303"/>
    </row>
    <row r="1300" spans="1:17" s="136" customFormat="1" x14ac:dyDescent="0.2">
      <c r="A1300" s="41"/>
      <c r="B1300" s="24"/>
      <c r="C1300" s="108"/>
      <c r="E1300" s="148"/>
      <c r="F1300" s="148"/>
      <c r="G1300" s="155"/>
      <c r="H1300" s="156"/>
      <c r="I1300" s="23"/>
      <c r="J1300" s="124"/>
      <c r="K1300" s="36"/>
      <c r="L1300" s="124"/>
      <c r="M1300" s="124"/>
      <c r="N1300" s="36"/>
      <c r="O1300" s="131"/>
      <c r="Q1300" s="303"/>
    </row>
    <row r="1301" spans="1:17" s="136" customFormat="1" x14ac:dyDescent="0.2">
      <c r="A1301" s="41"/>
      <c r="B1301" s="24"/>
      <c r="C1301" s="108"/>
      <c r="E1301" s="148"/>
      <c r="F1301" s="148"/>
      <c r="G1301" s="155"/>
      <c r="H1301" s="156"/>
      <c r="I1301" s="23"/>
      <c r="J1301" s="124"/>
      <c r="K1301" s="36"/>
      <c r="L1301" s="124"/>
      <c r="M1301" s="124"/>
      <c r="N1301" s="36"/>
      <c r="O1301" s="131"/>
      <c r="Q1301" s="303"/>
    </row>
    <row r="1302" spans="1:17" s="136" customFormat="1" x14ac:dyDescent="0.2">
      <c r="A1302" s="41"/>
      <c r="B1302" s="24"/>
      <c r="C1302" s="108"/>
      <c r="E1302" s="148"/>
      <c r="F1302" s="148"/>
      <c r="G1302" s="155"/>
      <c r="H1302" s="156"/>
      <c r="I1302" s="23"/>
      <c r="J1302" s="124"/>
      <c r="K1302" s="36"/>
      <c r="L1302" s="124"/>
      <c r="M1302" s="124"/>
      <c r="N1302" s="36"/>
      <c r="O1302" s="131"/>
      <c r="Q1302" s="303"/>
    </row>
    <row r="1303" spans="1:17" s="136" customFormat="1" x14ac:dyDescent="0.2">
      <c r="A1303" s="41"/>
      <c r="B1303" s="24"/>
      <c r="C1303" s="108"/>
      <c r="E1303" s="148"/>
      <c r="F1303" s="148"/>
      <c r="G1303" s="155"/>
      <c r="H1303" s="156"/>
      <c r="I1303" s="23"/>
      <c r="J1303" s="124"/>
      <c r="K1303" s="36"/>
      <c r="L1303" s="124"/>
      <c r="M1303" s="124"/>
      <c r="N1303" s="36"/>
      <c r="O1303" s="131"/>
      <c r="Q1303" s="303"/>
    </row>
    <row r="1304" spans="1:17" s="136" customFormat="1" x14ac:dyDescent="0.2">
      <c r="A1304" s="41"/>
      <c r="B1304" s="24"/>
      <c r="C1304" s="108"/>
      <c r="E1304" s="148"/>
      <c r="F1304" s="148"/>
      <c r="G1304" s="155"/>
      <c r="H1304" s="156"/>
      <c r="I1304" s="23"/>
      <c r="J1304" s="124"/>
      <c r="K1304" s="36"/>
      <c r="L1304" s="124"/>
      <c r="M1304" s="124"/>
      <c r="N1304" s="36"/>
      <c r="O1304" s="131"/>
      <c r="Q1304" s="303"/>
    </row>
    <row r="1305" spans="1:17" s="136" customFormat="1" x14ac:dyDescent="0.2">
      <c r="A1305" s="41"/>
      <c r="B1305" s="24"/>
      <c r="C1305" s="108"/>
      <c r="E1305" s="148"/>
      <c r="F1305" s="148"/>
      <c r="G1305" s="155"/>
      <c r="H1305" s="156"/>
      <c r="I1305" s="23"/>
      <c r="J1305" s="124"/>
      <c r="K1305" s="36"/>
      <c r="L1305" s="124"/>
      <c r="M1305" s="124"/>
      <c r="N1305" s="36"/>
      <c r="O1305" s="131"/>
      <c r="Q1305" s="303"/>
    </row>
    <row r="1306" spans="1:17" s="136" customFormat="1" x14ac:dyDescent="0.2">
      <c r="A1306" s="41"/>
      <c r="B1306" s="24"/>
      <c r="C1306" s="108"/>
      <c r="E1306" s="148"/>
      <c r="F1306" s="148"/>
      <c r="G1306" s="155"/>
      <c r="H1306" s="156"/>
      <c r="I1306" s="23"/>
      <c r="J1306" s="124"/>
      <c r="K1306" s="36"/>
      <c r="L1306" s="124"/>
      <c r="M1306" s="124"/>
      <c r="N1306" s="36"/>
      <c r="O1306" s="131"/>
      <c r="Q1306" s="303"/>
    </row>
    <row r="1307" spans="1:17" s="136" customFormat="1" x14ac:dyDescent="0.2">
      <c r="A1307" s="41"/>
      <c r="B1307" s="24"/>
      <c r="C1307" s="108"/>
      <c r="E1307" s="148"/>
      <c r="F1307" s="148"/>
      <c r="G1307" s="155"/>
      <c r="H1307" s="156"/>
      <c r="I1307" s="23"/>
      <c r="J1307" s="124"/>
      <c r="K1307" s="36"/>
      <c r="L1307" s="124"/>
      <c r="M1307" s="124"/>
      <c r="N1307" s="36"/>
      <c r="O1307" s="131"/>
      <c r="Q1307" s="303"/>
    </row>
    <row r="1308" spans="1:17" s="136" customFormat="1" x14ac:dyDescent="0.2">
      <c r="A1308" s="41"/>
      <c r="B1308" s="24"/>
      <c r="C1308" s="108"/>
      <c r="E1308" s="148"/>
      <c r="F1308" s="148"/>
      <c r="G1308" s="155"/>
      <c r="H1308" s="156"/>
      <c r="I1308" s="23"/>
      <c r="J1308" s="124"/>
      <c r="K1308" s="36"/>
      <c r="L1308" s="124"/>
      <c r="M1308" s="124"/>
      <c r="N1308" s="36"/>
      <c r="O1308" s="131"/>
      <c r="Q1308" s="303"/>
    </row>
    <row r="1309" spans="1:17" s="136" customFormat="1" x14ac:dyDescent="0.2">
      <c r="A1309" s="41"/>
      <c r="B1309" s="24"/>
      <c r="C1309" s="108"/>
      <c r="E1309" s="148"/>
      <c r="F1309" s="148"/>
      <c r="G1309" s="155"/>
      <c r="H1309" s="156"/>
      <c r="I1309" s="23"/>
      <c r="J1309" s="124"/>
      <c r="K1309" s="36"/>
      <c r="L1309" s="124"/>
      <c r="M1309" s="124"/>
      <c r="N1309" s="36"/>
      <c r="O1309" s="131"/>
      <c r="Q1309" s="303"/>
    </row>
    <row r="1310" spans="1:17" s="136" customFormat="1" x14ac:dyDescent="0.2">
      <c r="A1310" s="41"/>
      <c r="B1310" s="24"/>
      <c r="C1310" s="108"/>
      <c r="E1310" s="148"/>
      <c r="F1310" s="148"/>
      <c r="G1310" s="155"/>
      <c r="H1310" s="156"/>
      <c r="I1310" s="23"/>
      <c r="J1310" s="124"/>
      <c r="K1310" s="36"/>
      <c r="L1310" s="124"/>
      <c r="M1310" s="124"/>
      <c r="N1310" s="36"/>
      <c r="O1310" s="131"/>
      <c r="Q1310" s="303"/>
    </row>
    <row r="1311" spans="1:17" s="136" customFormat="1" x14ac:dyDescent="0.2">
      <c r="A1311" s="41"/>
      <c r="B1311" s="24"/>
      <c r="C1311" s="108"/>
      <c r="E1311" s="148"/>
      <c r="F1311" s="148"/>
      <c r="G1311" s="155"/>
      <c r="H1311" s="156"/>
      <c r="I1311" s="23"/>
      <c r="J1311" s="124"/>
      <c r="K1311" s="36"/>
      <c r="L1311" s="124"/>
      <c r="M1311" s="124"/>
      <c r="N1311" s="36"/>
      <c r="O1311" s="131"/>
      <c r="Q1311" s="303"/>
    </row>
    <row r="1312" spans="1:17" s="136" customFormat="1" x14ac:dyDescent="0.2">
      <c r="A1312" s="41"/>
      <c r="B1312" s="24"/>
      <c r="C1312" s="108"/>
      <c r="E1312" s="148"/>
      <c r="F1312" s="148"/>
      <c r="G1312" s="155"/>
      <c r="H1312" s="156"/>
      <c r="I1312" s="23"/>
      <c r="J1312" s="124"/>
      <c r="K1312" s="36"/>
      <c r="L1312" s="124"/>
      <c r="M1312" s="124"/>
      <c r="N1312" s="36"/>
      <c r="O1312" s="131"/>
      <c r="Q1312" s="303"/>
    </row>
    <row r="1313" spans="1:17" s="136" customFormat="1" x14ac:dyDescent="0.2">
      <c r="A1313" s="41"/>
      <c r="B1313" s="24"/>
      <c r="C1313" s="108"/>
      <c r="E1313" s="148"/>
      <c r="F1313" s="148"/>
      <c r="G1313" s="155"/>
      <c r="H1313" s="156"/>
      <c r="I1313" s="23"/>
      <c r="J1313" s="124"/>
      <c r="K1313" s="36"/>
      <c r="L1313" s="124"/>
      <c r="M1313" s="124"/>
      <c r="N1313" s="36"/>
      <c r="O1313" s="131"/>
      <c r="Q1313" s="303"/>
    </row>
    <row r="1314" spans="1:17" s="136" customFormat="1" x14ac:dyDescent="0.2">
      <c r="A1314" s="41"/>
      <c r="B1314" s="24"/>
      <c r="C1314" s="108"/>
      <c r="E1314" s="148"/>
      <c r="F1314" s="148"/>
      <c r="G1314" s="155"/>
      <c r="H1314" s="156"/>
      <c r="I1314" s="23"/>
      <c r="J1314" s="124"/>
      <c r="K1314" s="36"/>
      <c r="L1314" s="124"/>
      <c r="M1314" s="124"/>
      <c r="N1314" s="36"/>
      <c r="O1314" s="131"/>
      <c r="Q1314" s="303"/>
    </row>
    <row r="1315" spans="1:17" s="136" customFormat="1" x14ac:dyDescent="0.2">
      <c r="A1315" s="41"/>
      <c r="B1315" s="24"/>
      <c r="C1315" s="108"/>
      <c r="E1315" s="148"/>
      <c r="F1315" s="148"/>
      <c r="G1315" s="155"/>
      <c r="H1315" s="156"/>
      <c r="I1315" s="23"/>
      <c r="J1315" s="124"/>
      <c r="K1315" s="36"/>
      <c r="L1315" s="124"/>
      <c r="M1315" s="124"/>
      <c r="N1315" s="36"/>
      <c r="O1315" s="131"/>
      <c r="Q1315" s="303"/>
    </row>
    <row r="1316" spans="1:17" s="136" customFormat="1" x14ac:dyDescent="0.2">
      <c r="A1316" s="41"/>
      <c r="B1316" s="24"/>
      <c r="C1316" s="108"/>
      <c r="E1316" s="148"/>
      <c r="F1316" s="148"/>
      <c r="G1316" s="155"/>
      <c r="H1316" s="156"/>
      <c r="I1316" s="23"/>
      <c r="J1316" s="124"/>
      <c r="K1316" s="36"/>
      <c r="L1316" s="124"/>
      <c r="M1316" s="124"/>
      <c r="N1316" s="36"/>
      <c r="O1316" s="131"/>
      <c r="Q1316" s="303"/>
    </row>
    <row r="1317" spans="1:17" s="136" customFormat="1" x14ac:dyDescent="0.2">
      <c r="A1317" s="41"/>
      <c r="B1317" s="24"/>
      <c r="C1317" s="108"/>
      <c r="E1317" s="148"/>
      <c r="F1317" s="148"/>
      <c r="G1317" s="155"/>
      <c r="H1317" s="156"/>
      <c r="I1317" s="23"/>
      <c r="J1317" s="124"/>
      <c r="K1317" s="36"/>
      <c r="L1317" s="124"/>
      <c r="M1317" s="124"/>
      <c r="N1317" s="36"/>
      <c r="O1317" s="131"/>
      <c r="Q1317" s="303"/>
    </row>
    <row r="1318" spans="1:17" s="136" customFormat="1" x14ac:dyDescent="0.2">
      <c r="A1318" s="41"/>
      <c r="B1318" s="24"/>
      <c r="C1318" s="108"/>
      <c r="E1318" s="148"/>
      <c r="F1318" s="148"/>
      <c r="G1318" s="155"/>
      <c r="H1318" s="156"/>
      <c r="I1318" s="23"/>
      <c r="J1318" s="124"/>
      <c r="K1318" s="36"/>
      <c r="L1318" s="124"/>
      <c r="M1318" s="124"/>
      <c r="N1318" s="36"/>
      <c r="O1318" s="131"/>
      <c r="Q1318" s="303"/>
    </row>
    <row r="1319" spans="1:17" s="136" customFormat="1" x14ac:dyDescent="0.2">
      <c r="A1319" s="41"/>
      <c r="B1319" s="24"/>
      <c r="C1319" s="108"/>
      <c r="E1319" s="148"/>
      <c r="F1319" s="148"/>
      <c r="G1319" s="155"/>
      <c r="H1319" s="156"/>
      <c r="I1319" s="23"/>
      <c r="J1319" s="124"/>
      <c r="K1319" s="36"/>
      <c r="L1319" s="124"/>
      <c r="M1319" s="124"/>
      <c r="N1319" s="36"/>
      <c r="O1319" s="131"/>
      <c r="Q1319" s="303"/>
    </row>
    <row r="1320" spans="1:17" s="136" customFormat="1" x14ac:dyDescent="0.2">
      <c r="A1320" s="41"/>
      <c r="B1320" s="24"/>
      <c r="C1320" s="108"/>
      <c r="E1320" s="148"/>
      <c r="F1320" s="148"/>
      <c r="G1320" s="155"/>
      <c r="H1320" s="156"/>
      <c r="I1320" s="23"/>
      <c r="J1320" s="124"/>
      <c r="K1320" s="36"/>
      <c r="L1320" s="124"/>
      <c r="M1320" s="124"/>
      <c r="N1320" s="36"/>
      <c r="O1320" s="131"/>
      <c r="Q1320" s="303"/>
    </row>
    <row r="1321" spans="1:17" s="136" customFormat="1" x14ac:dyDescent="0.2">
      <c r="A1321" s="41"/>
      <c r="B1321" s="24"/>
      <c r="C1321" s="108"/>
      <c r="E1321" s="148"/>
      <c r="F1321" s="148"/>
      <c r="G1321" s="155"/>
      <c r="H1321" s="156"/>
      <c r="I1321" s="23"/>
      <c r="J1321" s="124"/>
      <c r="K1321" s="36"/>
      <c r="L1321" s="124"/>
      <c r="M1321" s="124"/>
      <c r="N1321" s="36"/>
      <c r="O1321" s="131"/>
      <c r="Q1321" s="303"/>
    </row>
    <row r="1322" spans="1:17" s="136" customFormat="1" x14ac:dyDescent="0.2">
      <c r="A1322" s="41"/>
      <c r="B1322" s="24"/>
      <c r="C1322" s="108"/>
      <c r="E1322" s="148"/>
      <c r="F1322" s="148"/>
      <c r="G1322" s="155"/>
      <c r="H1322" s="156"/>
      <c r="I1322" s="23"/>
      <c r="J1322" s="124"/>
      <c r="K1322" s="36"/>
      <c r="L1322" s="124"/>
      <c r="M1322" s="124"/>
      <c r="N1322" s="36"/>
      <c r="O1322" s="131"/>
      <c r="Q1322" s="303"/>
    </row>
    <row r="1323" spans="1:17" s="136" customFormat="1" x14ac:dyDescent="0.2">
      <c r="A1323" s="41"/>
      <c r="B1323" s="24"/>
      <c r="C1323" s="108"/>
      <c r="E1323" s="148"/>
      <c r="F1323" s="148"/>
      <c r="G1323" s="155"/>
      <c r="H1323" s="156"/>
      <c r="I1323" s="23"/>
      <c r="J1323" s="124"/>
      <c r="K1323" s="36"/>
      <c r="L1323" s="124"/>
      <c r="M1323" s="124"/>
      <c r="N1323" s="36"/>
      <c r="O1323" s="131"/>
      <c r="Q1323" s="303"/>
    </row>
    <row r="1324" spans="1:17" s="136" customFormat="1" x14ac:dyDescent="0.2">
      <c r="A1324" s="41"/>
      <c r="B1324" s="24"/>
      <c r="C1324" s="108"/>
      <c r="E1324" s="148"/>
      <c r="F1324" s="148"/>
      <c r="G1324" s="155"/>
      <c r="H1324" s="156"/>
      <c r="I1324" s="23"/>
      <c r="J1324" s="124"/>
      <c r="K1324" s="36"/>
      <c r="L1324" s="124"/>
      <c r="M1324" s="124"/>
      <c r="N1324" s="36"/>
      <c r="O1324" s="131"/>
      <c r="Q1324" s="303"/>
    </row>
    <row r="1325" spans="1:17" s="136" customFormat="1" x14ac:dyDescent="0.2">
      <c r="A1325" s="41"/>
      <c r="B1325" s="24"/>
      <c r="C1325" s="108"/>
      <c r="E1325" s="148"/>
      <c r="F1325" s="148"/>
      <c r="G1325" s="155"/>
      <c r="H1325" s="156"/>
      <c r="I1325" s="23"/>
      <c r="J1325" s="124"/>
      <c r="K1325" s="36"/>
      <c r="L1325" s="124"/>
      <c r="M1325" s="124"/>
      <c r="N1325" s="36"/>
      <c r="O1325" s="131"/>
      <c r="Q1325" s="303"/>
    </row>
    <row r="1326" spans="1:17" s="136" customFormat="1" x14ac:dyDescent="0.2">
      <c r="A1326" s="41"/>
      <c r="B1326" s="24"/>
      <c r="C1326" s="108"/>
      <c r="E1326" s="148"/>
      <c r="F1326" s="148"/>
      <c r="G1326" s="155"/>
      <c r="H1326" s="156"/>
      <c r="I1326" s="23"/>
      <c r="J1326" s="124"/>
      <c r="K1326" s="36"/>
      <c r="L1326" s="124"/>
      <c r="M1326" s="124"/>
      <c r="N1326" s="36"/>
      <c r="O1326" s="131"/>
      <c r="Q1326" s="303"/>
    </row>
    <row r="1327" spans="1:17" s="136" customFormat="1" x14ac:dyDescent="0.2">
      <c r="A1327" s="41"/>
      <c r="B1327" s="24"/>
      <c r="C1327" s="108"/>
      <c r="E1327" s="148"/>
      <c r="F1327" s="148"/>
      <c r="G1327" s="155"/>
      <c r="H1327" s="156"/>
      <c r="I1327" s="23"/>
      <c r="J1327" s="124"/>
      <c r="K1327" s="36"/>
      <c r="L1327" s="124"/>
      <c r="M1327" s="124"/>
      <c r="N1327" s="36"/>
      <c r="O1327" s="131"/>
      <c r="Q1327" s="303"/>
    </row>
    <row r="1328" spans="1:17" s="136" customFormat="1" x14ac:dyDescent="0.2">
      <c r="A1328" s="41"/>
      <c r="B1328" s="24"/>
      <c r="C1328" s="108"/>
      <c r="E1328" s="148"/>
      <c r="F1328" s="148"/>
      <c r="G1328" s="155"/>
      <c r="H1328" s="156"/>
      <c r="I1328" s="23"/>
      <c r="J1328" s="124"/>
      <c r="K1328" s="36"/>
      <c r="L1328" s="124"/>
      <c r="M1328" s="124"/>
      <c r="N1328" s="36"/>
      <c r="O1328" s="131"/>
      <c r="Q1328" s="303"/>
    </row>
    <row r="1329" spans="1:17" s="136" customFormat="1" x14ac:dyDescent="0.2">
      <c r="A1329" s="41"/>
      <c r="B1329" s="24"/>
      <c r="C1329" s="108"/>
      <c r="E1329" s="148"/>
      <c r="F1329" s="148"/>
      <c r="G1329" s="155"/>
      <c r="H1329" s="156"/>
      <c r="I1329" s="23"/>
      <c r="J1329" s="124"/>
      <c r="K1329" s="36"/>
      <c r="L1329" s="124"/>
      <c r="M1329" s="124"/>
      <c r="N1329" s="36"/>
      <c r="O1329" s="131"/>
      <c r="Q1329" s="303"/>
    </row>
    <row r="1330" spans="1:17" s="136" customFormat="1" x14ac:dyDescent="0.2">
      <c r="A1330" s="41"/>
      <c r="B1330" s="24"/>
      <c r="C1330" s="108"/>
      <c r="E1330" s="148"/>
      <c r="F1330" s="148"/>
      <c r="G1330" s="155"/>
      <c r="H1330" s="156"/>
      <c r="I1330" s="23"/>
      <c r="J1330" s="124"/>
      <c r="K1330" s="36"/>
      <c r="L1330" s="124"/>
      <c r="M1330" s="124"/>
      <c r="N1330" s="36"/>
      <c r="O1330" s="131"/>
      <c r="Q1330" s="303"/>
    </row>
    <row r="1331" spans="1:17" s="136" customFormat="1" x14ac:dyDescent="0.2">
      <c r="A1331" s="41"/>
      <c r="B1331" s="24"/>
      <c r="C1331" s="108"/>
      <c r="E1331" s="148"/>
      <c r="F1331" s="148"/>
      <c r="G1331" s="155"/>
      <c r="H1331" s="156"/>
      <c r="I1331" s="23"/>
      <c r="J1331" s="124"/>
      <c r="K1331" s="36"/>
      <c r="L1331" s="124"/>
      <c r="M1331" s="124"/>
      <c r="N1331" s="36"/>
      <c r="O1331" s="131"/>
      <c r="Q1331" s="303"/>
    </row>
    <row r="1332" spans="1:17" s="136" customFormat="1" x14ac:dyDescent="0.2">
      <c r="A1332" s="41"/>
      <c r="B1332" s="24"/>
      <c r="C1332" s="108"/>
      <c r="E1332" s="148"/>
      <c r="F1332" s="148"/>
      <c r="G1332" s="155"/>
      <c r="H1332" s="156"/>
      <c r="I1332" s="23"/>
      <c r="J1332" s="124"/>
      <c r="K1332" s="36"/>
      <c r="L1332" s="124"/>
      <c r="M1332" s="124"/>
      <c r="N1332" s="36"/>
      <c r="O1332" s="131"/>
      <c r="Q1332" s="303"/>
    </row>
    <row r="1333" spans="1:17" s="136" customFormat="1" x14ac:dyDescent="0.2">
      <c r="A1333" s="41"/>
      <c r="B1333" s="24"/>
      <c r="C1333" s="108"/>
      <c r="E1333" s="148"/>
      <c r="F1333" s="148"/>
      <c r="G1333" s="155"/>
      <c r="H1333" s="156"/>
      <c r="I1333" s="23"/>
      <c r="J1333" s="124"/>
      <c r="K1333" s="36"/>
      <c r="L1333" s="124"/>
      <c r="M1333" s="124"/>
      <c r="N1333" s="36"/>
      <c r="O1333" s="131"/>
      <c r="Q1333" s="303"/>
    </row>
    <row r="1334" spans="1:17" s="136" customFormat="1" x14ac:dyDescent="0.2">
      <c r="A1334" s="41"/>
      <c r="B1334" s="24"/>
      <c r="C1334" s="108"/>
      <c r="E1334" s="148"/>
      <c r="F1334" s="148"/>
      <c r="G1334" s="155"/>
      <c r="H1334" s="156"/>
      <c r="I1334" s="23"/>
      <c r="J1334" s="124"/>
      <c r="K1334" s="36"/>
      <c r="L1334" s="124"/>
      <c r="M1334" s="124"/>
      <c r="N1334" s="36"/>
      <c r="O1334" s="131"/>
      <c r="Q1334" s="303"/>
    </row>
    <row r="1335" spans="1:17" s="136" customFormat="1" x14ac:dyDescent="0.2">
      <c r="A1335" s="41"/>
      <c r="B1335" s="24"/>
      <c r="C1335" s="108"/>
      <c r="E1335" s="148"/>
      <c r="F1335" s="148"/>
      <c r="G1335" s="155"/>
      <c r="H1335" s="156"/>
      <c r="I1335" s="23"/>
      <c r="J1335" s="124"/>
      <c r="K1335" s="36"/>
      <c r="L1335" s="124"/>
      <c r="M1335" s="124"/>
      <c r="N1335" s="36"/>
      <c r="O1335" s="131"/>
      <c r="Q1335" s="303"/>
    </row>
    <row r="1336" spans="1:17" s="136" customFormat="1" x14ac:dyDescent="0.2">
      <c r="A1336" s="41"/>
      <c r="B1336" s="24"/>
      <c r="C1336" s="108"/>
      <c r="E1336" s="148"/>
      <c r="F1336" s="148"/>
      <c r="G1336" s="155"/>
      <c r="H1336" s="156"/>
      <c r="I1336" s="23"/>
      <c r="J1336" s="124"/>
      <c r="K1336" s="36"/>
      <c r="L1336" s="124"/>
      <c r="M1336" s="124"/>
      <c r="N1336" s="36"/>
      <c r="O1336" s="131"/>
      <c r="Q1336" s="303"/>
    </row>
    <row r="1337" spans="1:17" s="136" customFormat="1" x14ac:dyDescent="0.2">
      <c r="A1337" s="41"/>
      <c r="B1337" s="24"/>
      <c r="C1337" s="108"/>
      <c r="E1337" s="148"/>
      <c r="F1337" s="148"/>
      <c r="G1337" s="155"/>
      <c r="H1337" s="156"/>
      <c r="I1337" s="23"/>
      <c r="J1337" s="124"/>
      <c r="K1337" s="36"/>
      <c r="L1337" s="124"/>
      <c r="M1337" s="124"/>
      <c r="N1337" s="36"/>
      <c r="O1337" s="131"/>
      <c r="Q1337" s="303"/>
    </row>
    <row r="1338" spans="1:17" s="136" customFormat="1" x14ac:dyDescent="0.2">
      <c r="A1338" s="41"/>
      <c r="B1338" s="24"/>
      <c r="C1338" s="108"/>
      <c r="E1338" s="148"/>
      <c r="F1338" s="148"/>
      <c r="G1338" s="155"/>
      <c r="H1338" s="156"/>
      <c r="I1338" s="23"/>
      <c r="J1338" s="124"/>
      <c r="K1338" s="36"/>
      <c r="L1338" s="124"/>
      <c r="M1338" s="124"/>
      <c r="N1338" s="36"/>
      <c r="O1338" s="131"/>
      <c r="Q1338" s="303"/>
    </row>
    <row r="1339" spans="1:17" s="136" customFormat="1" x14ac:dyDescent="0.2">
      <c r="A1339" s="41"/>
      <c r="B1339" s="24"/>
      <c r="C1339" s="108"/>
      <c r="E1339" s="148"/>
      <c r="F1339" s="148"/>
      <c r="G1339" s="155"/>
      <c r="H1339" s="156"/>
      <c r="I1339" s="23"/>
      <c r="J1339" s="124"/>
      <c r="K1339" s="36"/>
      <c r="L1339" s="124"/>
      <c r="M1339" s="124"/>
      <c r="N1339" s="36"/>
      <c r="O1339" s="131"/>
      <c r="Q1339" s="303"/>
    </row>
    <row r="1340" spans="1:17" s="136" customFormat="1" x14ac:dyDescent="0.2">
      <c r="A1340" s="41"/>
      <c r="B1340" s="24"/>
      <c r="C1340" s="108"/>
      <c r="E1340" s="148"/>
      <c r="F1340" s="148"/>
      <c r="G1340" s="155"/>
      <c r="H1340" s="156"/>
      <c r="I1340" s="23"/>
      <c r="J1340" s="124"/>
      <c r="K1340" s="36"/>
      <c r="L1340" s="124"/>
      <c r="M1340" s="124"/>
      <c r="N1340" s="36"/>
      <c r="O1340" s="131"/>
      <c r="Q1340" s="303"/>
    </row>
    <row r="1341" spans="1:17" s="136" customFormat="1" x14ac:dyDescent="0.2">
      <c r="A1341" s="41"/>
      <c r="B1341" s="24"/>
      <c r="C1341" s="108"/>
      <c r="E1341" s="148"/>
      <c r="F1341" s="148"/>
      <c r="G1341" s="155"/>
      <c r="H1341" s="156"/>
      <c r="I1341" s="23"/>
      <c r="J1341" s="124"/>
      <c r="K1341" s="36"/>
      <c r="L1341" s="124"/>
      <c r="M1341" s="124"/>
      <c r="N1341" s="36"/>
      <c r="O1341" s="131"/>
      <c r="Q1341" s="303"/>
    </row>
    <row r="1342" spans="1:17" s="136" customFormat="1" x14ac:dyDescent="0.2">
      <c r="A1342" s="41"/>
      <c r="B1342" s="24"/>
      <c r="C1342" s="108"/>
      <c r="E1342" s="148"/>
      <c r="F1342" s="148"/>
      <c r="G1342" s="155"/>
      <c r="H1342" s="156"/>
      <c r="I1342" s="23"/>
      <c r="J1342" s="124"/>
      <c r="K1342" s="36"/>
      <c r="L1342" s="124"/>
      <c r="M1342" s="124"/>
      <c r="N1342" s="36"/>
      <c r="O1342" s="131"/>
      <c r="Q1342" s="303"/>
    </row>
    <row r="1343" spans="1:17" s="136" customFormat="1" x14ac:dyDescent="0.2">
      <c r="A1343" s="41"/>
      <c r="B1343" s="24"/>
      <c r="C1343" s="108"/>
      <c r="E1343" s="148"/>
      <c r="F1343" s="148"/>
      <c r="G1343" s="155"/>
      <c r="H1343" s="156"/>
      <c r="I1343" s="23"/>
      <c r="J1343" s="124"/>
      <c r="K1343" s="36"/>
      <c r="L1343" s="124"/>
      <c r="M1343" s="124"/>
      <c r="N1343" s="36"/>
      <c r="O1343" s="131"/>
      <c r="Q1343" s="303"/>
    </row>
    <row r="1344" spans="1:17" s="136" customFormat="1" x14ac:dyDescent="0.2">
      <c r="A1344" s="41"/>
      <c r="B1344" s="24"/>
      <c r="C1344" s="108"/>
      <c r="E1344" s="148"/>
      <c r="F1344" s="148"/>
      <c r="G1344" s="155"/>
      <c r="H1344" s="156"/>
      <c r="I1344" s="23"/>
      <c r="J1344" s="124"/>
      <c r="K1344" s="36"/>
      <c r="L1344" s="124"/>
      <c r="M1344" s="124"/>
      <c r="N1344" s="36"/>
      <c r="O1344" s="131"/>
      <c r="Q1344" s="303"/>
    </row>
    <row r="1345" spans="1:17" s="136" customFormat="1" x14ac:dyDescent="0.2">
      <c r="A1345" s="41"/>
      <c r="B1345" s="24"/>
      <c r="C1345" s="108"/>
      <c r="E1345" s="148"/>
      <c r="F1345" s="148"/>
      <c r="G1345" s="155"/>
      <c r="H1345" s="156"/>
      <c r="I1345" s="23"/>
      <c r="J1345" s="124"/>
      <c r="K1345" s="36"/>
      <c r="L1345" s="124"/>
      <c r="M1345" s="124"/>
      <c r="N1345" s="36"/>
      <c r="O1345" s="131"/>
      <c r="Q1345" s="303"/>
    </row>
    <row r="1346" spans="1:17" s="136" customFormat="1" x14ac:dyDescent="0.2">
      <c r="A1346" s="41"/>
      <c r="B1346" s="24"/>
      <c r="C1346" s="108"/>
      <c r="E1346" s="148"/>
      <c r="F1346" s="148"/>
      <c r="G1346" s="155"/>
      <c r="H1346" s="156"/>
      <c r="I1346" s="23"/>
      <c r="J1346" s="124"/>
      <c r="K1346" s="36"/>
      <c r="L1346" s="124"/>
      <c r="M1346" s="124"/>
      <c r="N1346" s="36"/>
      <c r="O1346" s="131"/>
      <c r="Q1346" s="303"/>
    </row>
    <row r="1347" spans="1:17" s="136" customFormat="1" x14ac:dyDescent="0.2">
      <c r="A1347" s="41"/>
      <c r="B1347" s="24"/>
      <c r="C1347" s="108"/>
      <c r="E1347" s="148"/>
      <c r="F1347" s="148"/>
      <c r="G1347" s="155"/>
      <c r="H1347" s="156"/>
      <c r="I1347" s="23"/>
      <c r="J1347" s="124"/>
      <c r="K1347" s="36"/>
      <c r="L1347" s="124"/>
      <c r="M1347" s="124"/>
      <c r="N1347" s="36"/>
      <c r="O1347" s="131"/>
      <c r="Q1347" s="303"/>
    </row>
    <row r="1348" spans="1:17" s="136" customFormat="1" x14ac:dyDescent="0.2">
      <c r="A1348" s="41"/>
      <c r="B1348" s="24"/>
      <c r="C1348" s="108"/>
      <c r="E1348" s="148"/>
      <c r="F1348" s="148"/>
      <c r="G1348" s="155"/>
      <c r="H1348" s="156"/>
      <c r="I1348" s="23"/>
      <c r="J1348" s="124"/>
      <c r="K1348" s="36"/>
      <c r="L1348" s="124"/>
      <c r="M1348" s="124"/>
      <c r="N1348" s="36"/>
      <c r="O1348" s="131"/>
      <c r="Q1348" s="303"/>
    </row>
    <row r="1349" spans="1:17" s="136" customFormat="1" x14ac:dyDescent="0.2">
      <c r="A1349" s="41"/>
      <c r="B1349" s="24"/>
      <c r="C1349" s="108"/>
      <c r="E1349" s="148"/>
      <c r="F1349" s="148"/>
      <c r="G1349" s="155"/>
      <c r="H1349" s="156"/>
      <c r="I1349" s="23"/>
      <c r="J1349" s="124"/>
      <c r="K1349" s="36"/>
      <c r="L1349" s="124"/>
      <c r="M1349" s="124"/>
      <c r="N1349" s="36"/>
      <c r="O1349" s="131"/>
      <c r="Q1349" s="303"/>
    </row>
    <row r="1350" spans="1:17" s="136" customFormat="1" x14ac:dyDescent="0.2">
      <c r="A1350" s="41"/>
      <c r="B1350" s="24"/>
      <c r="C1350" s="108"/>
      <c r="E1350" s="148"/>
      <c r="F1350" s="148"/>
      <c r="G1350" s="155"/>
      <c r="H1350" s="156"/>
      <c r="I1350" s="23"/>
      <c r="J1350" s="124"/>
      <c r="K1350" s="36"/>
      <c r="L1350" s="124"/>
      <c r="M1350" s="124"/>
      <c r="N1350" s="36"/>
      <c r="O1350" s="131"/>
      <c r="Q1350" s="303"/>
    </row>
    <row r="1351" spans="1:17" s="136" customFormat="1" x14ac:dyDescent="0.2">
      <c r="A1351" s="41"/>
      <c r="B1351" s="24"/>
      <c r="C1351" s="108"/>
      <c r="E1351" s="148"/>
      <c r="F1351" s="148"/>
      <c r="G1351" s="155"/>
      <c r="H1351" s="156"/>
      <c r="I1351" s="23"/>
      <c r="J1351" s="124"/>
      <c r="K1351" s="36"/>
      <c r="L1351" s="124"/>
      <c r="M1351" s="124"/>
      <c r="N1351" s="36"/>
      <c r="O1351" s="131"/>
      <c r="Q1351" s="303"/>
    </row>
    <row r="1352" spans="1:17" s="136" customFormat="1" x14ac:dyDescent="0.2">
      <c r="A1352" s="41"/>
      <c r="B1352" s="24"/>
      <c r="C1352" s="108"/>
      <c r="E1352" s="148"/>
      <c r="F1352" s="148"/>
      <c r="G1352" s="155"/>
      <c r="H1352" s="156"/>
      <c r="I1352" s="23"/>
      <c r="J1352" s="124"/>
      <c r="K1352" s="36"/>
      <c r="L1352" s="124"/>
      <c r="M1352" s="124"/>
      <c r="N1352" s="36"/>
      <c r="O1352" s="131"/>
      <c r="Q1352" s="303"/>
    </row>
    <row r="1353" spans="1:17" s="136" customFormat="1" x14ac:dyDescent="0.2">
      <c r="A1353" s="41"/>
      <c r="B1353" s="24"/>
      <c r="C1353" s="108"/>
      <c r="E1353" s="148"/>
      <c r="F1353" s="148"/>
      <c r="G1353" s="155"/>
      <c r="H1353" s="156"/>
      <c r="I1353" s="23"/>
      <c r="J1353" s="124"/>
      <c r="K1353" s="36"/>
      <c r="L1353" s="124"/>
      <c r="M1353" s="124"/>
      <c r="N1353" s="36"/>
      <c r="O1353" s="131"/>
      <c r="Q1353" s="303"/>
    </row>
    <row r="1354" spans="1:17" s="136" customFormat="1" x14ac:dyDescent="0.2">
      <c r="A1354" s="41"/>
      <c r="B1354" s="24"/>
      <c r="C1354" s="108"/>
      <c r="E1354" s="148"/>
      <c r="F1354" s="148"/>
      <c r="G1354" s="155"/>
      <c r="H1354" s="156"/>
      <c r="I1354" s="23"/>
      <c r="J1354" s="124"/>
      <c r="K1354" s="36"/>
      <c r="L1354" s="124"/>
      <c r="M1354" s="124"/>
      <c r="N1354" s="36"/>
      <c r="O1354" s="131"/>
      <c r="Q1354" s="303"/>
    </row>
    <row r="1355" spans="1:17" s="136" customFormat="1" x14ac:dyDescent="0.2">
      <c r="A1355" s="41"/>
      <c r="B1355" s="24"/>
      <c r="C1355" s="108"/>
      <c r="E1355" s="148"/>
      <c r="F1355" s="148"/>
      <c r="G1355" s="155"/>
      <c r="H1355" s="156"/>
      <c r="I1355" s="23"/>
      <c r="J1355" s="124"/>
      <c r="K1355" s="36"/>
      <c r="L1355" s="124"/>
      <c r="M1355" s="124"/>
      <c r="N1355" s="36"/>
      <c r="O1355" s="131"/>
      <c r="Q1355" s="303"/>
    </row>
    <row r="1356" spans="1:17" s="136" customFormat="1" x14ac:dyDescent="0.2">
      <c r="A1356" s="41"/>
      <c r="B1356" s="24"/>
      <c r="C1356" s="108"/>
      <c r="E1356" s="148"/>
      <c r="F1356" s="148"/>
      <c r="G1356" s="155"/>
      <c r="H1356" s="156"/>
      <c r="I1356" s="23"/>
      <c r="J1356" s="124"/>
      <c r="K1356" s="36"/>
      <c r="L1356" s="124"/>
      <c r="M1356" s="124"/>
      <c r="N1356" s="36"/>
      <c r="O1356" s="131"/>
      <c r="Q1356" s="303"/>
    </row>
    <row r="1357" spans="1:17" s="136" customFormat="1" x14ac:dyDescent="0.2">
      <c r="A1357" s="41"/>
      <c r="B1357" s="24"/>
      <c r="C1357" s="108"/>
      <c r="E1357" s="148"/>
      <c r="F1357" s="148"/>
      <c r="G1357" s="155"/>
      <c r="H1357" s="156"/>
      <c r="I1357" s="23"/>
      <c r="J1357" s="124"/>
      <c r="K1357" s="36"/>
      <c r="L1357" s="124"/>
      <c r="M1357" s="124"/>
      <c r="N1357" s="36"/>
      <c r="O1357" s="131"/>
      <c r="Q1357" s="303"/>
    </row>
    <row r="1358" spans="1:17" s="136" customFormat="1" x14ac:dyDescent="0.2">
      <c r="A1358" s="41"/>
      <c r="B1358" s="24"/>
      <c r="C1358" s="108"/>
      <c r="E1358" s="148"/>
      <c r="F1358" s="148"/>
      <c r="G1358" s="155"/>
      <c r="H1358" s="156"/>
      <c r="I1358" s="23"/>
      <c r="J1358" s="124"/>
      <c r="K1358" s="36"/>
      <c r="L1358" s="124"/>
      <c r="M1358" s="124"/>
      <c r="N1358" s="36"/>
      <c r="O1358" s="131"/>
      <c r="Q1358" s="303"/>
    </row>
    <row r="1359" spans="1:17" s="136" customFormat="1" x14ac:dyDescent="0.2">
      <c r="A1359" s="41"/>
      <c r="B1359" s="24"/>
      <c r="C1359" s="108"/>
      <c r="E1359" s="148"/>
      <c r="F1359" s="148"/>
      <c r="G1359" s="155"/>
      <c r="H1359" s="156"/>
      <c r="I1359" s="23"/>
      <c r="J1359" s="124"/>
      <c r="K1359" s="36"/>
      <c r="L1359" s="124"/>
      <c r="M1359" s="124"/>
      <c r="N1359" s="36"/>
      <c r="O1359" s="131"/>
      <c r="Q1359" s="303"/>
    </row>
    <row r="1360" spans="1:17" s="136" customFormat="1" x14ac:dyDescent="0.2">
      <c r="A1360" s="41"/>
      <c r="B1360" s="24"/>
      <c r="C1360" s="108"/>
      <c r="E1360" s="148"/>
      <c r="F1360" s="148"/>
      <c r="G1360" s="155"/>
      <c r="H1360" s="156"/>
      <c r="I1360" s="23"/>
      <c r="J1360" s="124"/>
      <c r="K1360" s="36"/>
      <c r="L1360" s="124"/>
      <c r="M1360" s="124"/>
      <c r="N1360" s="36"/>
      <c r="O1360" s="131"/>
      <c r="Q1360" s="303"/>
    </row>
    <row r="1361" spans="1:17" s="136" customFormat="1" x14ac:dyDescent="0.2">
      <c r="A1361" s="41"/>
      <c r="B1361" s="24"/>
      <c r="C1361" s="108"/>
      <c r="E1361" s="148"/>
      <c r="F1361" s="148"/>
      <c r="G1361" s="155"/>
      <c r="H1361" s="156"/>
      <c r="I1361" s="23"/>
      <c r="J1361" s="124"/>
      <c r="K1361" s="36"/>
      <c r="L1361" s="124"/>
      <c r="M1361" s="124"/>
      <c r="N1361" s="36"/>
      <c r="O1361" s="131"/>
      <c r="Q1361" s="303"/>
    </row>
    <row r="1362" spans="1:17" s="136" customFormat="1" x14ac:dyDescent="0.2">
      <c r="A1362" s="41"/>
      <c r="B1362" s="24"/>
      <c r="C1362" s="108"/>
      <c r="E1362" s="148"/>
      <c r="F1362" s="148"/>
      <c r="G1362" s="155"/>
      <c r="H1362" s="156"/>
      <c r="I1362" s="23"/>
      <c r="J1362" s="124"/>
      <c r="K1362" s="36"/>
      <c r="L1362" s="124"/>
      <c r="M1362" s="124"/>
      <c r="N1362" s="36"/>
      <c r="O1362" s="131"/>
      <c r="Q1362" s="303"/>
    </row>
    <row r="1363" spans="1:17" s="136" customFormat="1" x14ac:dyDescent="0.2">
      <c r="A1363" s="41"/>
      <c r="B1363" s="24"/>
      <c r="C1363" s="108"/>
      <c r="E1363" s="148"/>
      <c r="F1363" s="148"/>
      <c r="G1363" s="155"/>
      <c r="H1363" s="156"/>
      <c r="I1363" s="23"/>
      <c r="J1363" s="124"/>
      <c r="K1363" s="36"/>
      <c r="L1363" s="124"/>
      <c r="M1363" s="124"/>
      <c r="N1363" s="36"/>
      <c r="O1363" s="131"/>
      <c r="Q1363" s="303"/>
    </row>
    <row r="1364" spans="1:17" s="136" customFormat="1" x14ac:dyDescent="0.2">
      <c r="A1364" s="41"/>
      <c r="B1364" s="24"/>
      <c r="C1364" s="108"/>
      <c r="E1364" s="148"/>
      <c r="F1364" s="148"/>
      <c r="G1364" s="155"/>
      <c r="H1364" s="156"/>
      <c r="I1364" s="23"/>
      <c r="J1364" s="124"/>
      <c r="K1364" s="36"/>
      <c r="L1364" s="124"/>
      <c r="M1364" s="124"/>
      <c r="N1364" s="36"/>
      <c r="O1364" s="131"/>
      <c r="Q1364" s="303"/>
    </row>
    <row r="1365" spans="1:17" s="136" customFormat="1" x14ac:dyDescent="0.2">
      <c r="A1365" s="41"/>
      <c r="B1365" s="24"/>
      <c r="C1365" s="108"/>
      <c r="E1365" s="148"/>
      <c r="F1365" s="148"/>
      <c r="G1365" s="155"/>
      <c r="H1365" s="156"/>
      <c r="I1365" s="23"/>
      <c r="J1365" s="124"/>
      <c r="K1365" s="36"/>
      <c r="L1365" s="124"/>
      <c r="M1365" s="124"/>
      <c r="N1365" s="36"/>
      <c r="O1365" s="131"/>
      <c r="Q1365" s="303"/>
    </row>
    <row r="1366" spans="1:17" s="136" customFormat="1" x14ac:dyDescent="0.2">
      <c r="A1366" s="41"/>
      <c r="B1366" s="24"/>
      <c r="C1366" s="108"/>
      <c r="E1366" s="148"/>
      <c r="F1366" s="148"/>
      <c r="G1366" s="155"/>
      <c r="H1366" s="156"/>
      <c r="I1366" s="23"/>
      <c r="J1366" s="124"/>
      <c r="K1366" s="36"/>
      <c r="L1366" s="124"/>
      <c r="M1366" s="124"/>
      <c r="N1366" s="36"/>
      <c r="O1366" s="131"/>
      <c r="Q1366" s="303"/>
    </row>
    <row r="1367" spans="1:17" s="136" customFormat="1" x14ac:dyDescent="0.2">
      <c r="A1367" s="41"/>
      <c r="B1367" s="24"/>
      <c r="C1367" s="108"/>
      <c r="E1367" s="148"/>
      <c r="F1367" s="148"/>
      <c r="G1367" s="155"/>
      <c r="H1367" s="156"/>
      <c r="I1367" s="23"/>
      <c r="J1367" s="124"/>
      <c r="K1367" s="36"/>
      <c r="L1367" s="124"/>
      <c r="M1367" s="124"/>
      <c r="N1367" s="36"/>
      <c r="O1367" s="131"/>
      <c r="Q1367" s="303"/>
    </row>
    <row r="1368" spans="1:17" s="136" customFormat="1" x14ac:dyDescent="0.2">
      <c r="A1368" s="41"/>
      <c r="B1368" s="24"/>
      <c r="C1368" s="108"/>
      <c r="E1368" s="148"/>
      <c r="F1368" s="148"/>
      <c r="G1368" s="155"/>
      <c r="H1368" s="156"/>
      <c r="I1368" s="23"/>
      <c r="J1368" s="124"/>
      <c r="K1368" s="36"/>
      <c r="L1368" s="124"/>
      <c r="M1368" s="124"/>
      <c r="N1368" s="36"/>
      <c r="O1368" s="131"/>
      <c r="Q1368" s="303"/>
    </row>
    <row r="1369" spans="1:17" s="136" customFormat="1" x14ac:dyDescent="0.2">
      <c r="A1369" s="41"/>
      <c r="B1369" s="24"/>
      <c r="C1369" s="108"/>
      <c r="E1369" s="148"/>
      <c r="F1369" s="148"/>
      <c r="G1369" s="155"/>
      <c r="H1369" s="156"/>
      <c r="I1369" s="23"/>
      <c r="J1369" s="124"/>
      <c r="K1369" s="36"/>
      <c r="L1369" s="124"/>
      <c r="M1369" s="124"/>
      <c r="N1369" s="36"/>
      <c r="O1369" s="131"/>
      <c r="Q1369" s="303"/>
    </row>
    <row r="1370" spans="1:17" s="136" customFormat="1" x14ac:dyDescent="0.2">
      <c r="A1370" s="41"/>
      <c r="B1370" s="24"/>
      <c r="C1370" s="108"/>
      <c r="E1370" s="148"/>
      <c r="F1370" s="148"/>
      <c r="G1370" s="155"/>
      <c r="H1370" s="156"/>
      <c r="I1370" s="23"/>
      <c r="J1370" s="124"/>
      <c r="K1370" s="36"/>
      <c r="L1370" s="124"/>
      <c r="M1370" s="124"/>
      <c r="N1370" s="36"/>
      <c r="O1370" s="131"/>
      <c r="Q1370" s="303"/>
    </row>
    <row r="1371" spans="1:17" s="136" customFormat="1" x14ac:dyDescent="0.2">
      <c r="A1371" s="41"/>
      <c r="B1371" s="24"/>
      <c r="C1371" s="108"/>
      <c r="E1371" s="148"/>
      <c r="F1371" s="148"/>
      <c r="G1371" s="155"/>
      <c r="H1371" s="156"/>
      <c r="I1371" s="23"/>
      <c r="J1371" s="124"/>
      <c r="K1371" s="36"/>
      <c r="L1371" s="124"/>
      <c r="M1371" s="124"/>
      <c r="N1371" s="36"/>
      <c r="O1371" s="131"/>
      <c r="Q1371" s="303"/>
    </row>
    <row r="1372" spans="1:17" s="136" customFormat="1" x14ac:dyDescent="0.2">
      <c r="A1372" s="41"/>
      <c r="B1372" s="24"/>
      <c r="C1372" s="108"/>
      <c r="E1372" s="148"/>
      <c r="F1372" s="148"/>
      <c r="G1372" s="155"/>
      <c r="H1372" s="156"/>
      <c r="I1372" s="23"/>
      <c r="J1372" s="124"/>
      <c r="K1372" s="36"/>
      <c r="L1372" s="124"/>
      <c r="M1372" s="124"/>
      <c r="N1372" s="36"/>
      <c r="O1372" s="131"/>
      <c r="Q1372" s="303"/>
    </row>
    <row r="1373" spans="1:17" s="136" customFormat="1" x14ac:dyDescent="0.2">
      <c r="A1373" s="41"/>
      <c r="B1373" s="24"/>
      <c r="C1373" s="108"/>
      <c r="E1373" s="148"/>
      <c r="F1373" s="148"/>
      <c r="G1373" s="155"/>
      <c r="H1373" s="156"/>
      <c r="I1373" s="23"/>
      <c r="J1373" s="124"/>
      <c r="K1373" s="36"/>
      <c r="L1373" s="124"/>
      <c r="M1373" s="124"/>
      <c r="N1373" s="36"/>
      <c r="O1373" s="131"/>
      <c r="Q1373" s="303"/>
    </row>
    <row r="1374" spans="1:17" s="136" customFormat="1" x14ac:dyDescent="0.2">
      <c r="A1374" s="41"/>
      <c r="B1374" s="24"/>
      <c r="C1374" s="108"/>
      <c r="E1374" s="148"/>
      <c r="F1374" s="148"/>
      <c r="G1374" s="155"/>
      <c r="H1374" s="156"/>
      <c r="I1374" s="23"/>
      <c r="J1374" s="124"/>
      <c r="K1374" s="36"/>
      <c r="L1374" s="124"/>
      <c r="M1374" s="124"/>
      <c r="N1374" s="36"/>
      <c r="O1374" s="131"/>
      <c r="Q1374" s="303"/>
    </row>
    <row r="1375" spans="1:17" s="136" customFormat="1" x14ac:dyDescent="0.2">
      <c r="A1375" s="41"/>
      <c r="B1375" s="24"/>
      <c r="C1375" s="108"/>
      <c r="E1375" s="148"/>
      <c r="F1375" s="148"/>
      <c r="G1375" s="155"/>
      <c r="H1375" s="156"/>
      <c r="I1375" s="23"/>
      <c r="J1375" s="124"/>
      <c r="K1375" s="36"/>
      <c r="L1375" s="124"/>
      <c r="M1375" s="124"/>
      <c r="N1375" s="36"/>
      <c r="O1375" s="131"/>
      <c r="Q1375" s="303"/>
    </row>
    <row r="1376" spans="1:17" s="136" customFormat="1" x14ac:dyDescent="0.2">
      <c r="A1376" s="41"/>
      <c r="B1376" s="24"/>
      <c r="C1376" s="108"/>
      <c r="E1376" s="148"/>
      <c r="F1376" s="148"/>
      <c r="G1376" s="155"/>
      <c r="H1376" s="156"/>
      <c r="I1376" s="23"/>
      <c r="J1376" s="124"/>
      <c r="K1376" s="36"/>
      <c r="L1376" s="124"/>
      <c r="M1376" s="124"/>
      <c r="N1376" s="36"/>
      <c r="O1376" s="131"/>
      <c r="Q1376" s="303"/>
    </row>
    <row r="1377" spans="1:17" s="136" customFormat="1" x14ac:dyDescent="0.2">
      <c r="A1377" s="41"/>
      <c r="B1377" s="24"/>
      <c r="C1377" s="108"/>
      <c r="E1377" s="148"/>
      <c r="F1377" s="148"/>
      <c r="G1377" s="155"/>
      <c r="H1377" s="156"/>
      <c r="I1377" s="23"/>
      <c r="J1377" s="124"/>
      <c r="K1377" s="36"/>
      <c r="L1377" s="124"/>
      <c r="M1377" s="124"/>
      <c r="N1377" s="36"/>
      <c r="O1377" s="131"/>
      <c r="Q1377" s="303"/>
    </row>
    <row r="1378" spans="1:17" s="136" customFormat="1" x14ac:dyDescent="0.2">
      <c r="A1378" s="41"/>
      <c r="B1378" s="24"/>
      <c r="C1378" s="108"/>
      <c r="E1378" s="148"/>
      <c r="F1378" s="148"/>
      <c r="G1378" s="155"/>
      <c r="H1378" s="156"/>
      <c r="I1378" s="23"/>
      <c r="J1378" s="124"/>
      <c r="K1378" s="36"/>
      <c r="L1378" s="124"/>
      <c r="M1378" s="124"/>
      <c r="N1378" s="36"/>
      <c r="O1378" s="131"/>
      <c r="Q1378" s="303"/>
    </row>
    <row r="1379" spans="1:17" s="136" customFormat="1" x14ac:dyDescent="0.2">
      <c r="A1379" s="41"/>
      <c r="B1379" s="24"/>
      <c r="C1379" s="108"/>
      <c r="E1379" s="148"/>
      <c r="F1379" s="148"/>
      <c r="G1379" s="155"/>
      <c r="H1379" s="156"/>
      <c r="I1379" s="23"/>
      <c r="J1379" s="124"/>
      <c r="K1379" s="36"/>
      <c r="L1379" s="124"/>
      <c r="M1379" s="124"/>
      <c r="N1379" s="36"/>
      <c r="O1379" s="131"/>
      <c r="Q1379" s="303"/>
    </row>
    <row r="1380" spans="1:17" s="136" customFormat="1" x14ac:dyDescent="0.2">
      <c r="A1380" s="41"/>
      <c r="B1380" s="24"/>
      <c r="C1380" s="108"/>
      <c r="E1380" s="148"/>
      <c r="F1380" s="148"/>
      <c r="G1380" s="155"/>
      <c r="H1380" s="156"/>
      <c r="I1380" s="23"/>
      <c r="J1380" s="124"/>
      <c r="K1380" s="36"/>
      <c r="L1380" s="124"/>
      <c r="M1380" s="124"/>
      <c r="N1380" s="36"/>
      <c r="O1380" s="131"/>
      <c r="Q1380" s="303"/>
    </row>
    <row r="1381" spans="1:17" s="136" customFormat="1" x14ac:dyDescent="0.2">
      <c r="A1381" s="41"/>
      <c r="B1381" s="24"/>
      <c r="C1381" s="108"/>
      <c r="E1381" s="148"/>
      <c r="F1381" s="148"/>
      <c r="G1381" s="155"/>
      <c r="H1381" s="156"/>
      <c r="I1381" s="23"/>
      <c r="J1381" s="124"/>
      <c r="K1381" s="36"/>
      <c r="L1381" s="124"/>
      <c r="M1381" s="124"/>
      <c r="N1381" s="36"/>
      <c r="O1381" s="131"/>
      <c r="Q1381" s="303"/>
    </row>
    <row r="1382" spans="1:17" s="136" customFormat="1" x14ac:dyDescent="0.2">
      <c r="A1382" s="41"/>
      <c r="B1382" s="24"/>
      <c r="C1382" s="108"/>
      <c r="E1382" s="148"/>
      <c r="F1382" s="148"/>
      <c r="G1382" s="155"/>
      <c r="H1382" s="156"/>
      <c r="I1382" s="23"/>
      <c r="J1382" s="124"/>
      <c r="K1382" s="36"/>
      <c r="L1382" s="124"/>
      <c r="M1382" s="124"/>
      <c r="N1382" s="36"/>
      <c r="O1382" s="131"/>
      <c r="Q1382" s="303"/>
    </row>
    <row r="1383" spans="1:17" s="136" customFormat="1" x14ac:dyDescent="0.2">
      <c r="A1383" s="41"/>
      <c r="B1383" s="24"/>
      <c r="C1383" s="108"/>
      <c r="E1383" s="148"/>
      <c r="F1383" s="148"/>
      <c r="G1383" s="155"/>
      <c r="H1383" s="156"/>
      <c r="I1383" s="23"/>
      <c r="J1383" s="124"/>
      <c r="K1383" s="36"/>
      <c r="L1383" s="124"/>
      <c r="M1383" s="124"/>
      <c r="N1383" s="36"/>
      <c r="O1383" s="131"/>
      <c r="Q1383" s="303"/>
    </row>
    <row r="1384" spans="1:17" s="136" customFormat="1" x14ac:dyDescent="0.2">
      <c r="A1384" s="41"/>
      <c r="B1384" s="24"/>
      <c r="C1384" s="108"/>
      <c r="E1384" s="148"/>
      <c r="F1384" s="148"/>
      <c r="G1384" s="155"/>
      <c r="H1384" s="156"/>
      <c r="I1384" s="23"/>
      <c r="J1384" s="124"/>
      <c r="K1384" s="36"/>
      <c r="L1384" s="124"/>
      <c r="M1384" s="124"/>
      <c r="N1384" s="36"/>
      <c r="O1384" s="131"/>
      <c r="Q1384" s="303"/>
    </row>
    <row r="1385" spans="1:17" s="136" customFormat="1" x14ac:dyDescent="0.2">
      <c r="A1385" s="41"/>
      <c r="B1385" s="24"/>
      <c r="C1385" s="108"/>
      <c r="E1385" s="148"/>
      <c r="F1385" s="148"/>
      <c r="G1385" s="155"/>
      <c r="H1385" s="156"/>
      <c r="I1385" s="23"/>
      <c r="J1385" s="124"/>
      <c r="K1385" s="36"/>
      <c r="L1385" s="124"/>
      <c r="M1385" s="124"/>
      <c r="N1385" s="36"/>
      <c r="O1385" s="131"/>
      <c r="Q1385" s="303"/>
    </row>
    <row r="1386" spans="1:17" s="136" customFormat="1" x14ac:dyDescent="0.2">
      <c r="A1386" s="41"/>
      <c r="B1386" s="24"/>
      <c r="C1386" s="108"/>
      <c r="E1386" s="148"/>
      <c r="F1386" s="148"/>
      <c r="G1386" s="155"/>
      <c r="H1386" s="156"/>
      <c r="I1386" s="23"/>
      <c r="J1386" s="124"/>
      <c r="K1386" s="36"/>
      <c r="L1386" s="124"/>
      <c r="M1386" s="124"/>
      <c r="N1386" s="36"/>
      <c r="O1386" s="131"/>
      <c r="Q1386" s="303"/>
    </row>
    <row r="1387" spans="1:17" s="136" customFormat="1" x14ac:dyDescent="0.2">
      <c r="A1387" s="41"/>
      <c r="B1387" s="24"/>
      <c r="C1387" s="108"/>
      <c r="E1387" s="148"/>
      <c r="F1387" s="148"/>
      <c r="G1387" s="155"/>
      <c r="H1387" s="156"/>
      <c r="I1387" s="23"/>
      <c r="J1387" s="124"/>
      <c r="K1387" s="36"/>
      <c r="L1387" s="124"/>
      <c r="M1387" s="124"/>
      <c r="N1387" s="36"/>
      <c r="O1387" s="131"/>
      <c r="Q1387" s="303"/>
    </row>
    <row r="1388" spans="1:17" s="136" customFormat="1" x14ac:dyDescent="0.2">
      <c r="A1388" s="41"/>
      <c r="B1388" s="24"/>
      <c r="C1388" s="108"/>
      <c r="E1388" s="148"/>
      <c r="F1388" s="148"/>
      <c r="G1388" s="155"/>
      <c r="H1388" s="156"/>
      <c r="I1388" s="23"/>
      <c r="J1388" s="124"/>
      <c r="K1388" s="36"/>
      <c r="L1388" s="124"/>
      <c r="M1388" s="124"/>
      <c r="N1388" s="36"/>
      <c r="O1388" s="131"/>
      <c r="Q1388" s="303"/>
    </row>
    <row r="1389" spans="1:17" s="136" customFormat="1" x14ac:dyDescent="0.2">
      <c r="A1389" s="41"/>
      <c r="B1389" s="24"/>
      <c r="C1389" s="108"/>
      <c r="E1389" s="148"/>
      <c r="F1389" s="148"/>
      <c r="G1389" s="155"/>
      <c r="H1389" s="156"/>
      <c r="I1389" s="23"/>
      <c r="J1389" s="124"/>
      <c r="K1389" s="36"/>
      <c r="L1389" s="124"/>
      <c r="M1389" s="124"/>
      <c r="N1389" s="36"/>
      <c r="O1389" s="131"/>
      <c r="Q1389" s="303"/>
    </row>
    <row r="1390" spans="1:17" s="136" customFormat="1" x14ac:dyDescent="0.2">
      <c r="A1390" s="41"/>
      <c r="B1390" s="24"/>
      <c r="C1390" s="108"/>
      <c r="E1390" s="148"/>
      <c r="F1390" s="148"/>
      <c r="G1390" s="155"/>
      <c r="H1390" s="156"/>
      <c r="I1390" s="23"/>
      <c r="J1390" s="124"/>
      <c r="K1390" s="36"/>
      <c r="L1390" s="124"/>
      <c r="M1390" s="124"/>
      <c r="N1390" s="36"/>
      <c r="O1390" s="131"/>
      <c r="Q1390" s="303"/>
    </row>
    <row r="1391" spans="1:17" s="136" customFormat="1" x14ac:dyDescent="0.2">
      <c r="A1391" s="41"/>
      <c r="B1391" s="24"/>
      <c r="C1391" s="108"/>
      <c r="E1391" s="148"/>
      <c r="F1391" s="148"/>
      <c r="G1391" s="155"/>
      <c r="H1391" s="156"/>
      <c r="I1391" s="23"/>
      <c r="J1391" s="124"/>
      <c r="K1391" s="36"/>
      <c r="L1391" s="124"/>
      <c r="M1391" s="124"/>
      <c r="N1391" s="36"/>
      <c r="O1391" s="131"/>
      <c r="Q1391" s="303"/>
    </row>
    <row r="1392" spans="1:17" s="136" customFormat="1" x14ac:dyDescent="0.2">
      <c r="A1392" s="41"/>
      <c r="B1392" s="24"/>
      <c r="C1392" s="108"/>
      <c r="E1392" s="148"/>
      <c r="F1392" s="148"/>
      <c r="G1392" s="155"/>
      <c r="H1392" s="156"/>
      <c r="I1392" s="23"/>
      <c r="J1392" s="124"/>
      <c r="K1392" s="36"/>
      <c r="L1392" s="124"/>
      <c r="M1392" s="124"/>
      <c r="N1392" s="36"/>
      <c r="O1392" s="131"/>
      <c r="Q1392" s="303"/>
    </row>
    <row r="1393" spans="1:17" s="136" customFormat="1" x14ac:dyDescent="0.2">
      <c r="A1393" s="41"/>
      <c r="B1393" s="24"/>
      <c r="C1393" s="108"/>
      <c r="E1393" s="148"/>
      <c r="F1393" s="148"/>
      <c r="G1393" s="155"/>
      <c r="H1393" s="156"/>
      <c r="I1393" s="23"/>
      <c r="J1393" s="124"/>
      <c r="K1393" s="36"/>
      <c r="L1393" s="124"/>
      <c r="M1393" s="124"/>
      <c r="N1393" s="36"/>
      <c r="O1393" s="131"/>
      <c r="Q1393" s="303"/>
    </row>
    <row r="1394" spans="1:17" s="136" customFormat="1" x14ac:dyDescent="0.2">
      <c r="A1394" s="41"/>
      <c r="B1394" s="24"/>
      <c r="C1394" s="108"/>
      <c r="E1394" s="148"/>
      <c r="F1394" s="148"/>
      <c r="G1394" s="155"/>
      <c r="H1394" s="156"/>
      <c r="I1394" s="23"/>
      <c r="J1394" s="124"/>
      <c r="K1394" s="36"/>
      <c r="L1394" s="124"/>
      <c r="M1394" s="124"/>
      <c r="N1394" s="36"/>
      <c r="O1394" s="131"/>
      <c r="Q1394" s="303"/>
    </row>
    <row r="1395" spans="1:17" s="136" customFormat="1" x14ac:dyDescent="0.2">
      <c r="A1395" s="41"/>
      <c r="B1395" s="24"/>
      <c r="C1395" s="108"/>
      <c r="E1395" s="148"/>
      <c r="F1395" s="148"/>
      <c r="G1395" s="155"/>
      <c r="H1395" s="156"/>
      <c r="I1395" s="23"/>
      <c r="J1395" s="124"/>
      <c r="K1395" s="36"/>
      <c r="L1395" s="124"/>
      <c r="M1395" s="124"/>
      <c r="N1395" s="36"/>
      <c r="O1395" s="131"/>
      <c r="Q1395" s="303"/>
    </row>
    <row r="1396" spans="1:17" s="136" customFormat="1" x14ac:dyDescent="0.2">
      <c r="A1396" s="41"/>
      <c r="B1396" s="24"/>
      <c r="C1396" s="108"/>
      <c r="E1396" s="148"/>
      <c r="F1396" s="148"/>
      <c r="G1396" s="155"/>
      <c r="H1396" s="156"/>
      <c r="I1396" s="23"/>
      <c r="J1396" s="124"/>
      <c r="K1396" s="36"/>
      <c r="L1396" s="124"/>
      <c r="M1396" s="124"/>
      <c r="N1396" s="36"/>
      <c r="O1396" s="131"/>
      <c r="Q1396" s="303"/>
    </row>
    <row r="1397" spans="1:17" s="136" customFormat="1" x14ac:dyDescent="0.2">
      <c r="A1397" s="41"/>
      <c r="B1397" s="24"/>
      <c r="C1397" s="108"/>
      <c r="E1397" s="148"/>
      <c r="F1397" s="148"/>
      <c r="G1397" s="155"/>
      <c r="H1397" s="156"/>
      <c r="I1397" s="23"/>
      <c r="J1397" s="124"/>
      <c r="K1397" s="36"/>
      <c r="L1397" s="124"/>
      <c r="M1397" s="124"/>
      <c r="N1397" s="36"/>
      <c r="O1397" s="131"/>
      <c r="Q1397" s="303"/>
    </row>
    <row r="1398" spans="1:17" s="136" customFormat="1" x14ac:dyDescent="0.2">
      <c r="A1398" s="41"/>
      <c r="B1398" s="24"/>
      <c r="C1398" s="108"/>
      <c r="E1398" s="148"/>
      <c r="F1398" s="148"/>
      <c r="G1398" s="155"/>
      <c r="H1398" s="156"/>
      <c r="I1398" s="23"/>
      <c r="J1398" s="124"/>
      <c r="K1398" s="36"/>
      <c r="L1398" s="124"/>
      <c r="M1398" s="124"/>
      <c r="N1398" s="36"/>
      <c r="O1398" s="131"/>
      <c r="Q1398" s="303"/>
    </row>
    <row r="1399" spans="1:17" s="136" customFormat="1" x14ac:dyDescent="0.2">
      <c r="A1399" s="41"/>
      <c r="B1399" s="24"/>
      <c r="C1399" s="108"/>
      <c r="E1399" s="148"/>
      <c r="F1399" s="148"/>
      <c r="G1399" s="155"/>
      <c r="H1399" s="156"/>
      <c r="I1399" s="23"/>
      <c r="J1399" s="124"/>
      <c r="K1399" s="36"/>
      <c r="L1399" s="124"/>
      <c r="M1399" s="124"/>
      <c r="N1399" s="36"/>
      <c r="O1399" s="131"/>
      <c r="Q1399" s="303"/>
    </row>
    <row r="1400" spans="1:17" s="136" customFormat="1" x14ac:dyDescent="0.2">
      <c r="A1400" s="41"/>
      <c r="B1400" s="24"/>
      <c r="C1400" s="108"/>
      <c r="E1400" s="148"/>
      <c r="F1400" s="148"/>
      <c r="G1400" s="155"/>
      <c r="H1400" s="156"/>
      <c r="I1400" s="23"/>
      <c r="J1400" s="124"/>
      <c r="K1400" s="36"/>
      <c r="L1400" s="124"/>
      <c r="M1400" s="124"/>
      <c r="N1400" s="36"/>
      <c r="O1400" s="131"/>
      <c r="Q1400" s="303"/>
    </row>
    <row r="1401" spans="1:17" s="136" customFormat="1" x14ac:dyDescent="0.2">
      <c r="A1401" s="41"/>
      <c r="B1401" s="24"/>
      <c r="C1401" s="108"/>
      <c r="E1401" s="148"/>
      <c r="F1401" s="148"/>
      <c r="G1401" s="155"/>
      <c r="H1401" s="156"/>
      <c r="I1401" s="23"/>
      <c r="J1401" s="124"/>
      <c r="K1401" s="36"/>
      <c r="L1401" s="124"/>
      <c r="M1401" s="124"/>
      <c r="N1401" s="36"/>
      <c r="O1401" s="131"/>
      <c r="Q1401" s="303"/>
    </row>
    <row r="1402" spans="1:17" s="136" customFormat="1" x14ac:dyDescent="0.2">
      <c r="A1402" s="41"/>
      <c r="B1402" s="24"/>
      <c r="C1402" s="108"/>
      <c r="E1402" s="148"/>
      <c r="F1402" s="148"/>
      <c r="G1402" s="155"/>
      <c r="H1402" s="156"/>
      <c r="I1402" s="23"/>
      <c r="J1402" s="124"/>
      <c r="K1402" s="36"/>
      <c r="L1402" s="124"/>
      <c r="M1402" s="124"/>
      <c r="N1402" s="36"/>
      <c r="O1402" s="131"/>
      <c r="Q1402" s="303"/>
    </row>
    <row r="1403" spans="1:17" s="136" customFormat="1" x14ac:dyDescent="0.2">
      <c r="A1403" s="41"/>
      <c r="B1403" s="24"/>
      <c r="C1403" s="108"/>
      <c r="E1403" s="148"/>
      <c r="F1403" s="148"/>
      <c r="G1403" s="155"/>
      <c r="H1403" s="156"/>
      <c r="I1403" s="23"/>
      <c r="J1403" s="124"/>
      <c r="K1403" s="36"/>
      <c r="L1403" s="124"/>
      <c r="M1403" s="124"/>
      <c r="N1403" s="36"/>
      <c r="O1403" s="131"/>
      <c r="Q1403" s="303"/>
    </row>
    <row r="1404" spans="1:17" s="136" customFormat="1" x14ac:dyDescent="0.2">
      <c r="A1404" s="41"/>
      <c r="B1404" s="24"/>
      <c r="C1404" s="108"/>
      <c r="E1404" s="148"/>
      <c r="F1404" s="148"/>
      <c r="G1404" s="155"/>
      <c r="H1404" s="156"/>
      <c r="I1404" s="23"/>
      <c r="J1404" s="124"/>
      <c r="K1404" s="36"/>
      <c r="L1404" s="124"/>
      <c r="M1404" s="124"/>
      <c r="N1404" s="36"/>
      <c r="O1404" s="131"/>
      <c r="Q1404" s="303"/>
    </row>
    <row r="1405" spans="1:17" s="136" customFormat="1" x14ac:dyDescent="0.2">
      <c r="A1405" s="41"/>
      <c r="B1405" s="24"/>
      <c r="C1405" s="108"/>
      <c r="E1405" s="148"/>
      <c r="F1405" s="148"/>
      <c r="G1405" s="155"/>
      <c r="H1405" s="156"/>
      <c r="I1405" s="23"/>
      <c r="J1405" s="124"/>
      <c r="K1405" s="36"/>
      <c r="L1405" s="124"/>
      <c r="M1405" s="124"/>
      <c r="N1405" s="36"/>
      <c r="O1405" s="131"/>
      <c r="Q1405" s="303"/>
    </row>
    <row r="1406" spans="1:17" s="136" customFormat="1" x14ac:dyDescent="0.2">
      <c r="A1406" s="41"/>
      <c r="B1406" s="24"/>
      <c r="C1406" s="108"/>
      <c r="E1406" s="148"/>
      <c r="F1406" s="148"/>
      <c r="G1406" s="155"/>
      <c r="H1406" s="156"/>
      <c r="I1406" s="23"/>
      <c r="J1406" s="124"/>
      <c r="K1406" s="36"/>
      <c r="L1406" s="124"/>
      <c r="M1406" s="124"/>
      <c r="N1406" s="36"/>
      <c r="O1406" s="131"/>
      <c r="Q1406" s="303"/>
    </row>
    <row r="1407" spans="1:17" s="136" customFormat="1" x14ac:dyDescent="0.2">
      <c r="A1407" s="41"/>
      <c r="B1407" s="24"/>
      <c r="C1407" s="108"/>
      <c r="E1407" s="148"/>
      <c r="F1407" s="148"/>
      <c r="G1407" s="155"/>
      <c r="H1407" s="156"/>
      <c r="I1407" s="23"/>
      <c r="J1407" s="124"/>
      <c r="K1407" s="36"/>
      <c r="L1407" s="124"/>
      <c r="M1407" s="124"/>
      <c r="N1407" s="36"/>
      <c r="O1407" s="131"/>
      <c r="Q1407" s="303"/>
    </row>
    <row r="1408" spans="1:17" s="136" customFormat="1" x14ac:dyDescent="0.2">
      <c r="A1408" s="41"/>
      <c r="B1408" s="24"/>
      <c r="C1408" s="108"/>
      <c r="E1408" s="148"/>
      <c r="F1408" s="148"/>
      <c r="G1408" s="155"/>
      <c r="H1408" s="156"/>
      <c r="I1408" s="23"/>
      <c r="J1408" s="124"/>
      <c r="K1408" s="36"/>
      <c r="L1408" s="124"/>
      <c r="M1408" s="124"/>
      <c r="N1408" s="36"/>
      <c r="O1408" s="131"/>
      <c r="Q1408" s="303"/>
    </row>
    <row r="1409" spans="1:17" s="136" customFormat="1" x14ac:dyDescent="0.2">
      <c r="A1409" s="41"/>
      <c r="B1409" s="24"/>
      <c r="C1409" s="108"/>
      <c r="E1409" s="148"/>
      <c r="F1409" s="148"/>
      <c r="G1409" s="155"/>
      <c r="H1409" s="156"/>
      <c r="I1409" s="23"/>
      <c r="J1409" s="124"/>
      <c r="K1409" s="36"/>
      <c r="L1409" s="124"/>
      <c r="M1409" s="124"/>
      <c r="N1409" s="36"/>
      <c r="O1409" s="131"/>
      <c r="Q1409" s="303"/>
    </row>
    <row r="1410" spans="1:17" s="136" customFormat="1" x14ac:dyDescent="0.2">
      <c r="A1410" s="41"/>
      <c r="B1410" s="24"/>
      <c r="C1410" s="108"/>
      <c r="E1410" s="148"/>
      <c r="F1410" s="148"/>
      <c r="G1410" s="155"/>
      <c r="H1410" s="156"/>
      <c r="I1410" s="23"/>
      <c r="J1410" s="124"/>
      <c r="K1410" s="36"/>
      <c r="L1410" s="124"/>
      <c r="M1410" s="124"/>
      <c r="N1410" s="36"/>
      <c r="O1410" s="131"/>
      <c r="Q1410" s="303"/>
    </row>
    <row r="1411" spans="1:17" s="136" customFormat="1" x14ac:dyDescent="0.2">
      <c r="A1411" s="41"/>
      <c r="B1411" s="24"/>
      <c r="C1411" s="108"/>
      <c r="E1411" s="148"/>
      <c r="F1411" s="148"/>
      <c r="G1411" s="155"/>
      <c r="H1411" s="156"/>
      <c r="I1411" s="23"/>
      <c r="J1411" s="124"/>
      <c r="K1411" s="36"/>
      <c r="L1411" s="124"/>
      <c r="M1411" s="124"/>
      <c r="N1411" s="36"/>
      <c r="O1411" s="131"/>
      <c r="Q1411" s="303"/>
    </row>
    <row r="1412" spans="1:17" s="136" customFormat="1" x14ac:dyDescent="0.2">
      <c r="A1412" s="41"/>
      <c r="B1412" s="24"/>
      <c r="C1412" s="108"/>
      <c r="E1412" s="148"/>
      <c r="F1412" s="148"/>
      <c r="G1412" s="155"/>
      <c r="H1412" s="156"/>
      <c r="I1412" s="23"/>
      <c r="J1412" s="124"/>
      <c r="K1412" s="36"/>
      <c r="L1412" s="124"/>
      <c r="M1412" s="124"/>
      <c r="N1412" s="36"/>
      <c r="O1412" s="131"/>
      <c r="Q1412" s="303"/>
    </row>
    <row r="1413" spans="1:17" s="136" customFormat="1" x14ac:dyDescent="0.2">
      <c r="A1413" s="41"/>
      <c r="B1413" s="24"/>
      <c r="C1413" s="108"/>
      <c r="E1413" s="148"/>
      <c r="F1413" s="148"/>
      <c r="G1413" s="155"/>
      <c r="H1413" s="156"/>
      <c r="I1413" s="23"/>
      <c r="J1413" s="124"/>
      <c r="K1413" s="36"/>
      <c r="L1413" s="124"/>
      <c r="M1413" s="124"/>
      <c r="N1413" s="36"/>
      <c r="O1413" s="131"/>
      <c r="Q1413" s="303"/>
    </row>
    <row r="1414" spans="1:17" s="136" customFormat="1" x14ac:dyDescent="0.2">
      <c r="A1414" s="41"/>
      <c r="B1414" s="24"/>
      <c r="C1414" s="108"/>
      <c r="E1414" s="148"/>
      <c r="F1414" s="148"/>
      <c r="G1414" s="155"/>
      <c r="H1414" s="156"/>
      <c r="I1414" s="23"/>
      <c r="J1414" s="124"/>
      <c r="K1414" s="36"/>
      <c r="L1414" s="124"/>
      <c r="M1414" s="124"/>
      <c r="N1414" s="36"/>
      <c r="O1414" s="131"/>
      <c r="Q1414" s="303"/>
    </row>
    <row r="1415" spans="1:17" s="136" customFormat="1" x14ac:dyDescent="0.2">
      <c r="A1415" s="41"/>
      <c r="B1415" s="24"/>
      <c r="C1415" s="108"/>
      <c r="E1415" s="148"/>
      <c r="F1415" s="148"/>
      <c r="G1415" s="155"/>
      <c r="H1415" s="156"/>
      <c r="I1415" s="23"/>
      <c r="J1415" s="124"/>
      <c r="K1415" s="36"/>
      <c r="L1415" s="124"/>
      <c r="M1415" s="124"/>
      <c r="N1415" s="36"/>
      <c r="O1415" s="131"/>
      <c r="Q1415" s="303"/>
    </row>
    <row r="1416" spans="1:17" s="136" customFormat="1" x14ac:dyDescent="0.2">
      <c r="A1416" s="41"/>
      <c r="B1416" s="24"/>
      <c r="C1416" s="108"/>
      <c r="E1416" s="148"/>
      <c r="F1416" s="148"/>
      <c r="G1416" s="155"/>
      <c r="H1416" s="156"/>
      <c r="I1416" s="23"/>
      <c r="J1416" s="124"/>
      <c r="K1416" s="36"/>
      <c r="L1416" s="124"/>
      <c r="M1416" s="124"/>
      <c r="N1416" s="36"/>
      <c r="O1416" s="131"/>
      <c r="Q1416" s="303"/>
    </row>
    <row r="1417" spans="1:17" s="136" customFormat="1" x14ac:dyDescent="0.2">
      <c r="A1417" s="41"/>
      <c r="B1417" s="24"/>
      <c r="C1417" s="108"/>
      <c r="E1417" s="148"/>
      <c r="F1417" s="148"/>
      <c r="G1417" s="155"/>
      <c r="H1417" s="156"/>
      <c r="I1417" s="23"/>
      <c r="J1417" s="124"/>
      <c r="K1417" s="36"/>
      <c r="L1417" s="124"/>
      <c r="M1417" s="124"/>
      <c r="N1417" s="36"/>
      <c r="O1417" s="131"/>
      <c r="Q1417" s="303"/>
    </row>
    <row r="1418" spans="1:17" s="136" customFormat="1" x14ac:dyDescent="0.2">
      <c r="A1418" s="41"/>
      <c r="B1418" s="24"/>
      <c r="C1418" s="108"/>
      <c r="E1418" s="148"/>
      <c r="F1418" s="148"/>
      <c r="G1418" s="155"/>
      <c r="H1418" s="156"/>
      <c r="I1418" s="23"/>
      <c r="J1418" s="124"/>
      <c r="K1418" s="36"/>
      <c r="L1418" s="124"/>
      <c r="M1418" s="124"/>
      <c r="N1418" s="36"/>
      <c r="O1418" s="131"/>
      <c r="Q1418" s="303"/>
    </row>
    <row r="1419" spans="1:17" s="136" customFormat="1" x14ac:dyDescent="0.2">
      <c r="A1419" s="41"/>
      <c r="B1419" s="24"/>
      <c r="C1419" s="108"/>
      <c r="E1419" s="148"/>
      <c r="F1419" s="148"/>
      <c r="G1419" s="155"/>
      <c r="H1419" s="156"/>
      <c r="I1419" s="23"/>
      <c r="J1419" s="124"/>
      <c r="K1419" s="36"/>
      <c r="L1419" s="124"/>
      <c r="M1419" s="124"/>
      <c r="N1419" s="36"/>
      <c r="O1419" s="131"/>
      <c r="Q1419" s="303"/>
    </row>
    <row r="1420" spans="1:17" s="136" customFormat="1" x14ac:dyDescent="0.2">
      <c r="A1420" s="41"/>
      <c r="B1420" s="24"/>
      <c r="C1420" s="108"/>
      <c r="E1420" s="148"/>
      <c r="F1420" s="148"/>
      <c r="G1420" s="155"/>
      <c r="H1420" s="156"/>
      <c r="I1420" s="23"/>
      <c r="J1420" s="124"/>
      <c r="K1420" s="36"/>
      <c r="L1420" s="124"/>
      <c r="M1420" s="124"/>
      <c r="N1420" s="36"/>
      <c r="O1420" s="131"/>
      <c r="Q1420" s="303"/>
    </row>
    <row r="1421" spans="1:17" s="136" customFormat="1" x14ac:dyDescent="0.2">
      <c r="A1421" s="41"/>
      <c r="B1421" s="24"/>
      <c r="C1421" s="108"/>
      <c r="E1421" s="148"/>
      <c r="F1421" s="148"/>
      <c r="G1421" s="155"/>
      <c r="H1421" s="156"/>
      <c r="I1421" s="23"/>
      <c r="J1421" s="124"/>
      <c r="K1421" s="36"/>
      <c r="L1421" s="124"/>
      <c r="M1421" s="124"/>
      <c r="N1421" s="36"/>
      <c r="O1421" s="131"/>
      <c r="Q1421" s="303"/>
    </row>
    <row r="1422" spans="1:17" s="136" customFormat="1" x14ac:dyDescent="0.2">
      <c r="A1422" s="41"/>
      <c r="B1422" s="24"/>
      <c r="C1422" s="108"/>
      <c r="E1422" s="148"/>
      <c r="F1422" s="148"/>
      <c r="G1422" s="155"/>
      <c r="H1422" s="156"/>
      <c r="I1422" s="23"/>
      <c r="J1422" s="124"/>
      <c r="K1422" s="36"/>
      <c r="L1422" s="124"/>
      <c r="M1422" s="124"/>
      <c r="N1422" s="36"/>
      <c r="O1422" s="131"/>
      <c r="Q1422" s="303"/>
    </row>
    <row r="1423" spans="1:17" s="136" customFormat="1" x14ac:dyDescent="0.2">
      <c r="A1423" s="41"/>
      <c r="B1423" s="24"/>
      <c r="C1423" s="108"/>
      <c r="E1423" s="148"/>
      <c r="F1423" s="148"/>
      <c r="G1423" s="155"/>
      <c r="H1423" s="156"/>
      <c r="I1423" s="23"/>
      <c r="J1423" s="124"/>
      <c r="K1423" s="36"/>
      <c r="L1423" s="124"/>
      <c r="M1423" s="124"/>
      <c r="N1423" s="36"/>
      <c r="O1423" s="131"/>
      <c r="Q1423" s="303"/>
    </row>
    <row r="1424" spans="1:17" s="136" customFormat="1" x14ac:dyDescent="0.2">
      <c r="A1424" s="41"/>
      <c r="B1424" s="24"/>
      <c r="C1424" s="108"/>
      <c r="E1424" s="148"/>
      <c r="F1424" s="148"/>
      <c r="G1424" s="155"/>
      <c r="H1424" s="156"/>
      <c r="I1424" s="23"/>
      <c r="J1424" s="124"/>
      <c r="K1424" s="36"/>
      <c r="L1424" s="124"/>
      <c r="M1424" s="124"/>
      <c r="N1424" s="36"/>
      <c r="O1424" s="131"/>
      <c r="Q1424" s="303"/>
    </row>
    <row r="1425" spans="1:17" s="136" customFormat="1" x14ac:dyDescent="0.2">
      <c r="A1425" s="41"/>
      <c r="B1425" s="24"/>
      <c r="C1425" s="108"/>
      <c r="E1425" s="148"/>
      <c r="F1425" s="148"/>
      <c r="G1425" s="155"/>
      <c r="H1425" s="156"/>
      <c r="I1425" s="23"/>
      <c r="J1425" s="124"/>
      <c r="K1425" s="36"/>
      <c r="L1425" s="124"/>
      <c r="M1425" s="124"/>
      <c r="N1425" s="36"/>
      <c r="O1425" s="131"/>
      <c r="Q1425" s="303"/>
    </row>
    <row r="1426" spans="1:17" s="136" customFormat="1" x14ac:dyDescent="0.2">
      <c r="A1426" s="41"/>
      <c r="B1426" s="24"/>
      <c r="C1426" s="108"/>
      <c r="E1426" s="148"/>
      <c r="F1426" s="148"/>
      <c r="G1426" s="155"/>
      <c r="H1426" s="156"/>
      <c r="I1426" s="23"/>
      <c r="J1426" s="124"/>
      <c r="K1426" s="36"/>
      <c r="L1426" s="124"/>
      <c r="M1426" s="124"/>
      <c r="N1426" s="36"/>
      <c r="O1426" s="131"/>
      <c r="Q1426" s="303"/>
    </row>
    <row r="1427" spans="1:17" s="136" customFormat="1" x14ac:dyDescent="0.2">
      <c r="A1427" s="41"/>
      <c r="B1427" s="24"/>
      <c r="C1427" s="108"/>
      <c r="E1427" s="148"/>
      <c r="F1427" s="148"/>
      <c r="G1427" s="155"/>
      <c r="H1427" s="156"/>
      <c r="I1427" s="23"/>
      <c r="J1427" s="124"/>
      <c r="K1427" s="36"/>
      <c r="L1427" s="124"/>
      <c r="M1427" s="124"/>
      <c r="N1427" s="36"/>
      <c r="O1427" s="131"/>
      <c r="Q1427" s="303"/>
    </row>
    <row r="1428" spans="1:17" s="136" customFormat="1" x14ac:dyDescent="0.2">
      <c r="A1428" s="41"/>
      <c r="B1428" s="24"/>
      <c r="C1428" s="108"/>
      <c r="E1428" s="148"/>
      <c r="F1428" s="148"/>
      <c r="G1428" s="155"/>
      <c r="H1428" s="156"/>
      <c r="I1428" s="23"/>
      <c r="J1428" s="124"/>
      <c r="K1428" s="36"/>
      <c r="L1428" s="124"/>
      <c r="M1428" s="124"/>
      <c r="N1428" s="36"/>
      <c r="O1428" s="131"/>
      <c r="Q1428" s="303"/>
    </row>
    <row r="1429" spans="1:17" s="136" customFormat="1" x14ac:dyDescent="0.2">
      <c r="A1429" s="41"/>
      <c r="B1429" s="24"/>
      <c r="C1429" s="108"/>
      <c r="E1429" s="148"/>
      <c r="F1429" s="148"/>
      <c r="G1429" s="155"/>
      <c r="H1429" s="156"/>
      <c r="I1429" s="23"/>
      <c r="J1429" s="124"/>
      <c r="K1429" s="36"/>
      <c r="L1429" s="124"/>
      <c r="M1429" s="124"/>
      <c r="N1429" s="36"/>
      <c r="O1429" s="131"/>
      <c r="Q1429" s="303"/>
    </row>
    <row r="1430" spans="1:17" s="136" customFormat="1" x14ac:dyDescent="0.2">
      <c r="A1430" s="41"/>
      <c r="B1430" s="24"/>
      <c r="C1430" s="108"/>
      <c r="E1430" s="148"/>
      <c r="F1430" s="148"/>
      <c r="G1430" s="155"/>
      <c r="H1430" s="156"/>
      <c r="I1430" s="23"/>
      <c r="J1430" s="124"/>
      <c r="K1430" s="36"/>
      <c r="L1430" s="124"/>
      <c r="M1430" s="124"/>
      <c r="N1430" s="36"/>
      <c r="O1430" s="131"/>
      <c r="Q1430" s="303"/>
    </row>
    <row r="1431" spans="1:17" s="136" customFormat="1" x14ac:dyDescent="0.2">
      <c r="A1431" s="41"/>
      <c r="B1431" s="24"/>
      <c r="C1431" s="108"/>
      <c r="E1431" s="148"/>
      <c r="F1431" s="148"/>
      <c r="G1431" s="155"/>
      <c r="H1431" s="156"/>
      <c r="I1431" s="23"/>
      <c r="J1431" s="124"/>
      <c r="K1431" s="36"/>
      <c r="L1431" s="124"/>
      <c r="M1431" s="124"/>
      <c r="N1431" s="36"/>
      <c r="O1431" s="131"/>
      <c r="Q1431" s="303"/>
    </row>
    <row r="1432" spans="1:17" s="136" customFormat="1" x14ac:dyDescent="0.2">
      <c r="A1432" s="41"/>
      <c r="B1432" s="24"/>
      <c r="C1432" s="108"/>
      <c r="E1432" s="148"/>
      <c r="F1432" s="148"/>
      <c r="G1432" s="155"/>
      <c r="H1432" s="156"/>
      <c r="I1432" s="23"/>
      <c r="J1432" s="124"/>
      <c r="K1432" s="36"/>
      <c r="L1432" s="124"/>
      <c r="M1432" s="124"/>
      <c r="N1432" s="36"/>
      <c r="O1432" s="131"/>
      <c r="Q1432" s="303"/>
    </row>
    <row r="1433" spans="1:17" s="136" customFormat="1" x14ac:dyDescent="0.2">
      <c r="A1433" s="41"/>
      <c r="B1433" s="24"/>
      <c r="C1433" s="108"/>
      <c r="E1433" s="148"/>
      <c r="F1433" s="148"/>
      <c r="G1433" s="155"/>
      <c r="H1433" s="156"/>
      <c r="I1433" s="23"/>
      <c r="J1433" s="124"/>
      <c r="K1433" s="36"/>
      <c r="L1433" s="124"/>
      <c r="M1433" s="124"/>
      <c r="N1433" s="36"/>
      <c r="O1433" s="131"/>
      <c r="Q1433" s="303"/>
    </row>
    <row r="1434" spans="1:17" s="136" customFormat="1" x14ac:dyDescent="0.2">
      <c r="A1434" s="41"/>
      <c r="B1434" s="24"/>
      <c r="C1434" s="108"/>
      <c r="E1434" s="148"/>
      <c r="F1434" s="148"/>
      <c r="G1434" s="155"/>
      <c r="H1434" s="156"/>
      <c r="I1434" s="23"/>
      <c r="J1434" s="124"/>
      <c r="K1434" s="36"/>
      <c r="L1434" s="124"/>
      <c r="M1434" s="124"/>
      <c r="N1434" s="36"/>
      <c r="O1434" s="131"/>
      <c r="Q1434" s="303"/>
    </row>
    <row r="1435" spans="1:17" s="136" customFormat="1" x14ac:dyDescent="0.2">
      <c r="A1435" s="41"/>
      <c r="B1435" s="24"/>
      <c r="C1435" s="108"/>
      <c r="E1435" s="148"/>
      <c r="F1435" s="148"/>
      <c r="G1435" s="155"/>
      <c r="H1435" s="156"/>
      <c r="I1435" s="23"/>
      <c r="J1435" s="124"/>
      <c r="K1435" s="36"/>
      <c r="L1435" s="124"/>
      <c r="M1435" s="124"/>
      <c r="N1435" s="36"/>
      <c r="O1435" s="131"/>
      <c r="Q1435" s="303"/>
    </row>
    <row r="1436" spans="1:17" s="136" customFormat="1" x14ac:dyDescent="0.2">
      <c r="A1436" s="41"/>
      <c r="B1436" s="24"/>
      <c r="C1436" s="108"/>
      <c r="E1436" s="148"/>
      <c r="F1436" s="148"/>
      <c r="G1436" s="155"/>
      <c r="H1436" s="156"/>
      <c r="I1436" s="23"/>
      <c r="J1436" s="124"/>
      <c r="K1436" s="36"/>
      <c r="L1436" s="124"/>
      <c r="M1436" s="124"/>
      <c r="N1436" s="36"/>
      <c r="O1436" s="131"/>
      <c r="Q1436" s="303"/>
    </row>
    <row r="1437" spans="1:17" s="136" customFormat="1" x14ac:dyDescent="0.2">
      <c r="A1437" s="41"/>
      <c r="B1437" s="24"/>
      <c r="C1437" s="108"/>
      <c r="E1437" s="148"/>
      <c r="F1437" s="148"/>
      <c r="G1437" s="155"/>
      <c r="H1437" s="156"/>
      <c r="I1437" s="23"/>
      <c r="J1437" s="124"/>
      <c r="K1437" s="36"/>
      <c r="L1437" s="124"/>
      <c r="M1437" s="124"/>
      <c r="N1437" s="36"/>
      <c r="O1437" s="131"/>
      <c r="Q1437" s="303"/>
    </row>
    <row r="1438" spans="1:17" s="136" customFormat="1" x14ac:dyDescent="0.2">
      <c r="A1438" s="41"/>
      <c r="B1438" s="24"/>
      <c r="C1438" s="108"/>
      <c r="E1438" s="148"/>
      <c r="F1438" s="148"/>
      <c r="G1438" s="155"/>
      <c r="H1438" s="156"/>
      <c r="I1438" s="23"/>
      <c r="J1438" s="124"/>
      <c r="K1438" s="36"/>
      <c r="L1438" s="124"/>
      <c r="M1438" s="124"/>
      <c r="N1438" s="36"/>
      <c r="O1438" s="131"/>
      <c r="Q1438" s="303"/>
    </row>
    <row r="1439" spans="1:17" s="136" customFormat="1" x14ac:dyDescent="0.2">
      <c r="A1439" s="41"/>
      <c r="B1439" s="24"/>
      <c r="C1439" s="108"/>
      <c r="E1439" s="148"/>
      <c r="F1439" s="148"/>
      <c r="G1439" s="155"/>
      <c r="H1439" s="156"/>
      <c r="I1439" s="23"/>
      <c r="J1439" s="124"/>
      <c r="K1439" s="36"/>
      <c r="L1439" s="124"/>
      <c r="M1439" s="124"/>
      <c r="N1439" s="36"/>
      <c r="O1439" s="131"/>
      <c r="Q1439" s="303"/>
    </row>
    <row r="1440" spans="1:17" s="136" customFormat="1" x14ac:dyDescent="0.2">
      <c r="A1440" s="41"/>
      <c r="B1440" s="24"/>
      <c r="C1440" s="108"/>
      <c r="E1440" s="148"/>
      <c r="F1440" s="148"/>
      <c r="G1440" s="155"/>
      <c r="H1440" s="156"/>
      <c r="I1440" s="23"/>
      <c r="J1440" s="124"/>
      <c r="K1440" s="36"/>
      <c r="L1440" s="124"/>
      <c r="M1440" s="124"/>
      <c r="N1440" s="36"/>
      <c r="O1440" s="131"/>
      <c r="Q1440" s="303"/>
    </row>
    <row r="1441" spans="1:17" s="136" customFormat="1" x14ac:dyDescent="0.2">
      <c r="A1441" s="41"/>
      <c r="B1441" s="24"/>
      <c r="C1441" s="108"/>
      <c r="E1441" s="148"/>
      <c r="F1441" s="148"/>
      <c r="G1441" s="155"/>
      <c r="H1441" s="156"/>
      <c r="I1441" s="23"/>
      <c r="J1441" s="124"/>
      <c r="K1441" s="36"/>
      <c r="L1441" s="124"/>
      <c r="M1441" s="124"/>
      <c r="N1441" s="36"/>
      <c r="O1441" s="131"/>
      <c r="Q1441" s="303"/>
    </row>
    <row r="1442" spans="1:17" s="136" customFormat="1" x14ac:dyDescent="0.2">
      <c r="A1442" s="41"/>
      <c r="B1442" s="24"/>
      <c r="C1442" s="108"/>
      <c r="E1442" s="148"/>
      <c r="F1442" s="148"/>
      <c r="G1442" s="155"/>
      <c r="H1442" s="156"/>
      <c r="I1442" s="23"/>
      <c r="J1442" s="124"/>
      <c r="K1442" s="36"/>
      <c r="L1442" s="124"/>
      <c r="M1442" s="124"/>
      <c r="N1442" s="36"/>
      <c r="O1442" s="131"/>
      <c r="Q1442" s="303"/>
    </row>
    <row r="1443" spans="1:17" s="136" customFormat="1" x14ac:dyDescent="0.2">
      <c r="A1443" s="41"/>
      <c r="B1443" s="24"/>
      <c r="C1443" s="108"/>
      <c r="E1443" s="148"/>
      <c r="F1443" s="148"/>
      <c r="G1443" s="155"/>
      <c r="H1443" s="156"/>
      <c r="I1443" s="23"/>
      <c r="J1443" s="124"/>
      <c r="K1443" s="36"/>
      <c r="L1443" s="124"/>
      <c r="M1443" s="124"/>
      <c r="N1443" s="36"/>
      <c r="O1443" s="131"/>
      <c r="Q1443" s="303"/>
    </row>
    <row r="1444" spans="1:17" s="136" customFormat="1" x14ac:dyDescent="0.2">
      <c r="A1444" s="41"/>
      <c r="B1444" s="24"/>
      <c r="C1444" s="108"/>
      <c r="E1444" s="148"/>
      <c r="F1444" s="148"/>
      <c r="G1444" s="155"/>
      <c r="H1444" s="156"/>
      <c r="I1444" s="23"/>
      <c r="J1444" s="124"/>
      <c r="K1444" s="36"/>
      <c r="L1444" s="124"/>
      <c r="M1444" s="124"/>
      <c r="N1444" s="36"/>
      <c r="O1444" s="131"/>
      <c r="Q1444" s="303"/>
    </row>
    <row r="1445" spans="1:17" s="136" customFormat="1" x14ac:dyDescent="0.2">
      <c r="A1445" s="41"/>
      <c r="B1445" s="24"/>
      <c r="C1445" s="108"/>
      <c r="E1445" s="148"/>
      <c r="F1445" s="148"/>
      <c r="G1445" s="155"/>
      <c r="H1445" s="156"/>
      <c r="I1445" s="23"/>
      <c r="J1445" s="124"/>
      <c r="K1445" s="36"/>
      <c r="L1445" s="124"/>
      <c r="M1445" s="124"/>
      <c r="N1445" s="36"/>
      <c r="O1445" s="131"/>
      <c r="Q1445" s="303"/>
    </row>
    <row r="1446" spans="1:17" s="136" customFormat="1" x14ac:dyDescent="0.2">
      <c r="A1446" s="41"/>
      <c r="B1446" s="24"/>
      <c r="C1446" s="108"/>
      <c r="E1446" s="148"/>
      <c r="F1446" s="148"/>
      <c r="G1446" s="155"/>
      <c r="H1446" s="156"/>
      <c r="I1446" s="23"/>
      <c r="J1446" s="124"/>
      <c r="K1446" s="36"/>
      <c r="L1446" s="124"/>
      <c r="M1446" s="124"/>
      <c r="N1446" s="36"/>
      <c r="O1446" s="131"/>
      <c r="Q1446" s="303"/>
    </row>
    <row r="1447" spans="1:17" s="136" customFormat="1" x14ac:dyDescent="0.2">
      <c r="A1447" s="41"/>
      <c r="B1447" s="24"/>
      <c r="C1447" s="108"/>
      <c r="E1447" s="148"/>
      <c r="F1447" s="148"/>
      <c r="G1447" s="155"/>
      <c r="H1447" s="156"/>
      <c r="I1447" s="23"/>
      <c r="J1447" s="124"/>
      <c r="K1447" s="36"/>
      <c r="L1447" s="124"/>
      <c r="M1447" s="124"/>
      <c r="N1447" s="36"/>
      <c r="O1447" s="131"/>
      <c r="Q1447" s="303"/>
    </row>
    <row r="1448" spans="1:17" s="136" customFormat="1" x14ac:dyDescent="0.2">
      <c r="A1448" s="41"/>
      <c r="B1448" s="24"/>
      <c r="C1448" s="108"/>
      <c r="E1448" s="148"/>
      <c r="F1448" s="148"/>
      <c r="G1448" s="155"/>
      <c r="H1448" s="156"/>
      <c r="I1448" s="23"/>
      <c r="J1448" s="124"/>
      <c r="K1448" s="36"/>
      <c r="L1448" s="124"/>
      <c r="M1448" s="124"/>
      <c r="N1448" s="36"/>
      <c r="O1448" s="131"/>
      <c r="Q1448" s="303"/>
    </row>
    <row r="1449" spans="1:17" s="136" customFormat="1" x14ac:dyDescent="0.2">
      <c r="A1449" s="41"/>
      <c r="B1449" s="24"/>
      <c r="C1449" s="108"/>
      <c r="E1449" s="148"/>
      <c r="F1449" s="148"/>
      <c r="G1449" s="155"/>
      <c r="H1449" s="156"/>
      <c r="I1449" s="23"/>
      <c r="J1449" s="124"/>
      <c r="K1449" s="36"/>
      <c r="L1449" s="124"/>
      <c r="M1449" s="124"/>
      <c r="N1449" s="36"/>
      <c r="O1449" s="131"/>
      <c r="Q1449" s="303"/>
    </row>
    <row r="1450" spans="1:17" s="136" customFormat="1" x14ac:dyDescent="0.2">
      <c r="A1450" s="41"/>
      <c r="B1450" s="24"/>
      <c r="C1450" s="108"/>
      <c r="E1450" s="148"/>
      <c r="F1450" s="148"/>
      <c r="G1450" s="155"/>
      <c r="H1450" s="156"/>
      <c r="I1450" s="23"/>
      <c r="J1450" s="124"/>
      <c r="K1450" s="36"/>
      <c r="L1450" s="124"/>
      <c r="M1450" s="124"/>
      <c r="N1450" s="36"/>
      <c r="O1450" s="131"/>
      <c r="Q1450" s="303"/>
    </row>
    <row r="1451" spans="1:17" s="136" customFormat="1" x14ac:dyDescent="0.2">
      <c r="A1451" s="41"/>
      <c r="B1451" s="24"/>
      <c r="C1451" s="108"/>
      <c r="E1451" s="148"/>
      <c r="F1451" s="148"/>
      <c r="G1451" s="155"/>
      <c r="H1451" s="156"/>
      <c r="I1451" s="23"/>
      <c r="J1451" s="124"/>
      <c r="K1451" s="36"/>
      <c r="L1451" s="124"/>
      <c r="M1451" s="124"/>
      <c r="N1451" s="36"/>
      <c r="O1451" s="131"/>
      <c r="Q1451" s="303"/>
    </row>
    <row r="1452" spans="1:17" s="136" customFormat="1" x14ac:dyDescent="0.2">
      <c r="A1452" s="41"/>
      <c r="B1452" s="24"/>
      <c r="C1452" s="108"/>
      <c r="E1452" s="148"/>
      <c r="F1452" s="148"/>
      <c r="G1452" s="155"/>
      <c r="H1452" s="156"/>
      <c r="I1452" s="23"/>
      <c r="J1452" s="124"/>
      <c r="K1452" s="36"/>
      <c r="L1452" s="124"/>
      <c r="M1452" s="124"/>
      <c r="N1452" s="36"/>
      <c r="O1452" s="131"/>
      <c r="Q1452" s="303"/>
    </row>
    <row r="1453" spans="1:17" s="136" customFormat="1" x14ac:dyDescent="0.2">
      <c r="A1453" s="41"/>
      <c r="B1453" s="24"/>
      <c r="C1453" s="108"/>
      <c r="E1453" s="148"/>
      <c r="F1453" s="148"/>
      <c r="G1453" s="155"/>
      <c r="H1453" s="156"/>
      <c r="I1453" s="23"/>
      <c r="J1453" s="124"/>
      <c r="K1453" s="36"/>
      <c r="L1453" s="124"/>
      <c r="M1453" s="124"/>
      <c r="N1453" s="36"/>
      <c r="O1453" s="131"/>
      <c r="Q1453" s="303"/>
    </row>
    <row r="1454" spans="1:17" s="136" customFormat="1" x14ac:dyDescent="0.2">
      <c r="A1454" s="41"/>
      <c r="B1454" s="24"/>
      <c r="C1454" s="108"/>
      <c r="E1454" s="148"/>
      <c r="F1454" s="148"/>
      <c r="G1454" s="155"/>
      <c r="H1454" s="156"/>
      <c r="I1454" s="23"/>
      <c r="J1454" s="124"/>
      <c r="K1454" s="36"/>
      <c r="L1454" s="124"/>
      <c r="M1454" s="124"/>
      <c r="N1454" s="36"/>
      <c r="O1454" s="131"/>
      <c r="Q1454" s="303"/>
    </row>
    <row r="1455" spans="1:17" s="136" customFormat="1" x14ac:dyDescent="0.2">
      <c r="A1455" s="41"/>
      <c r="B1455" s="24"/>
      <c r="C1455" s="108"/>
      <c r="E1455" s="148"/>
      <c r="F1455" s="148"/>
      <c r="G1455" s="155"/>
      <c r="H1455" s="156"/>
      <c r="I1455" s="23"/>
      <c r="J1455" s="124"/>
      <c r="K1455" s="36"/>
      <c r="L1455" s="124"/>
      <c r="M1455" s="124"/>
      <c r="N1455" s="36"/>
      <c r="O1455" s="131"/>
      <c r="Q1455" s="303"/>
    </row>
    <row r="1456" spans="1:17" s="136" customFormat="1" x14ac:dyDescent="0.2">
      <c r="A1456" s="41"/>
      <c r="B1456" s="24"/>
      <c r="C1456" s="108"/>
      <c r="E1456" s="148"/>
      <c r="F1456" s="148"/>
      <c r="G1456" s="155"/>
      <c r="H1456" s="156"/>
      <c r="I1456" s="23"/>
      <c r="J1456" s="124"/>
      <c r="K1456" s="36"/>
      <c r="L1456" s="124"/>
      <c r="M1456" s="124"/>
      <c r="N1456" s="36"/>
      <c r="O1456" s="131"/>
      <c r="Q1456" s="303"/>
    </row>
    <row r="1457" spans="1:17" s="136" customFormat="1" x14ac:dyDescent="0.2">
      <c r="A1457" s="41"/>
      <c r="B1457" s="24"/>
      <c r="C1457" s="108"/>
      <c r="E1457" s="148"/>
      <c r="F1457" s="148"/>
      <c r="G1457" s="155"/>
      <c r="H1457" s="156"/>
      <c r="I1457" s="23"/>
      <c r="J1457" s="124"/>
      <c r="K1457" s="36"/>
      <c r="L1457" s="124"/>
      <c r="M1457" s="124"/>
      <c r="N1457" s="36"/>
      <c r="O1457" s="131"/>
      <c r="Q1457" s="303"/>
    </row>
    <row r="1458" spans="1:17" s="136" customFormat="1" x14ac:dyDescent="0.2">
      <c r="A1458" s="41"/>
      <c r="B1458" s="24"/>
      <c r="C1458" s="108"/>
      <c r="E1458" s="148"/>
      <c r="F1458" s="148"/>
      <c r="G1458" s="155"/>
      <c r="H1458" s="156"/>
      <c r="I1458" s="23"/>
      <c r="J1458" s="124"/>
      <c r="K1458" s="36"/>
      <c r="L1458" s="124"/>
      <c r="M1458" s="124"/>
      <c r="N1458" s="36"/>
      <c r="O1458" s="131"/>
      <c r="Q1458" s="303"/>
    </row>
    <row r="1459" spans="1:17" s="136" customFormat="1" x14ac:dyDescent="0.2">
      <c r="A1459" s="41"/>
      <c r="B1459" s="24"/>
      <c r="C1459" s="108"/>
      <c r="E1459" s="148"/>
      <c r="F1459" s="148"/>
      <c r="G1459" s="155"/>
      <c r="H1459" s="156"/>
      <c r="I1459" s="23"/>
      <c r="J1459" s="124"/>
      <c r="K1459" s="36"/>
      <c r="L1459" s="124"/>
      <c r="M1459" s="124"/>
      <c r="N1459" s="36"/>
      <c r="O1459" s="131"/>
      <c r="Q1459" s="303"/>
    </row>
    <row r="1460" spans="1:17" s="136" customFormat="1" x14ac:dyDescent="0.2">
      <c r="A1460" s="41"/>
      <c r="B1460" s="24"/>
      <c r="C1460" s="108"/>
      <c r="E1460" s="148"/>
      <c r="F1460" s="148"/>
      <c r="G1460" s="155"/>
      <c r="H1460" s="156"/>
      <c r="I1460" s="23"/>
      <c r="J1460" s="124"/>
      <c r="K1460" s="36"/>
      <c r="L1460" s="124"/>
      <c r="M1460" s="124"/>
      <c r="N1460" s="36"/>
      <c r="O1460" s="131"/>
      <c r="Q1460" s="303"/>
    </row>
    <row r="1461" spans="1:17" s="136" customFormat="1" x14ac:dyDescent="0.2">
      <c r="A1461" s="41"/>
      <c r="B1461" s="24"/>
      <c r="C1461" s="108"/>
      <c r="E1461" s="148"/>
      <c r="F1461" s="148"/>
      <c r="G1461" s="155"/>
      <c r="H1461" s="156"/>
      <c r="I1461" s="23"/>
      <c r="J1461" s="124"/>
      <c r="K1461" s="36"/>
      <c r="L1461" s="124"/>
      <c r="M1461" s="124"/>
      <c r="N1461" s="36"/>
      <c r="O1461" s="131"/>
      <c r="Q1461" s="303"/>
    </row>
    <row r="1462" spans="1:17" s="136" customFormat="1" x14ac:dyDescent="0.2">
      <c r="A1462" s="41"/>
      <c r="B1462" s="24"/>
      <c r="C1462" s="108"/>
      <c r="E1462" s="148"/>
      <c r="F1462" s="148"/>
      <c r="G1462" s="155"/>
      <c r="H1462" s="156"/>
      <c r="I1462" s="23"/>
      <c r="J1462" s="124"/>
      <c r="K1462" s="36"/>
      <c r="L1462" s="124"/>
      <c r="M1462" s="124"/>
      <c r="N1462" s="36"/>
      <c r="O1462" s="131"/>
      <c r="Q1462" s="303"/>
    </row>
    <row r="1463" spans="1:17" s="136" customFormat="1" x14ac:dyDescent="0.2">
      <c r="A1463" s="41"/>
      <c r="B1463" s="24"/>
      <c r="C1463" s="108"/>
      <c r="E1463" s="148"/>
      <c r="F1463" s="148"/>
      <c r="G1463" s="155"/>
      <c r="H1463" s="156"/>
      <c r="I1463" s="23"/>
      <c r="J1463" s="124"/>
      <c r="K1463" s="36"/>
      <c r="L1463" s="124"/>
      <c r="M1463" s="124"/>
      <c r="N1463" s="36"/>
      <c r="O1463" s="131"/>
      <c r="Q1463" s="303"/>
    </row>
    <row r="1464" spans="1:17" s="136" customFormat="1" x14ac:dyDescent="0.2">
      <c r="A1464" s="41"/>
      <c r="B1464" s="24"/>
      <c r="C1464" s="108"/>
      <c r="E1464" s="148"/>
      <c r="F1464" s="148"/>
      <c r="G1464" s="155"/>
      <c r="H1464" s="156"/>
      <c r="I1464" s="23"/>
      <c r="J1464" s="124"/>
      <c r="K1464" s="36"/>
      <c r="L1464" s="124"/>
      <c r="M1464" s="124"/>
      <c r="N1464" s="36"/>
      <c r="O1464" s="131"/>
      <c r="Q1464" s="303"/>
    </row>
    <row r="1465" spans="1:17" s="136" customFormat="1" x14ac:dyDescent="0.2">
      <c r="A1465" s="41"/>
      <c r="B1465" s="24"/>
      <c r="C1465" s="108"/>
      <c r="E1465" s="148"/>
      <c r="F1465" s="148"/>
      <c r="G1465" s="155"/>
      <c r="H1465" s="156"/>
      <c r="I1465" s="23"/>
      <c r="J1465" s="124"/>
      <c r="K1465" s="36"/>
      <c r="L1465" s="124"/>
      <c r="M1465" s="124"/>
      <c r="N1465" s="36"/>
      <c r="O1465" s="131"/>
      <c r="Q1465" s="303"/>
    </row>
    <row r="1466" spans="1:17" s="136" customFormat="1" x14ac:dyDescent="0.2">
      <c r="A1466" s="41"/>
      <c r="B1466" s="24"/>
      <c r="C1466" s="108"/>
      <c r="E1466" s="148"/>
      <c r="F1466" s="148"/>
      <c r="G1466" s="155"/>
      <c r="H1466" s="156"/>
      <c r="I1466" s="23"/>
      <c r="J1466" s="124"/>
      <c r="K1466" s="36"/>
      <c r="L1466" s="124"/>
      <c r="M1466" s="124"/>
      <c r="N1466" s="36"/>
      <c r="O1466" s="131"/>
      <c r="Q1466" s="303"/>
    </row>
    <row r="1467" spans="1:17" s="136" customFormat="1" x14ac:dyDescent="0.2">
      <c r="A1467" s="41"/>
      <c r="B1467" s="24"/>
      <c r="C1467" s="108"/>
      <c r="E1467" s="148"/>
      <c r="F1467" s="148"/>
      <c r="G1467" s="155"/>
      <c r="H1467" s="156"/>
      <c r="I1467" s="23"/>
      <c r="J1467" s="124"/>
      <c r="K1467" s="36"/>
      <c r="L1467" s="124"/>
      <c r="M1467" s="124"/>
      <c r="N1467" s="36"/>
      <c r="O1467" s="131"/>
      <c r="Q1467" s="303"/>
    </row>
    <row r="1468" spans="1:17" s="136" customFormat="1" x14ac:dyDescent="0.2">
      <c r="A1468" s="41"/>
      <c r="B1468" s="24"/>
      <c r="C1468" s="108"/>
      <c r="E1468" s="148"/>
      <c r="F1468" s="148"/>
      <c r="G1468" s="155"/>
      <c r="H1468" s="156"/>
      <c r="I1468" s="23"/>
      <c r="J1468" s="124"/>
      <c r="K1468" s="36"/>
      <c r="L1468" s="124"/>
      <c r="M1468" s="124"/>
      <c r="N1468" s="36"/>
      <c r="O1468" s="131"/>
      <c r="Q1468" s="303"/>
    </row>
    <row r="1469" spans="1:17" s="136" customFormat="1" x14ac:dyDescent="0.2">
      <c r="A1469" s="41"/>
      <c r="B1469" s="24"/>
      <c r="C1469" s="108"/>
      <c r="E1469" s="148"/>
      <c r="F1469" s="148"/>
      <c r="G1469" s="155"/>
      <c r="H1469" s="156"/>
      <c r="I1469" s="23"/>
      <c r="J1469" s="124"/>
      <c r="K1469" s="36"/>
      <c r="L1469" s="124"/>
      <c r="M1469" s="124"/>
      <c r="N1469" s="36"/>
      <c r="O1469" s="131"/>
      <c r="Q1469" s="303"/>
    </row>
    <row r="1470" spans="1:17" s="136" customFormat="1" x14ac:dyDescent="0.2">
      <c r="A1470" s="41"/>
      <c r="B1470" s="24"/>
      <c r="C1470" s="108"/>
      <c r="E1470" s="148"/>
      <c r="F1470" s="148"/>
      <c r="G1470" s="155"/>
      <c r="H1470" s="156"/>
      <c r="I1470" s="23"/>
      <c r="J1470" s="124"/>
      <c r="K1470" s="36"/>
      <c r="L1470" s="124"/>
      <c r="M1470" s="124"/>
      <c r="N1470" s="36"/>
      <c r="O1470" s="131"/>
      <c r="Q1470" s="303"/>
    </row>
    <row r="1471" spans="1:17" s="136" customFormat="1" x14ac:dyDescent="0.2">
      <c r="A1471" s="41"/>
      <c r="B1471" s="24"/>
      <c r="C1471" s="108"/>
      <c r="E1471" s="148"/>
      <c r="F1471" s="148"/>
      <c r="G1471" s="155"/>
      <c r="H1471" s="156"/>
      <c r="I1471" s="23"/>
      <c r="J1471" s="124"/>
      <c r="K1471" s="36"/>
      <c r="L1471" s="124"/>
      <c r="M1471" s="124"/>
      <c r="N1471" s="36"/>
      <c r="O1471" s="131"/>
      <c r="Q1471" s="303"/>
    </row>
    <row r="1472" spans="1:17" s="136" customFormat="1" x14ac:dyDescent="0.2">
      <c r="A1472" s="41"/>
      <c r="B1472" s="24"/>
      <c r="C1472" s="108"/>
      <c r="E1472" s="148"/>
      <c r="F1472" s="148"/>
      <c r="G1472" s="155"/>
      <c r="H1472" s="156"/>
      <c r="I1472" s="23"/>
      <c r="J1472" s="124"/>
      <c r="K1472" s="36"/>
      <c r="L1472" s="124"/>
      <c r="M1472" s="124"/>
      <c r="N1472" s="36"/>
      <c r="O1472" s="131"/>
      <c r="Q1472" s="303"/>
    </row>
    <row r="1473" spans="1:17" s="136" customFormat="1" x14ac:dyDescent="0.2">
      <c r="A1473" s="41"/>
      <c r="B1473" s="24"/>
      <c r="C1473" s="108"/>
      <c r="E1473" s="148"/>
      <c r="F1473" s="148"/>
      <c r="G1473" s="155"/>
      <c r="H1473" s="156"/>
      <c r="I1473" s="23"/>
      <c r="J1473" s="124"/>
      <c r="K1473" s="36"/>
      <c r="L1473" s="124"/>
      <c r="M1473" s="124"/>
      <c r="N1473" s="36"/>
      <c r="O1473" s="131"/>
      <c r="Q1473" s="303"/>
    </row>
    <row r="1474" spans="1:17" s="136" customFormat="1" x14ac:dyDescent="0.2">
      <c r="A1474" s="41"/>
      <c r="B1474" s="24"/>
      <c r="C1474" s="108"/>
      <c r="E1474" s="148"/>
      <c r="F1474" s="148"/>
      <c r="G1474" s="155"/>
      <c r="H1474" s="156"/>
      <c r="I1474" s="23"/>
      <c r="J1474" s="124"/>
      <c r="K1474" s="36"/>
      <c r="L1474" s="124"/>
      <c r="M1474" s="124"/>
      <c r="N1474" s="36"/>
      <c r="O1474" s="131"/>
      <c r="Q1474" s="303"/>
    </row>
    <row r="1475" spans="1:17" s="136" customFormat="1" x14ac:dyDescent="0.2">
      <c r="A1475" s="41"/>
      <c r="B1475" s="24"/>
      <c r="C1475" s="108"/>
      <c r="E1475" s="148"/>
      <c r="F1475" s="148"/>
      <c r="G1475" s="155"/>
      <c r="H1475" s="156"/>
      <c r="I1475" s="23"/>
      <c r="J1475" s="124"/>
      <c r="K1475" s="36"/>
      <c r="L1475" s="124"/>
      <c r="M1475" s="124"/>
      <c r="N1475" s="36"/>
      <c r="O1475" s="131"/>
      <c r="Q1475" s="303"/>
    </row>
    <row r="1476" spans="1:17" s="136" customFormat="1" x14ac:dyDescent="0.2">
      <c r="A1476" s="41"/>
      <c r="B1476" s="24"/>
      <c r="C1476" s="108"/>
      <c r="E1476" s="148"/>
      <c r="F1476" s="148"/>
      <c r="G1476" s="155"/>
      <c r="H1476" s="156"/>
      <c r="I1476" s="23"/>
      <c r="J1476" s="124"/>
      <c r="K1476" s="36"/>
      <c r="L1476" s="124"/>
      <c r="M1476" s="124"/>
      <c r="N1476" s="36"/>
      <c r="O1476" s="131"/>
      <c r="Q1476" s="303"/>
    </row>
    <row r="1477" spans="1:17" s="136" customFormat="1" x14ac:dyDescent="0.2">
      <c r="A1477" s="41"/>
      <c r="B1477" s="24"/>
      <c r="C1477" s="108"/>
      <c r="E1477" s="148"/>
      <c r="F1477" s="148"/>
      <c r="G1477" s="155"/>
      <c r="H1477" s="156"/>
      <c r="I1477" s="23"/>
      <c r="J1477" s="124"/>
      <c r="K1477" s="36"/>
      <c r="L1477" s="124"/>
      <c r="M1477" s="124"/>
      <c r="N1477" s="36"/>
      <c r="O1477" s="131"/>
      <c r="Q1477" s="303"/>
    </row>
    <row r="1478" spans="1:17" s="136" customFormat="1" x14ac:dyDescent="0.2">
      <c r="A1478" s="41"/>
      <c r="B1478" s="24"/>
      <c r="C1478" s="108"/>
      <c r="E1478" s="148"/>
      <c r="F1478" s="148"/>
      <c r="G1478" s="155"/>
      <c r="H1478" s="156"/>
      <c r="I1478" s="23"/>
      <c r="J1478" s="124"/>
      <c r="K1478" s="36"/>
      <c r="L1478" s="124"/>
      <c r="M1478" s="124"/>
      <c r="N1478" s="36"/>
      <c r="O1478" s="131"/>
      <c r="Q1478" s="303"/>
    </row>
    <row r="1479" spans="1:17" s="136" customFormat="1" x14ac:dyDescent="0.2">
      <c r="A1479" s="41"/>
      <c r="B1479" s="24"/>
      <c r="C1479" s="108"/>
      <c r="E1479" s="148"/>
      <c r="F1479" s="148"/>
      <c r="G1479" s="155"/>
      <c r="H1479" s="156"/>
      <c r="I1479" s="23"/>
      <c r="J1479" s="124"/>
      <c r="K1479" s="36"/>
      <c r="L1479" s="124"/>
      <c r="M1479" s="124"/>
      <c r="N1479" s="36"/>
      <c r="O1479" s="131"/>
      <c r="Q1479" s="303"/>
    </row>
    <row r="1480" spans="1:17" s="136" customFormat="1" x14ac:dyDescent="0.2">
      <c r="A1480" s="41"/>
      <c r="B1480" s="24"/>
      <c r="C1480" s="108"/>
      <c r="E1480" s="148"/>
      <c r="F1480" s="148"/>
      <c r="G1480" s="155"/>
      <c r="H1480" s="156"/>
      <c r="I1480" s="23"/>
      <c r="J1480" s="124"/>
      <c r="K1480" s="36"/>
      <c r="L1480" s="124"/>
      <c r="M1480" s="124"/>
      <c r="N1480" s="36"/>
      <c r="O1480" s="131"/>
      <c r="Q1480" s="303"/>
    </row>
    <row r="1481" spans="1:17" s="136" customFormat="1" x14ac:dyDescent="0.2">
      <c r="A1481" s="41"/>
      <c r="B1481" s="24"/>
      <c r="C1481" s="108"/>
      <c r="E1481" s="148"/>
      <c r="F1481" s="148"/>
      <c r="G1481" s="155"/>
      <c r="H1481" s="156"/>
      <c r="I1481" s="23"/>
      <c r="J1481" s="124"/>
      <c r="K1481" s="36"/>
      <c r="L1481" s="124"/>
      <c r="M1481" s="124"/>
      <c r="N1481" s="36"/>
      <c r="O1481" s="131"/>
      <c r="Q1481" s="303"/>
    </row>
    <row r="1482" spans="1:17" s="136" customFormat="1" x14ac:dyDescent="0.2">
      <c r="A1482" s="41"/>
      <c r="B1482" s="24"/>
      <c r="C1482" s="108"/>
      <c r="E1482" s="148"/>
      <c r="F1482" s="148"/>
      <c r="G1482" s="155"/>
      <c r="H1482" s="156"/>
      <c r="I1482" s="23"/>
      <c r="J1482" s="124"/>
      <c r="K1482" s="36"/>
      <c r="L1482" s="124"/>
      <c r="M1482" s="124"/>
      <c r="N1482" s="36"/>
      <c r="O1482" s="131"/>
      <c r="Q1482" s="303"/>
    </row>
    <row r="1483" spans="1:17" s="136" customFormat="1" x14ac:dyDescent="0.2">
      <c r="A1483" s="41"/>
      <c r="B1483" s="24"/>
      <c r="C1483" s="108"/>
      <c r="E1483" s="148"/>
      <c r="F1483" s="148"/>
      <c r="G1483" s="155"/>
      <c r="H1483" s="156"/>
      <c r="I1483" s="23"/>
      <c r="J1483" s="124"/>
      <c r="K1483" s="36"/>
      <c r="L1483" s="124"/>
      <c r="M1483" s="124"/>
      <c r="N1483" s="36"/>
      <c r="O1483" s="131"/>
      <c r="Q1483" s="303"/>
    </row>
    <row r="1484" spans="1:17" s="136" customFormat="1" x14ac:dyDescent="0.2">
      <c r="A1484" s="41"/>
      <c r="B1484" s="24"/>
      <c r="C1484" s="108"/>
      <c r="E1484" s="148"/>
      <c r="F1484" s="148"/>
      <c r="G1484" s="155"/>
      <c r="H1484" s="156"/>
      <c r="I1484" s="23"/>
      <c r="J1484" s="124"/>
      <c r="K1484" s="36"/>
      <c r="L1484" s="124"/>
      <c r="M1484" s="124"/>
      <c r="N1484" s="36"/>
      <c r="O1484" s="131"/>
      <c r="Q1484" s="303"/>
    </row>
    <row r="1485" spans="1:17" s="136" customFormat="1" x14ac:dyDescent="0.2">
      <c r="A1485" s="41"/>
      <c r="B1485" s="24"/>
      <c r="C1485" s="108"/>
      <c r="E1485" s="148"/>
      <c r="F1485" s="148"/>
      <c r="G1485" s="155"/>
      <c r="H1485" s="156"/>
      <c r="I1485" s="23"/>
      <c r="J1485" s="124"/>
      <c r="K1485" s="36"/>
      <c r="L1485" s="124"/>
      <c r="M1485" s="124"/>
      <c r="N1485" s="36"/>
      <c r="O1485" s="131"/>
      <c r="Q1485" s="303"/>
    </row>
    <row r="1486" spans="1:17" s="136" customFormat="1" x14ac:dyDescent="0.2">
      <c r="A1486" s="41"/>
      <c r="B1486" s="24"/>
      <c r="C1486" s="108"/>
      <c r="E1486" s="148"/>
      <c r="F1486" s="148"/>
      <c r="G1486" s="155"/>
      <c r="H1486" s="156"/>
      <c r="I1486" s="23"/>
      <c r="J1486" s="124"/>
      <c r="K1486" s="36"/>
      <c r="L1486" s="124"/>
      <c r="M1486" s="124"/>
      <c r="N1486" s="36"/>
      <c r="O1486" s="131"/>
      <c r="Q1486" s="303"/>
    </row>
    <row r="1487" spans="1:17" s="136" customFormat="1" x14ac:dyDescent="0.2">
      <c r="A1487" s="41"/>
      <c r="B1487" s="24"/>
      <c r="C1487" s="108"/>
      <c r="E1487" s="148"/>
      <c r="F1487" s="148"/>
      <c r="G1487" s="155"/>
      <c r="H1487" s="156"/>
      <c r="I1487" s="23"/>
      <c r="J1487" s="124"/>
      <c r="K1487" s="36"/>
      <c r="L1487" s="124"/>
      <c r="M1487" s="124"/>
      <c r="N1487" s="36"/>
      <c r="O1487" s="131"/>
      <c r="Q1487" s="303"/>
    </row>
    <row r="1488" spans="1:17" s="136" customFormat="1" x14ac:dyDescent="0.2">
      <c r="A1488" s="41"/>
      <c r="B1488" s="24"/>
      <c r="C1488" s="108"/>
      <c r="E1488" s="148"/>
      <c r="F1488" s="148"/>
      <c r="G1488" s="155"/>
      <c r="H1488" s="156"/>
      <c r="I1488" s="23"/>
      <c r="J1488" s="124"/>
      <c r="K1488" s="36"/>
      <c r="L1488" s="124"/>
      <c r="M1488" s="124"/>
      <c r="N1488" s="36"/>
      <c r="O1488" s="131"/>
      <c r="Q1488" s="303"/>
    </row>
    <row r="1489" spans="1:17" s="136" customFormat="1" x14ac:dyDescent="0.2">
      <c r="A1489" s="41"/>
      <c r="B1489" s="24"/>
      <c r="C1489" s="108"/>
      <c r="E1489" s="148"/>
      <c r="F1489" s="148"/>
      <c r="G1489" s="155"/>
      <c r="H1489" s="156"/>
      <c r="I1489" s="23"/>
      <c r="J1489" s="124"/>
      <c r="K1489" s="36"/>
      <c r="L1489" s="124"/>
      <c r="M1489" s="124"/>
      <c r="N1489" s="36"/>
      <c r="O1489" s="131"/>
      <c r="Q1489" s="303"/>
    </row>
    <row r="1490" spans="1:17" s="136" customFormat="1" x14ac:dyDescent="0.2">
      <c r="A1490" s="41"/>
      <c r="B1490" s="24"/>
      <c r="C1490" s="108"/>
      <c r="E1490" s="148"/>
      <c r="F1490" s="148"/>
      <c r="G1490" s="155"/>
      <c r="H1490" s="156"/>
      <c r="I1490" s="23"/>
      <c r="J1490" s="124"/>
      <c r="K1490" s="36"/>
      <c r="L1490" s="124"/>
      <c r="M1490" s="124"/>
      <c r="N1490" s="36"/>
      <c r="O1490" s="131"/>
      <c r="Q1490" s="303"/>
    </row>
    <row r="1491" spans="1:17" s="136" customFormat="1" x14ac:dyDescent="0.2">
      <c r="A1491" s="41"/>
      <c r="B1491" s="24"/>
      <c r="C1491" s="108"/>
      <c r="E1491" s="148"/>
      <c r="F1491" s="148"/>
      <c r="G1491" s="155"/>
      <c r="H1491" s="156"/>
      <c r="I1491" s="23"/>
      <c r="J1491" s="124"/>
      <c r="K1491" s="36"/>
      <c r="L1491" s="124"/>
      <c r="M1491" s="124"/>
      <c r="N1491" s="36"/>
      <c r="O1491" s="131"/>
      <c r="Q1491" s="303"/>
    </row>
    <row r="1492" spans="1:17" s="136" customFormat="1" x14ac:dyDescent="0.2">
      <c r="A1492" s="41"/>
      <c r="B1492" s="24"/>
      <c r="C1492" s="108"/>
      <c r="E1492" s="148"/>
      <c r="F1492" s="148"/>
      <c r="G1492" s="155"/>
      <c r="H1492" s="156"/>
      <c r="I1492" s="23"/>
      <c r="J1492" s="124"/>
      <c r="K1492" s="36"/>
      <c r="L1492" s="124"/>
      <c r="M1492" s="124"/>
      <c r="N1492" s="36"/>
      <c r="O1492" s="131"/>
      <c r="Q1492" s="303"/>
    </row>
    <row r="1493" spans="1:17" s="136" customFormat="1" x14ac:dyDescent="0.2">
      <c r="A1493" s="41"/>
      <c r="B1493" s="24"/>
      <c r="C1493" s="108"/>
      <c r="E1493" s="148"/>
      <c r="F1493" s="148"/>
      <c r="G1493" s="155"/>
      <c r="H1493" s="156"/>
      <c r="I1493" s="23"/>
      <c r="J1493" s="124"/>
      <c r="K1493" s="36"/>
      <c r="L1493" s="124"/>
      <c r="M1493" s="124"/>
      <c r="N1493" s="36"/>
      <c r="O1493" s="131"/>
      <c r="Q1493" s="303"/>
    </row>
    <row r="1494" spans="1:17" s="136" customFormat="1" x14ac:dyDescent="0.2">
      <c r="A1494" s="41"/>
      <c r="B1494" s="24"/>
      <c r="C1494" s="108"/>
      <c r="E1494" s="148"/>
      <c r="F1494" s="148"/>
      <c r="G1494" s="155"/>
      <c r="H1494" s="156"/>
      <c r="I1494" s="23"/>
      <c r="J1494" s="124"/>
      <c r="K1494" s="36"/>
      <c r="L1494" s="124"/>
      <c r="M1494" s="124"/>
      <c r="N1494" s="36"/>
      <c r="O1494" s="131"/>
      <c r="Q1494" s="303"/>
    </row>
    <row r="1495" spans="1:17" s="136" customFormat="1" x14ac:dyDescent="0.2">
      <c r="A1495" s="41"/>
      <c r="B1495" s="24"/>
      <c r="C1495" s="108"/>
      <c r="E1495" s="148"/>
      <c r="F1495" s="148"/>
      <c r="G1495" s="155"/>
      <c r="H1495" s="156"/>
      <c r="I1495" s="23"/>
      <c r="J1495" s="124"/>
      <c r="K1495" s="36"/>
      <c r="L1495" s="124"/>
      <c r="M1495" s="124"/>
      <c r="N1495" s="36"/>
      <c r="O1495" s="131"/>
      <c r="Q1495" s="303"/>
    </row>
    <row r="1496" spans="1:17" s="136" customFormat="1" x14ac:dyDescent="0.2">
      <c r="A1496" s="41"/>
      <c r="B1496" s="24"/>
      <c r="C1496" s="108"/>
      <c r="E1496" s="148"/>
      <c r="F1496" s="148"/>
      <c r="G1496" s="155"/>
      <c r="H1496" s="156"/>
      <c r="I1496" s="23"/>
      <c r="J1496" s="124"/>
      <c r="K1496" s="36"/>
      <c r="L1496" s="124"/>
      <c r="M1496" s="124"/>
      <c r="N1496" s="36"/>
      <c r="O1496" s="131"/>
      <c r="Q1496" s="303"/>
    </row>
    <row r="1497" spans="1:17" s="136" customFormat="1" x14ac:dyDescent="0.2">
      <c r="A1497" s="41"/>
      <c r="B1497" s="24"/>
      <c r="C1497" s="108"/>
      <c r="E1497" s="148"/>
      <c r="F1497" s="148"/>
      <c r="G1497" s="155"/>
      <c r="H1497" s="156"/>
      <c r="I1497" s="23"/>
      <c r="J1497" s="124"/>
      <c r="K1497" s="36"/>
      <c r="L1497" s="124"/>
      <c r="M1497" s="124"/>
      <c r="N1497" s="36"/>
      <c r="O1497" s="131"/>
      <c r="Q1497" s="303"/>
    </row>
    <row r="1498" spans="1:17" s="136" customFormat="1" x14ac:dyDescent="0.2">
      <c r="A1498" s="41"/>
      <c r="B1498" s="24"/>
      <c r="C1498" s="108"/>
      <c r="E1498" s="148"/>
      <c r="F1498" s="148"/>
      <c r="G1498" s="155"/>
      <c r="H1498" s="156"/>
      <c r="I1498" s="23"/>
      <c r="J1498" s="124"/>
      <c r="K1498" s="36"/>
      <c r="L1498" s="124"/>
      <c r="M1498" s="124"/>
      <c r="N1498" s="36"/>
      <c r="O1498" s="131"/>
      <c r="Q1498" s="303"/>
    </row>
    <row r="1499" spans="1:17" s="136" customFormat="1" x14ac:dyDescent="0.2">
      <c r="A1499" s="41"/>
      <c r="B1499" s="24"/>
      <c r="C1499" s="108"/>
      <c r="E1499" s="148"/>
      <c r="F1499" s="148"/>
      <c r="G1499" s="155"/>
      <c r="H1499" s="156"/>
      <c r="I1499" s="23"/>
      <c r="J1499" s="124"/>
      <c r="K1499" s="36"/>
      <c r="L1499" s="124"/>
      <c r="M1499" s="124"/>
      <c r="N1499" s="36"/>
      <c r="O1499" s="131"/>
      <c r="Q1499" s="303"/>
    </row>
    <row r="1500" spans="1:17" s="136" customFormat="1" x14ac:dyDescent="0.2">
      <c r="A1500" s="41"/>
      <c r="B1500" s="24"/>
      <c r="C1500" s="108"/>
      <c r="E1500" s="148"/>
      <c r="F1500" s="148"/>
      <c r="G1500" s="155"/>
      <c r="H1500" s="156"/>
      <c r="I1500" s="23"/>
      <c r="J1500" s="124"/>
      <c r="K1500" s="36"/>
      <c r="L1500" s="124"/>
      <c r="M1500" s="124"/>
      <c r="N1500" s="36"/>
      <c r="O1500" s="131"/>
      <c r="Q1500" s="303"/>
    </row>
    <row r="1501" spans="1:17" s="136" customFormat="1" x14ac:dyDescent="0.2">
      <c r="A1501" s="41"/>
      <c r="B1501" s="24"/>
      <c r="C1501" s="108"/>
      <c r="E1501" s="148"/>
      <c r="F1501" s="148"/>
      <c r="G1501" s="155"/>
      <c r="H1501" s="156"/>
      <c r="I1501" s="23"/>
      <c r="J1501" s="124"/>
      <c r="K1501" s="36"/>
      <c r="L1501" s="124"/>
      <c r="M1501" s="124"/>
      <c r="N1501" s="36"/>
      <c r="O1501" s="131"/>
      <c r="Q1501" s="303"/>
    </row>
    <row r="1502" spans="1:17" s="136" customFormat="1" x14ac:dyDescent="0.2">
      <c r="A1502" s="41"/>
      <c r="B1502" s="24"/>
      <c r="C1502" s="108"/>
      <c r="E1502" s="148"/>
      <c r="F1502" s="148"/>
      <c r="G1502" s="155"/>
      <c r="H1502" s="156"/>
      <c r="I1502" s="23"/>
      <c r="J1502" s="124"/>
      <c r="K1502" s="36"/>
      <c r="L1502" s="124"/>
      <c r="M1502" s="124"/>
      <c r="N1502" s="36"/>
      <c r="O1502" s="131"/>
      <c r="Q1502" s="303"/>
    </row>
    <row r="1503" spans="1:17" s="136" customFormat="1" x14ac:dyDescent="0.2">
      <c r="A1503" s="41"/>
      <c r="B1503" s="24"/>
      <c r="C1503" s="108"/>
      <c r="E1503" s="148"/>
      <c r="F1503" s="148"/>
      <c r="G1503" s="155"/>
      <c r="H1503" s="156"/>
      <c r="I1503" s="23"/>
      <c r="J1503" s="124"/>
      <c r="K1503" s="36"/>
      <c r="L1503" s="124"/>
      <c r="M1503" s="124"/>
      <c r="N1503" s="36"/>
      <c r="O1503" s="131"/>
      <c r="Q1503" s="303"/>
    </row>
    <row r="1504" spans="1:17" s="136" customFormat="1" x14ac:dyDescent="0.2">
      <c r="A1504" s="41"/>
      <c r="B1504" s="24"/>
      <c r="C1504" s="108"/>
      <c r="E1504" s="148"/>
      <c r="F1504" s="148"/>
      <c r="G1504" s="155"/>
      <c r="H1504" s="156"/>
      <c r="I1504" s="23"/>
      <c r="J1504" s="124"/>
      <c r="K1504" s="36"/>
      <c r="L1504" s="124"/>
      <c r="M1504" s="124"/>
      <c r="N1504" s="36"/>
      <c r="O1504" s="131"/>
      <c r="Q1504" s="303"/>
    </row>
    <row r="1505" spans="1:17" s="136" customFormat="1" x14ac:dyDescent="0.2">
      <c r="A1505" s="41"/>
      <c r="B1505" s="24"/>
      <c r="C1505" s="108"/>
      <c r="E1505" s="148"/>
      <c r="F1505" s="148"/>
      <c r="G1505" s="155"/>
      <c r="H1505" s="156"/>
      <c r="I1505" s="23"/>
      <c r="J1505" s="124"/>
      <c r="K1505" s="36"/>
      <c r="L1505" s="124"/>
      <c r="M1505" s="124"/>
      <c r="N1505" s="36"/>
      <c r="O1505" s="131"/>
      <c r="Q1505" s="303"/>
    </row>
    <row r="1506" spans="1:17" s="136" customFormat="1" x14ac:dyDescent="0.2">
      <c r="A1506" s="41"/>
      <c r="B1506" s="24"/>
      <c r="C1506" s="108"/>
      <c r="E1506" s="148"/>
      <c r="F1506" s="148"/>
      <c r="G1506" s="155"/>
      <c r="H1506" s="156"/>
      <c r="I1506" s="23"/>
      <c r="J1506" s="124"/>
      <c r="K1506" s="36"/>
      <c r="L1506" s="124"/>
      <c r="M1506" s="124"/>
      <c r="N1506" s="36"/>
      <c r="O1506" s="131"/>
      <c r="Q1506" s="303"/>
    </row>
    <row r="1507" spans="1:17" s="136" customFormat="1" x14ac:dyDescent="0.2">
      <c r="A1507" s="41"/>
      <c r="B1507" s="24"/>
      <c r="C1507" s="108"/>
      <c r="E1507" s="148"/>
      <c r="F1507" s="148"/>
      <c r="G1507" s="155"/>
      <c r="H1507" s="156"/>
      <c r="I1507" s="23"/>
      <c r="J1507" s="124"/>
      <c r="K1507" s="36"/>
      <c r="L1507" s="124"/>
      <c r="M1507" s="124"/>
      <c r="N1507" s="36"/>
      <c r="O1507" s="131"/>
      <c r="Q1507" s="303"/>
    </row>
    <row r="1508" spans="1:17" s="136" customFormat="1" x14ac:dyDescent="0.2">
      <c r="A1508" s="41"/>
      <c r="B1508" s="24"/>
      <c r="C1508" s="108"/>
      <c r="E1508" s="148"/>
      <c r="F1508" s="148"/>
      <c r="G1508" s="155"/>
      <c r="H1508" s="156"/>
      <c r="I1508" s="23"/>
      <c r="J1508" s="124"/>
      <c r="K1508" s="36"/>
      <c r="L1508" s="124"/>
      <c r="M1508" s="124"/>
      <c r="N1508" s="36"/>
      <c r="O1508" s="131"/>
      <c r="Q1508" s="303"/>
    </row>
    <row r="1509" spans="1:17" s="136" customFormat="1" x14ac:dyDescent="0.2">
      <c r="A1509" s="41"/>
      <c r="B1509" s="24"/>
      <c r="C1509" s="108"/>
      <c r="E1509" s="148"/>
      <c r="F1509" s="148"/>
      <c r="G1509" s="155"/>
      <c r="H1509" s="156"/>
      <c r="I1509" s="23"/>
      <c r="J1509" s="124"/>
      <c r="K1509" s="36"/>
      <c r="L1509" s="124"/>
      <c r="M1509" s="124"/>
      <c r="N1509" s="36"/>
      <c r="O1509" s="131"/>
      <c r="Q1509" s="303"/>
    </row>
    <row r="1510" spans="1:17" s="136" customFormat="1" x14ac:dyDescent="0.2">
      <c r="A1510" s="41"/>
      <c r="B1510" s="24"/>
      <c r="C1510" s="108"/>
      <c r="E1510" s="148"/>
      <c r="F1510" s="148"/>
      <c r="G1510" s="155"/>
      <c r="H1510" s="156"/>
      <c r="I1510" s="23"/>
      <c r="J1510" s="124"/>
      <c r="K1510" s="36"/>
      <c r="L1510" s="124"/>
      <c r="M1510" s="124"/>
      <c r="N1510" s="36"/>
      <c r="O1510" s="131"/>
      <c r="Q1510" s="303"/>
    </row>
    <row r="1511" spans="1:17" s="136" customFormat="1" x14ac:dyDescent="0.2">
      <c r="A1511" s="41"/>
      <c r="B1511" s="24"/>
      <c r="C1511" s="108"/>
      <c r="E1511" s="148"/>
      <c r="F1511" s="148"/>
      <c r="G1511" s="155"/>
      <c r="H1511" s="156"/>
      <c r="I1511" s="23"/>
      <c r="J1511" s="124"/>
      <c r="K1511" s="36"/>
      <c r="L1511" s="124"/>
      <c r="M1511" s="124"/>
      <c r="N1511" s="36"/>
      <c r="O1511" s="131"/>
      <c r="Q1511" s="303"/>
    </row>
    <row r="1512" spans="1:17" s="136" customFormat="1" x14ac:dyDescent="0.2">
      <c r="A1512" s="41"/>
      <c r="B1512" s="24"/>
      <c r="C1512" s="108"/>
      <c r="E1512" s="148"/>
      <c r="F1512" s="148"/>
      <c r="G1512" s="155"/>
      <c r="H1512" s="156"/>
      <c r="I1512" s="23"/>
      <c r="J1512" s="124"/>
      <c r="K1512" s="36"/>
      <c r="L1512" s="124"/>
      <c r="M1512" s="124"/>
      <c r="N1512" s="36"/>
      <c r="O1512" s="131"/>
      <c r="Q1512" s="303"/>
    </row>
    <row r="1513" spans="1:17" s="136" customFormat="1" x14ac:dyDescent="0.2">
      <c r="A1513" s="41"/>
      <c r="B1513" s="24"/>
      <c r="C1513" s="108"/>
      <c r="E1513" s="148"/>
      <c r="F1513" s="148"/>
      <c r="G1513" s="155"/>
      <c r="H1513" s="156"/>
      <c r="I1513" s="23"/>
      <c r="J1513" s="124"/>
      <c r="K1513" s="36"/>
      <c r="L1513" s="124"/>
      <c r="M1513" s="124"/>
      <c r="N1513" s="36"/>
      <c r="O1513" s="131"/>
      <c r="Q1513" s="303"/>
    </row>
    <row r="1514" spans="1:17" s="136" customFormat="1" x14ac:dyDescent="0.2">
      <c r="A1514" s="41"/>
      <c r="B1514" s="24"/>
      <c r="C1514" s="108"/>
      <c r="E1514" s="148"/>
      <c r="F1514" s="148"/>
      <c r="G1514" s="155"/>
      <c r="H1514" s="156"/>
      <c r="I1514" s="23"/>
      <c r="J1514" s="124"/>
      <c r="K1514" s="36"/>
      <c r="L1514" s="124"/>
      <c r="M1514" s="124"/>
      <c r="N1514" s="36"/>
      <c r="O1514" s="131"/>
      <c r="Q1514" s="303"/>
    </row>
    <row r="1515" spans="1:17" s="136" customFormat="1" x14ac:dyDescent="0.2">
      <c r="A1515" s="41"/>
      <c r="B1515" s="24"/>
      <c r="C1515" s="108"/>
      <c r="E1515" s="148"/>
      <c r="F1515" s="148"/>
      <c r="G1515" s="155"/>
      <c r="H1515" s="156"/>
      <c r="I1515" s="23"/>
      <c r="J1515" s="124"/>
      <c r="K1515" s="36"/>
      <c r="L1515" s="124"/>
      <c r="M1515" s="124"/>
      <c r="N1515" s="36"/>
      <c r="O1515" s="131"/>
      <c r="Q1515" s="303"/>
    </row>
    <row r="1516" spans="1:17" s="136" customFormat="1" x14ac:dyDescent="0.2">
      <c r="A1516" s="41"/>
      <c r="B1516" s="24"/>
      <c r="C1516" s="108"/>
      <c r="E1516" s="148"/>
      <c r="F1516" s="148"/>
      <c r="G1516" s="155"/>
      <c r="H1516" s="156"/>
      <c r="I1516" s="23"/>
      <c r="J1516" s="124"/>
      <c r="K1516" s="36"/>
      <c r="L1516" s="124"/>
      <c r="M1516" s="124"/>
      <c r="N1516" s="36"/>
      <c r="O1516" s="131"/>
      <c r="Q1516" s="303"/>
    </row>
    <row r="1517" spans="1:17" s="136" customFormat="1" x14ac:dyDescent="0.2">
      <c r="A1517" s="41"/>
      <c r="B1517" s="24"/>
      <c r="C1517" s="108"/>
      <c r="E1517" s="148"/>
      <c r="F1517" s="148"/>
      <c r="G1517" s="155"/>
      <c r="H1517" s="156"/>
      <c r="I1517" s="23"/>
      <c r="J1517" s="124"/>
      <c r="K1517" s="36"/>
      <c r="L1517" s="124"/>
      <c r="M1517" s="124"/>
      <c r="N1517" s="36"/>
      <c r="O1517" s="131"/>
      <c r="Q1517" s="303"/>
    </row>
    <row r="1518" spans="1:17" s="136" customFormat="1" x14ac:dyDescent="0.2">
      <c r="A1518" s="41"/>
      <c r="B1518" s="24"/>
      <c r="C1518" s="108"/>
      <c r="E1518" s="148"/>
      <c r="F1518" s="148"/>
      <c r="G1518" s="155"/>
      <c r="H1518" s="156"/>
      <c r="I1518" s="23"/>
      <c r="J1518" s="124"/>
      <c r="K1518" s="36"/>
      <c r="L1518" s="124"/>
      <c r="M1518" s="124"/>
      <c r="N1518" s="36"/>
      <c r="O1518" s="131"/>
      <c r="Q1518" s="303"/>
    </row>
    <row r="1519" spans="1:17" s="136" customFormat="1" x14ac:dyDescent="0.2">
      <c r="A1519" s="41"/>
      <c r="B1519" s="24"/>
      <c r="C1519" s="108"/>
      <c r="E1519" s="148"/>
      <c r="F1519" s="148"/>
      <c r="G1519" s="155"/>
      <c r="H1519" s="156"/>
      <c r="I1519" s="23"/>
      <c r="J1519" s="124"/>
      <c r="K1519" s="36"/>
      <c r="L1519" s="124"/>
      <c r="M1519" s="124"/>
      <c r="N1519" s="36"/>
      <c r="O1519" s="131"/>
      <c r="Q1519" s="303"/>
    </row>
    <row r="1520" spans="1:17" s="136" customFormat="1" x14ac:dyDescent="0.2">
      <c r="A1520" s="41"/>
      <c r="B1520" s="24"/>
      <c r="C1520" s="108"/>
      <c r="E1520" s="148"/>
      <c r="F1520" s="148"/>
      <c r="G1520" s="155"/>
      <c r="H1520" s="156"/>
      <c r="I1520" s="23"/>
      <c r="J1520" s="124"/>
      <c r="K1520" s="36"/>
      <c r="L1520" s="124"/>
      <c r="M1520" s="124"/>
      <c r="N1520" s="36"/>
      <c r="O1520" s="131"/>
      <c r="Q1520" s="303"/>
    </row>
    <row r="1521" spans="1:17" s="136" customFormat="1" x14ac:dyDescent="0.2">
      <c r="A1521" s="41"/>
      <c r="B1521" s="24"/>
      <c r="C1521" s="108"/>
      <c r="E1521" s="148"/>
      <c r="F1521" s="148"/>
      <c r="G1521" s="155"/>
      <c r="H1521" s="156"/>
      <c r="I1521" s="23"/>
      <c r="J1521" s="124"/>
      <c r="K1521" s="36"/>
      <c r="L1521" s="124"/>
      <c r="M1521" s="124"/>
      <c r="N1521" s="36"/>
      <c r="O1521" s="131"/>
      <c r="Q1521" s="303"/>
    </row>
    <row r="1522" spans="1:17" s="136" customFormat="1" x14ac:dyDescent="0.2">
      <c r="A1522" s="41"/>
      <c r="B1522" s="24"/>
      <c r="C1522" s="108"/>
      <c r="E1522" s="148"/>
      <c r="F1522" s="148"/>
      <c r="G1522" s="155"/>
      <c r="H1522" s="156"/>
      <c r="I1522" s="23"/>
      <c r="J1522" s="124"/>
      <c r="K1522" s="36"/>
      <c r="L1522" s="124"/>
      <c r="M1522" s="124"/>
      <c r="N1522" s="36"/>
      <c r="O1522" s="131"/>
      <c r="Q1522" s="303"/>
    </row>
    <row r="1523" spans="1:17" s="136" customFormat="1" x14ac:dyDescent="0.2">
      <c r="A1523" s="41"/>
      <c r="B1523" s="24"/>
      <c r="C1523" s="108"/>
      <c r="E1523" s="148"/>
      <c r="F1523" s="148"/>
      <c r="G1523" s="155"/>
      <c r="H1523" s="156"/>
      <c r="I1523" s="23"/>
      <c r="J1523" s="124"/>
      <c r="K1523" s="36"/>
      <c r="L1523" s="124"/>
      <c r="M1523" s="124"/>
      <c r="N1523" s="36"/>
      <c r="O1523" s="131"/>
      <c r="Q1523" s="303"/>
    </row>
    <row r="1524" spans="1:17" s="136" customFormat="1" x14ac:dyDescent="0.2">
      <c r="A1524" s="41"/>
      <c r="B1524" s="24"/>
      <c r="C1524" s="108"/>
      <c r="E1524" s="148"/>
      <c r="F1524" s="148"/>
      <c r="G1524" s="155"/>
      <c r="H1524" s="156"/>
      <c r="I1524" s="23"/>
      <c r="J1524" s="124"/>
      <c r="K1524" s="36"/>
      <c r="L1524" s="124"/>
      <c r="M1524" s="124"/>
      <c r="N1524" s="36"/>
      <c r="O1524" s="131"/>
      <c r="Q1524" s="303"/>
    </row>
    <row r="1525" spans="1:17" s="136" customFormat="1" x14ac:dyDescent="0.2">
      <c r="A1525" s="41"/>
      <c r="B1525" s="24"/>
      <c r="C1525" s="108"/>
      <c r="E1525" s="148"/>
      <c r="F1525" s="148"/>
      <c r="G1525" s="155"/>
      <c r="H1525" s="156"/>
      <c r="I1525" s="23"/>
      <c r="J1525" s="124"/>
      <c r="K1525" s="36"/>
      <c r="L1525" s="124"/>
      <c r="M1525" s="124"/>
      <c r="N1525" s="36"/>
      <c r="O1525" s="131"/>
      <c r="Q1525" s="303"/>
    </row>
    <row r="1526" spans="1:17" s="136" customFormat="1" x14ac:dyDescent="0.2">
      <c r="A1526" s="41"/>
      <c r="B1526" s="24"/>
      <c r="C1526" s="108"/>
      <c r="E1526" s="148"/>
      <c r="F1526" s="148"/>
      <c r="G1526" s="155"/>
      <c r="H1526" s="156"/>
      <c r="I1526" s="23"/>
      <c r="J1526" s="124"/>
      <c r="K1526" s="36"/>
      <c r="L1526" s="124"/>
      <c r="M1526" s="124"/>
      <c r="N1526" s="36"/>
      <c r="O1526" s="131"/>
      <c r="Q1526" s="303"/>
    </row>
    <row r="1527" spans="1:17" s="136" customFormat="1" x14ac:dyDescent="0.2">
      <c r="A1527" s="41"/>
      <c r="B1527" s="24"/>
      <c r="C1527" s="108"/>
      <c r="E1527" s="148"/>
      <c r="F1527" s="148"/>
      <c r="G1527" s="155"/>
      <c r="H1527" s="156"/>
      <c r="I1527" s="23"/>
      <c r="J1527" s="124"/>
      <c r="K1527" s="36"/>
      <c r="L1527" s="124"/>
      <c r="M1527" s="124"/>
      <c r="N1527" s="36"/>
      <c r="O1527" s="131"/>
      <c r="Q1527" s="303"/>
    </row>
    <row r="1528" spans="1:17" s="136" customFormat="1" x14ac:dyDescent="0.2">
      <c r="A1528" s="41"/>
      <c r="B1528" s="24"/>
      <c r="C1528" s="108"/>
      <c r="E1528" s="148"/>
      <c r="F1528" s="148"/>
      <c r="G1528" s="155"/>
      <c r="H1528" s="156"/>
      <c r="I1528" s="23"/>
      <c r="J1528" s="124"/>
      <c r="K1528" s="36"/>
      <c r="L1528" s="124"/>
      <c r="M1528" s="124"/>
      <c r="N1528" s="36"/>
      <c r="O1528" s="131"/>
      <c r="Q1528" s="303"/>
    </row>
    <row r="1529" spans="1:17" s="136" customFormat="1" x14ac:dyDescent="0.2">
      <c r="A1529" s="41"/>
      <c r="B1529" s="24"/>
      <c r="C1529" s="108"/>
      <c r="E1529" s="148"/>
      <c r="F1529" s="148"/>
      <c r="G1529" s="155"/>
      <c r="H1529" s="156"/>
      <c r="I1529" s="23"/>
      <c r="J1529" s="124"/>
      <c r="K1529" s="36"/>
      <c r="L1529" s="124"/>
      <c r="M1529" s="124"/>
      <c r="N1529" s="36"/>
      <c r="O1529" s="131"/>
      <c r="Q1529" s="303"/>
    </row>
    <row r="1530" spans="1:17" s="136" customFormat="1" x14ac:dyDescent="0.2">
      <c r="A1530" s="41"/>
      <c r="B1530" s="24"/>
      <c r="C1530" s="108"/>
      <c r="E1530" s="148"/>
      <c r="F1530" s="148"/>
      <c r="G1530" s="155"/>
      <c r="H1530" s="156"/>
      <c r="I1530" s="23"/>
      <c r="J1530" s="124"/>
      <c r="K1530" s="36"/>
      <c r="L1530" s="124"/>
      <c r="M1530" s="124"/>
      <c r="N1530" s="36"/>
      <c r="O1530" s="131"/>
      <c r="Q1530" s="303"/>
    </row>
    <row r="1531" spans="1:17" s="136" customFormat="1" x14ac:dyDescent="0.2">
      <c r="A1531" s="41"/>
      <c r="B1531" s="24"/>
      <c r="C1531" s="108"/>
      <c r="E1531" s="148"/>
      <c r="F1531" s="148"/>
      <c r="G1531" s="155"/>
      <c r="H1531" s="156"/>
      <c r="I1531" s="23"/>
      <c r="J1531" s="124"/>
      <c r="K1531" s="36"/>
      <c r="L1531" s="124"/>
      <c r="M1531" s="124"/>
      <c r="N1531" s="36"/>
      <c r="O1531" s="131"/>
      <c r="Q1531" s="303"/>
    </row>
    <row r="1532" spans="1:17" s="136" customFormat="1" x14ac:dyDescent="0.2">
      <c r="A1532" s="41"/>
      <c r="B1532" s="24"/>
      <c r="C1532" s="108"/>
      <c r="E1532" s="148"/>
      <c r="F1532" s="148"/>
      <c r="G1532" s="155"/>
      <c r="H1532" s="156"/>
      <c r="I1532" s="23"/>
      <c r="J1532" s="124"/>
      <c r="K1532" s="36"/>
      <c r="L1532" s="124"/>
      <c r="M1532" s="124"/>
      <c r="N1532" s="36"/>
      <c r="O1532" s="131"/>
      <c r="Q1532" s="303"/>
    </row>
    <row r="1533" spans="1:17" s="136" customFormat="1" x14ac:dyDescent="0.2">
      <c r="A1533" s="41"/>
      <c r="B1533" s="24"/>
      <c r="C1533" s="108"/>
      <c r="E1533" s="148"/>
      <c r="F1533" s="148"/>
      <c r="G1533" s="155"/>
      <c r="H1533" s="156"/>
      <c r="I1533" s="23"/>
      <c r="J1533" s="124"/>
      <c r="K1533" s="36"/>
      <c r="L1533" s="124"/>
      <c r="M1533" s="124"/>
      <c r="N1533" s="36"/>
      <c r="O1533" s="131"/>
      <c r="Q1533" s="303"/>
    </row>
    <row r="1534" spans="1:17" s="136" customFormat="1" x14ac:dyDescent="0.2">
      <c r="A1534" s="41"/>
      <c r="B1534" s="24"/>
      <c r="C1534" s="108"/>
      <c r="E1534" s="148"/>
      <c r="F1534" s="148"/>
      <c r="G1534" s="155"/>
      <c r="H1534" s="156"/>
      <c r="I1534" s="23"/>
      <c r="J1534" s="124"/>
      <c r="K1534" s="36"/>
      <c r="L1534" s="124"/>
      <c r="M1534" s="124"/>
      <c r="N1534" s="36"/>
      <c r="O1534" s="131"/>
      <c r="Q1534" s="303"/>
    </row>
    <row r="1535" spans="1:17" s="136" customFormat="1" x14ac:dyDescent="0.2">
      <c r="A1535" s="41"/>
      <c r="B1535" s="24"/>
      <c r="C1535" s="108"/>
      <c r="E1535" s="148"/>
      <c r="F1535" s="148"/>
      <c r="G1535" s="155"/>
      <c r="H1535" s="156"/>
      <c r="I1535" s="23"/>
      <c r="J1535" s="124"/>
      <c r="K1535" s="36"/>
      <c r="L1535" s="124"/>
      <c r="M1535" s="124"/>
      <c r="N1535" s="36"/>
      <c r="O1535" s="131"/>
      <c r="Q1535" s="303"/>
    </row>
    <row r="1536" spans="1:17" s="136" customFormat="1" x14ac:dyDescent="0.2">
      <c r="A1536" s="41"/>
      <c r="B1536" s="24"/>
      <c r="C1536" s="108"/>
      <c r="E1536" s="148"/>
      <c r="F1536" s="148"/>
      <c r="G1536" s="155"/>
      <c r="H1536" s="156"/>
      <c r="I1536" s="23"/>
      <c r="J1536" s="124"/>
      <c r="K1536" s="36"/>
      <c r="L1536" s="124"/>
      <c r="M1536" s="124"/>
      <c r="N1536" s="36"/>
      <c r="O1536" s="131"/>
      <c r="Q1536" s="303"/>
    </row>
    <row r="1537" spans="1:17" s="136" customFormat="1" x14ac:dyDescent="0.2">
      <c r="A1537" s="41"/>
      <c r="B1537" s="24"/>
      <c r="C1537" s="108"/>
      <c r="E1537" s="148"/>
      <c r="F1537" s="148"/>
      <c r="G1537" s="155"/>
      <c r="H1537" s="156"/>
      <c r="I1537" s="23"/>
      <c r="J1537" s="124"/>
      <c r="K1537" s="36"/>
      <c r="L1537" s="124"/>
      <c r="M1537" s="124"/>
      <c r="N1537" s="36"/>
      <c r="O1537" s="131"/>
      <c r="Q1537" s="303"/>
    </row>
    <row r="1538" spans="1:17" s="136" customFormat="1" x14ac:dyDescent="0.2">
      <c r="A1538" s="41"/>
      <c r="B1538" s="24"/>
      <c r="C1538" s="108"/>
      <c r="E1538" s="148"/>
      <c r="F1538" s="148"/>
      <c r="G1538" s="155"/>
      <c r="H1538" s="156"/>
      <c r="I1538" s="23"/>
      <c r="J1538" s="124"/>
      <c r="K1538" s="36"/>
      <c r="L1538" s="124"/>
      <c r="M1538" s="124"/>
      <c r="N1538" s="36"/>
      <c r="O1538" s="131"/>
      <c r="Q1538" s="303"/>
    </row>
    <row r="1539" spans="1:17" s="136" customFormat="1" x14ac:dyDescent="0.2">
      <c r="A1539" s="41"/>
      <c r="B1539" s="24"/>
      <c r="C1539" s="108"/>
      <c r="E1539" s="148"/>
      <c r="F1539" s="148"/>
      <c r="G1539" s="155"/>
      <c r="H1539" s="156"/>
      <c r="I1539" s="23"/>
      <c r="J1539" s="124"/>
      <c r="K1539" s="36"/>
      <c r="L1539" s="124"/>
      <c r="M1539" s="124"/>
      <c r="N1539" s="36"/>
      <c r="O1539" s="131"/>
      <c r="Q1539" s="303"/>
    </row>
    <row r="1540" spans="1:17" s="136" customFormat="1" x14ac:dyDescent="0.2">
      <c r="A1540" s="41"/>
      <c r="B1540" s="24"/>
      <c r="C1540" s="108"/>
      <c r="E1540" s="148"/>
      <c r="F1540" s="148"/>
      <c r="G1540" s="155"/>
      <c r="H1540" s="156"/>
      <c r="I1540" s="23"/>
      <c r="J1540" s="124"/>
      <c r="K1540" s="36"/>
      <c r="L1540" s="124"/>
      <c r="M1540" s="124"/>
      <c r="N1540" s="36"/>
      <c r="O1540" s="131"/>
      <c r="Q1540" s="303"/>
    </row>
    <row r="1541" spans="1:17" s="136" customFormat="1" x14ac:dyDescent="0.2">
      <c r="A1541" s="41"/>
      <c r="B1541" s="24"/>
      <c r="C1541" s="108"/>
      <c r="E1541" s="148"/>
      <c r="F1541" s="148"/>
      <c r="G1541" s="155"/>
      <c r="H1541" s="156"/>
      <c r="I1541" s="23"/>
      <c r="J1541" s="124"/>
      <c r="K1541" s="36"/>
      <c r="L1541" s="124"/>
      <c r="M1541" s="124"/>
      <c r="N1541" s="36"/>
      <c r="O1541" s="131"/>
      <c r="Q1541" s="303"/>
    </row>
    <row r="1542" spans="1:17" s="136" customFormat="1" x14ac:dyDescent="0.2">
      <c r="A1542" s="41"/>
      <c r="B1542" s="24"/>
      <c r="C1542" s="108"/>
      <c r="E1542" s="148"/>
      <c r="F1542" s="148"/>
      <c r="G1542" s="155"/>
      <c r="H1542" s="156"/>
      <c r="I1542" s="23"/>
      <c r="J1542" s="124"/>
      <c r="K1542" s="36"/>
      <c r="L1542" s="124"/>
      <c r="M1542" s="124"/>
      <c r="N1542" s="36"/>
      <c r="O1542" s="131"/>
      <c r="Q1542" s="303"/>
    </row>
    <row r="1543" spans="1:17" s="136" customFormat="1" x14ac:dyDescent="0.2">
      <c r="A1543" s="41"/>
      <c r="B1543" s="24"/>
      <c r="C1543" s="108"/>
      <c r="E1543" s="148"/>
      <c r="F1543" s="148"/>
      <c r="G1543" s="155"/>
      <c r="H1543" s="156"/>
      <c r="I1543" s="23"/>
      <c r="J1543" s="124"/>
      <c r="K1543" s="36"/>
      <c r="L1543" s="124"/>
      <c r="M1543" s="124"/>
      <c r="N1543" s="36"/>
      <c r="O1543" s="131"/>
      <c r="Q1543" s="303"/>
    </row>
    <row r="1544" spans="1:17" s="136" customFormat="1" x14ac:dyDescent="0.2">
      <c r="A1544" s="41"/>
      <c r="B1544" s="24"/>
      <c r="C1544" s="108"/>
      <c r="E1544" s="148"/>
      <c r="F1544" s="148"/>
      <c r="G1544" s="155"/>
      <c r="H1544" s="156"/>
      <c r="I1544" s="23"/>
      <c r="J1544" s="124"/>
      <c r="K1544" s="36"/>
      <c r="L1544" s="124"/>
      <c r="M1544" s="124"/>
      <c r="N1544" s="36"/>
      <c r="O1544" s="131"/>
      <c r="Q1544" s="303"/>
    </row>
    <row r="1545" spans="1:17" s="136" customFormat="1" x14ac:dyDescent="0.2">
      <c r="A1545" s="41"/>
      <c r="B1545" s="24"/>
      <c r="C1545" s="108"/>
      <c r="E1545" s="148"/>
      <c r="F1545" s="148"/>
      <c r="G1545" s="155"/>
      <c r="H1545" s="156"/>
      <c r="I1545" s="23"/>
      <c r="J1545" s="124"/>
      <c r="K1545" s="36"/>
      <c r="L1545" s="124"/>
      <c r="M1545" s="124"/>
      <c r="N1545" s="36"/>
      <c r="O1545" s="131"/>
      <c r="Q1545" s="303"/>
    </row>
    <row r="1546" spans="1:17" s="136" customFormat="1" x14ac:dyDescent="0.2">
      <c r="A1546" s="41"/>
      <c r="B1546" s="24"/>
      <c r="C1546" s="108"/>
      <c r="E1546" s="148"/>
      <c r="F1546" s="148"/>
      <c r="G1546" s="155"/>
      <c r="H1546" s="156"/>
      <c r="I1546" s="23"/>
      <c r="J1546" s="124"/>
      <c r="K1546" s="36"/>
      <c r="L1546" s="124"/>
      <c r="M1546" s="124"/>
      <c r="N1546" s="36"/>
      <c r="O1546" s="131"/>
      <c r="Q1546" s="303"/>
    </row>
    <row r="1547" spans="1:17" s="136" customFormat="1" x14ac:dyDescent="0.2">
      <c r="A1547" s="41"/>
      <c r="B1547" s="24"/>
      <c r="C1547" s="108"/>
      <c r="E1547" s="148"/>
      <c r="F1547" s="148"/>
      <c r="G1547" s="155"/>
      <c r="H1547" s="156"/>
      <c r="I1547" s="23"/>
      <c r="J1547" s="124"/>
      <c r="K1547" s="36"/>
      <c r="L1547" s="124"/>
      <c r="M1547" s="124"/>
      <c r="N1547" s="36"/>
      <c r="O1547" s="131"/>
      <c r="Q1547" s="303"/>
    </row>
    <row r="1548" spans="1:17" s="136" customFormat="1" x14ac:dyDescent="0.2">
      <c r="A1548" s="41"/>
      <c r="B1548" s="24"/>
      <c r="C1548" s="108"/>
      <c r="E1548" s="148"/>
      <c r="F1548" s="148"/>
      <c r="G1548" s="155"/>
      <c r="H1548" s="156"/>
      <c r="I1548" s="23"/>
      <c r="J1548" s="124"/>
      <c r="K1548" s="36"/>
      <c r="L1548" s="124"/>
      <c r="M1548" s="124"/>
      <c r="N1548" s="36"/>
      <c r="O1548" s="131"/>
      <c r="Q1548" s="303"/>
    </row>
    <row r="1549" spans="1:17" s="136" customFormat="1" x14ac:dyDescent="0.2">
      <c r="A1549" s="41"/>
      <c r="B1549" s="24"/>
      <c r="C1549" s="108"/>
      <c r="E1549" s="148"/>
      <c r="F1549" s="148"/>
      <c r="G1549" s="155"/>
      <c r="H1549" s="156"/>
      <c r="I1549" s="23"/>
      <c r="J1549" s="124"/>
      <c r="K1549" s="36"/>
      <c r="L1549" s="124"/>
      <c r="M1549" s="124"/>
      <c r="N1549" s="36"/>
      <c r="O1549" s="131"/>
      <c r="Q1549" s="303"/>
    </row>
    <row r="1550" spans="1:17" s="136" customFormat="1" x14ac:dyDescent="0.2">
      <c r="A1550" s="41"/>
      <c r="B1550" s="24"/>
      <c r="C1550" s="108"/>
      <c r="E1550" s="148"/>
      <c r="F1550" s="148"/>
      <c r="G1550" s="155"/>
      <c r="H1550" s="156"/>
      <c r="I1550" s="23"/>
      <c r="J1550" s="124"/>
      <c r="K1550" s="36"/>
      <c r="L1550" s="124"/>
      <c r="M1550" s="124"/>
      <c r="N1550" s="36"/>
      <c r="O1550" s="131"/>
      <c r="Q1550" s="303"/>
    </row>
    <row r="1551" spans="1:17" s="136" customFormat="1" x14ac:dyDescent="0.2">
      <c r="A1551" s="41"/>
      <c r="B1551" s="24"/>
      <c r="C1551" s="108"/>
      <c r="E1551" s="148"/>
      <c r="F1551" s="148"/>
      <c r="G1551" s="155"/>
      <c r="H1551" s="156"/>
      <c r="I1551" s="23"/>
      <c r="J1551" s="124"/>
      <c r="K1551" s="36"/>
      <c r="L1551" s="124"/>
      <c r="M1551" s="124"/>
      <c r="N1551" s="36"/>
      <c r="O1551" s="131"/>
      <c r="Q1551" s="303"/>
    </row>
    <row r="1552" spans="1:17" s="136" customFormat="1" x14ac:dyDescent="0.2">
      <c r="A1552" s="41"/>
      <c r="B1552" s="24"/>
      <c r="C1552" s="108"/>
      <c r="E1552" s="148"/>
      <c r="F1552" s="148"/>
      <c r="G1552" s="155"/>
      <c r="H1552" s="156"/>
      <c r="I1552" s="23"/>
      <c r="J1552" s="124"/>
      <c r="K1552" s="36"/>
      <c r="L1552" s="124"/>
      <c r="M1552" s="124"/>
      <c r="N1552" s="36"/>
      <c r="O1552" s="131"/>
      <c r="Q1552" s="303"/>
    </row>
    <row r="1553" spans="1:17" s="136" customFormat="1" x14ac:dyDescent="0.2">
      <c r="A1553" s="41"/>
      <c r="B1553" s="24"/>
      <c r="C1553" s="108"/>
      <c r="E1553" s="148"/>
      <c r="F1553" s="148"/>
      <c r="G1553" s="155"/>
      <c r="H1553" s="156"/>
      <c r="I1553" s="23"/>
      <c r="J1553" s="124"/>
      <c r="K1553" s="36"/>
      <c r="L1553" s="124"/>
      <c r="M1553" s="124"/>
      <c r="N1553" s="36"/>
      <c r="O1553" s="131"/>
      <c r="Q1553" s="303"/>
    </row>
    <row r="1554" spans="1:17" s="136" customFormat="1" x14ac:dyDescent="0.2">
      <c r="A1554" s="41"/>
      <c r="B1554" s="24"/>
      <c r="C1554" s="108"/>
      <c r="E1554" s="148"/>
      <c r="F1554" s="148"/>
      <c r="G1554" s="155"/>
      <c r="H1554" s="156"/>
      <c r="I1554" s="23"/>
      <c r="J1554" s="124"/>
      <c r="K1554" s="36"/>
      <c r="L1554" s="124"/>
      <c r="M1554" s="124"/>
      <c r="N1554" s="36"/>
      <c r="O1554" s="131"/>
      <c r="Q1554" s="303"/>
    </row>
    <row r="1555" spans="1:17" s="136" customFormat="1" x14ac:dyDescent="0.2">
      <c r="A1555" s="41"/>
      <c r="B1555" s="24"/>
      <c r="C1555" s="108"/>
      <c r="E1555" s="148"/>
      <c r="F1555" s="148"/>
      <c r="G1555" s="155"/>
      <c r="H1555" s="156"/>
      <c r="I1555" s="23"/>
      <c r="J1555" s="124"/>
      <c r="K1555" s="36"/>
      <c r="L1555" s="124"/>
      <c r="M1555" s="124"/>
      <c r="N1555" s="36"/>
      <c r="O1555" s="131"/>
      <c r="Q1555" s="303"/>
    </row>
    <row r="1556" spans="1:17" s="136" customFormat="1" x14ac:dyDescent="0.2">
      <c r="A1556" s="41"/>
      <c r="B1556" s="24"/>
      <c r="C1556" s="108"/>
      <c r="E1556" s="148"/>
      <c r="F1556" s="148"/>
      <c r="G1556" s="155"/>
      <c r="H1556" s="156"/>
      <c r="I1556" s="23"/>
      <c r="J1556" s="124"/>
      <c r="K1556" s="36"/>
      <c r="L1556" s="124"/>
      <c r="M1556" s="124"/>
      <c r="N1556" s="36"/>
      <c r="O1556" s="131"/>
      <c r="Q1556" s="303"/>
    </row>
    <row r="1557" spans="1:17" s="136" customFormat="1" x14ac:dyDescent="0.2">
      <c r="A1557" s="41"/>
      <c r="B1557" s="24"/>
      <c r="C1557" s="108"/>
      <c r="E1557" s="148"/>
      <c r="F1557" s="148"/>
      <c r="G1557" s="155"/>
      <c r="H1557" s="156"/>
      <c r="I1557" s="23"/>
      <c r="J1557" s="124"/>
      <c r="K1557" s="36"/>
      <c r="L1557" s="124"/>
      <c r="M1557" s="124"/>
      <c r="N1557" s="36"/>
      <c r="O1557" s="131"/>
      <c r="Q1557" s="303"/>
    </row>
    <row r="1558" spans="1:17" s="136" customFormat="1" x14ac:dyDescent="0.2">
      <c r="A1558" s="41"/>
      <c r="B1558" s="24"/>
      <c r="C1558" s="108"/>
      <c r="E1558" s="148"/>
      <c r="F1558" s="148"/>
      <c r="G1558" s="155"/>
      <c r="H1558" s="156"/>
      <c r="I1558" s="23"/>
      <c r="J1558" s="124"/>
      <c r="K1558" s="36"/>
      <c r="L1558" s="124"/>
      <c r="M1558" s="124"/>
      <c r="N1558" s="36"/>
      <c r="O1558" s="131"/>
      <c r="Q1558" s="303"/>
    </row>
    <row r="1559" spans="1:17" s="136" customFormat="1" x14ac:dyDescent="0.2">
      <c r="A1559" s="41"/>
      <c r="B1559" s="24"/>
      <c r="C1559" s="108"/>
      <c r="E1559" s="148"/>
      <c r="F1559" s="148"/>
      <c r="G1559" s="155"/>
      <c r="H1559" s="156"/>
      <c r="I1559" s="23"/>
      <c r="J1559" s="124"/>
      <c r="K1559" s="36"/>
      <c r="L1559" s="124"/>
      <c r="M1559" s="124"/>
      <c r="N1559" s="36"/>
      <c r="O1559" s="131"/>
      <c r="Q1559" s="303"/>
    </row>
    <row r="1560" spans="1:17" s="136" customFormat="1" x14ac:dyDescent="0.2">
      <c r="A1560" s="41"/>
      <c r="B1560" s="24"/>
      <c r="C1560" s="108"/>
      <c r="E1560" s="148"/>
      <c r="F1560" s="148"/>
      <c r="G1560" s="155"/>
      <c r="H1560" s="156"/>
      <c r="I1560" s="23"/>
      <c r="J1560" s="124"/>
      <c r="K1560" s="36"/>
      <c r="L1560" s="124"/>
      <c r="M1560" s="124"/>
      <c r="N1560" s="36"/>
      <c r="O1560" s="131"/>
      <c r="Q1560" s="303"/>
    </row>
    <row r="1561" spans="1:17" s="136" customFormat="1" x14ac:dyDescent="0.2">
      <c r="A1561" s="41"/>
      <c r="B1561" s="24"/>
      <c r="C1561" s="108"/>
      <c r="E1561" s="148"/>
      <c r="F1561" s="148"/>
      <c r="G1561" s="155"/>
      <c r="H1561" s="156"/>
      <c r="I1561" s="23"/>
      <c r="J1561" s="124"/>
      <c r="K1561" s="36"/>
      <c r="L1561" s="124"/>
      <c r="M1561" s="124"/>
      <c r="N1561" s="36"/>
      <c r="O1561" s="131"/>
      <c r="Q1561" s="303"/>
    </row>
    <row r="1562" spans="1:17" s="136" customFormat="1" x14ac:dyDescent="0.2">
      <c r="A1562" s="41"/>
      <c r="B1562" s="24"/>
      <c r="C1562" s="108"/>
      <c r="E1562" s="148"/>
      <c r="F1562" s="148"/>
      <c r="G1562" s="155"/>
      <c r="H1562" s="156"/>
      <c r="I1562" s="23"/>
      <c r="J1562" s="124"/>
      <c r="K1562" s="36"/>
      <c r="L1562" s="124"/>
      <c r="M1562" s="124"/>
      <c r="N1562" s="36"/>
      <c r="O1562" s="131"/>
      <c r="Q1562" s="303"/>
    </row>
    <row r="1563" spans="1:17" s="136" customFormat="1" x14ac:dyDescent="0.2">
      <c r="A1563" s="41"/>
      <c r="B1563" s="24"/>
      <c r="C1563" s="108"/>
      <c r="E1563" s="148"/>
      <c r="F1563" s="148"/>
      <c r="G1563" s="155"/>
      <c r="H1563" s="156"/>
      <c r="I1563" s="23"/>
      <c r="J1563" s="124"/>
      <c r="K1563" s="36"/>
      <c r="L1563" s="124"/>
      <c r="M1563" s="124"/>
      <c r="N1563" s="36"/>
      <c r="O1563" s="131"/>
      <c r="Q1563" s="303"/>
    </row>
    <row r="1564" spans="1:17" s="136" customFormat="1" x14ac:dyDescent="0.2">
      <c r="A1564" s="41"/>
      <c r="B1564" s="24"/>
      <c r="C1564" s="108"/>
      <c r="E1564" s="148"/>
      <c r="F1564" s="148"/>
      <c r="G1564" s="155"/>
      <c r="H1564" s="156"/>
      <c r="I1564" s="23"/>
      <c r="J1564" s="124"/>
      <c r="K1564" s="36"/>
      <c r="L1564" s="124"/>
      <c r="M1564" s="124"/>
      <c r="N1564" s="36"/>
      <c r="O1564" s="131"/>
      <c r="Q1564" s="303"/>
    </row>
    <row r="1565" spans="1:17" s="136" customFormat="1" x14ac:dyDescent="0.2">
      <c r="A1565" s="41"/>
      <c r="B1565" s="24"/>
      <c r="C1565" s="108"/>
      <c r="E1565" s="148"/>
      <c r="F1565" s="148"/>
      <c r="G1565" s="155"/>
      <c r="H1565" s="156"/>
      <c r="I1565" s="23"/>
      <c r="J1565" s="124"/>
      <c r="K1565" s="36"/>
      <c r="L1565" s="124"/>
      <c r="M1565" s="124"/>
      <c r="N1565" s="36"/>
      <c r="O1565" s="131"/>
      <c r="Q1565" s="303"/>
    </row>
    <row r="1566" spans="1:17" s="136" customFormat="1" x14ac:dyDescent="0.2">
      <c r="A1566" s="41"/>
      <c r="B1566" s="24"/>
      <c r="C1566" s="108"/>
      <c r="E1566" s="148"/>
      <c r="F1566" s="148"/>
      <c r="G1566" s="155"/>
      <c r="H1566" s="156"/>
      <c r="I1566" s="23"/>
      <c r="J1566" s="124"/>
      <c r="K1566" s="36"/>
      <c r="L1566" s="124"/>
      <c r="M1566" s="124"/>
      <c r="N1566" s="36"/>
      <c r="O1566" s="131"/>
      <c r="Q1566" s="303"/>
    </row>
    <row r="1567" spans="1:17" s="136" customFormat="1" x14ac:dyDescent="0.2">
      <c r="A1567" s="41"/>
      <c r="B1567" s="24"/>
      <c r="C1567" s="108"/>
      <c r="E1567" s="148"/>
      <c r="F1567" s="148"/>
      <c r="G1567" s="155"/>
      <c r="H1567" s="156"/>
      <c r="I1567" s="23"/>
      <c r="J1567" s="124"/>
      <c r="K1567" s="36"/>
      <c r="L1567" s="124"/>
      <c r="M1567" s="124"/>
      <c r="N1567" s="36"/>
      <c r="O1567" s="131"/>
      <c r="Q1567" s="303"/>
    </row>
    <row r="1568" spans="1:17" s="136" customFormat="1" x14ac:dyDescent="0.2">
      <c r="A1568" s="41"/>
      <c r="B1568" s="24"/>
      <c r="C1568" s="108"/>
      <c r="E1568" s="148"/>
      <c r="F1568" s="148"/>
      <c r="G1568" s="155"/>
      <c r="H1568" s="156"/>
      <c r="I1568" s="23"/>
      <c r="J1568" s="124"/>
      <c r="K1568" s="36"/>
      <c r="L1568" s="124"/>
      <c r="M1568" s="124"/>
      <c r="N1568" s="36"/>
      <c r="O1568" s="131"/>
      <c r="Q1568" s="303"/>
    </row>
    <row r="1569" spans="1:17" s="136" customFormat="1" x14ac:dyDescent="0.2">
      <c r="A1569" s="41"/>
      <c r="B1569" s="24"/>
      <c r="C1569" s="108"/>
      <c r="E1569" s="148"/>
      <c r="F1569" s="148"/>
      <c r="G1569" s="155"/>
      <c r="H1569" s="156"/>
      <c r="I1569" s="23"/>
      <c r="J1569" s="124"/>
      <c r="K1569" s="36"/>
      <c r="L1569" s="124"/>
      <c r="M1569" s="124"/>
      <c r="N1569" s="36"/>
      <c r="O1569" s="131"/>
      <c r="Q1569" s="303"/>
    </row>
    <row r="1570" spans="1:17" s="136" customFormat="1" x14ac:dyDescent="0.2">
      <c r="A1570" s="41"/>
      <c r="B1570" s="24"/>
      <c r="C1570" s="108"/>
      <c r="E1570" s="148"/>
      <c r="F1570" s="148"/>
      <c r="G1570" s="155"/>
      <c r="H1570" s="156"/>
      <c r="I1570" s="23"/>
      <c r="J1570" s="124"/>
      <c r="K1570" s="36"/>
      <c r="L1570" s="124"/>
      <c r="M1570" s="124"/>
      <c r="N1570" s="36"/>
      <c r="O1570" s="131"/>
      <c r="Q1570" s="303"/>
    </row>
    <row r="1571" spans="1:17" s="136" customFormat="1" x14ac:dyDescent="0.2">
      <c r="A1571" s="41"/>
      <c r="B1571" s="24"/>
      <c r="C1571" s="108"/>
      <c r="E1571" s="148"/>
      <c r="F1571" s="148"/>
      <c r="G1571" s="155"/>
      <c r="H1571" s="156"/>
      <c r="I1571" s="23"/>
      <c r="J1571" s="124"/>
      <c r="K1571" s="36"/>
      <c r="L1571" s="124"/>
      <c r="M1571" s="124"/>
      <c r="N1571" s="36"/>
      <c r="O1571" s="131"/>
      <c r="Q1571" s="303"/>
    </row>
    <row r="1572" spans="1:17" s="136" customFormat="1" x14ac:dyDescent="0.2">
      <c r="A1572" s="41"/>
      <c r="B1572" s="24"/>
      <c r="C1572" s="108"/>
      <c r="E1572" s="148"/>
      <c r="F1572" s="148"/>
      <c r="G1572" s="155"/>
      <c r="H1572" s="156"/>
      <c r="I1572" s="23"/>
      <c r="J1572" s="124"/>
      <c r="K1572" s="36"/>
      <c r="L1572" s="124"/>
      <c r="M1572" s="124"/>
      <c r="N1572" s="36"/>
      <c r="O1572" s="131"/>
      <c r="Q1572" s="303"/>
    </row>
    <row r="1573" spans="1:17" s="136" customFormat="1" x14ac:dyDescent="0.2">
      <c r="A1573" s="41"/>
      <c r="B1573" s="24"/>
      <c r="C1573" s="108"/>
      <c r="E1573" s="148"/>
      <c r="F1573" s="148"/>
      <c r="G1573" s="155"/>
      <c r="H1573" s="156"/>
      <c r="I1573" s="23"/>
      <c r="J1573" s="124"/>
      <c r="K1573" s="36"/>
      <c r="L1573" s="124"/>
      <c r="M1573" s="124"/>
      <c r="N1573" s="36"/>
      <c r="O1573" s="131"/>
      <c r="Q1573" s="303"/>
    </row>
    <row r="1574" spans="1:17" s="136" customFormat="1" x14ac:dyDescent="0.2">
      <c r="A1574" s="41"/>
      <c r="B1574" s="24"/>
      <c r="C1574" s="108"/>
      <c r="E1574" s="148"/>
      <c r="F1574" s="148"/>
      <c r="G1574" s="155"/>
      <c r="H1574" s="156"/>
      <c r="I1574" s="23"/>
      <c r="J1574" s="124"/>
      <c r="K1574" s="36"/>
      <c r="L1574" s="124"/>
      <c r="M1574" s="124"/>
      <c r="N1574" s="36"/>
      <c r="O1574" s="131"/>
      <c r="Q1574" s="303"/>
    </row>
    <row r="1575" spans="1:17" s="136" customFormat="1" x14ac:dyDescent="0.2">
      <c r="A1575" s="41"/>
      <c r="B1575" s="24"/>
      <c r="C1575" s="108"/>
      <c r="E1575" s="148"/>
      <c r="F1575" s="148"/>
      <c r="G1575" s="155"/>
      <c r="H1575" s="156"/>
      <c r="I1575" s="23"/>
      <c r="J1575" s="124"/>
      <c r="K1575" s="36"/>
      <c r="L1575" s="124"/>
      <c r="M1575" s="124"/>
      <c r="N1575" s="36"/>
      <c r="O1575" s="131"/>
      <c r="Q1575" s="303"/>
    </row>
    <row r="1576" spans="1:17" s="136" customFormat="1" x14ac:dyDescent="0.2">
      <c r="A1576" s="41"/>
      <c r="B1576" s="24"/>
      <c r="C1576" s="108"/>
      <c r="E1576" s="148"/>
      <c r="F1576" s="148"/>
      <c r="G1576" s="155"/>
      <c r="H1576" s="156"/>
      <c r="I1576" s="23"/>
      <c r="J1576" s="124"/>
      <c r="K1576" s="36"/>
      <c r="L1576" s="124"/>
      <c r="M1576" s="124"/>
      <c r="N1576" s="36"/>
      <c r="O1576" s="131"/>
      <c r="Q1576" s="303"/>
    </row>
    <row r="1577" spans="1:17" s="136" customFormat="1" x14ac:dyDescent="0.2">
      <c r="A1577" s="41"/>
      <c r="B1577" s="24"/>
      <c r="C1577" s="108"/>
      <c r="E1577" s="148"/>
      <c r="F1577" s="148"/>
      <c r="G1577" s="155"/>
      <c r="H1577" s="156"/>
      <c r="I1577" s="23"/>
      <c r="J1577" s="124"/>
      <c r="K1577" s="36"/>
      <c r="L1577" s="124"/>
      <c r="M1577" s="124"/>
      <c r="N1577" s="36"/>
      <c r="O1577" s="131"/>
      <c r="Q1577" s="303"/>
    </row>
    <row r="1578" spans="1:17" s="136" customFormat="1" x14ac:dyDescent="0.2">
      <c r="A1578" s="41"/>
      <c r="B1578" s="24"/>
      <c r="C1578" s="108"/>
      <c r="E1578" s="148"/>
      <c r="F1578" s="148"/>
      <c r="G1578" s="155"/>
      <c r="H1578" s="156"/>
      <c r="I1578" s="23"/>
      <c r="J1578" s="124"/>
      <c r="K1578" s="36"/>
      <c r="L1578" s="124"/>
      <c r="M1578" s="124"/>
      <c r="N1578" s="36"/>
      <c r="O1578" s="131"/>
      <c r="Q1578" s="303"/>
    </row>
    <row r="1579" spans="1:17" s="136" customFormat="1" x14ac:dyDescent="0.2">
      <c r="A1579" s="41"/>
      <c r="B1579" s="24"/>
      <c r="C1579" s="108"/>
      <c r="E1579" s="148"/>
      <c r="F1579" s="148"/>
      <c r="G1579" s="155"/>
      <c r="H1579" s="156"/>
      <c r="I1579" s="23"/>
      <c r="J1579" s="124"/>
      <c r="K1579" s="36"/>
      <c r="L1579" s="124"/>
      <c r="M1579" s="124"/>
      <c r="N1579" s="36"/>
      <c r="O1579" s="131"/>
      <c r="Q1579" s="303"/>
    </row>
    <row r="1580" spans="1:17" s="136" customFormat="1" x14ac:dyDescent="0.2">
      <c r="A1580" s="41"/>
      <c r="B1580" s="24"/>
      <c r="C1580" s="108"/>
      <c r="E1580" s="148"/>
      <c r="F1580" s="148"/>
      <c r="G1580" s="155"/>
      <c r="H1580" s="156"/>
      <c r="I1580" s="23"/>
      <c r="J1580" s="124"/>
      <c r="K1580" s="36"/>
      <c r="L1580" s="124"/>
      <c r="M1580" s="124"/>
      <c r="N1580" s="36"/>
      <c r="O1580" s="131"/>
      <c r="Q1580" s="303"/>
    </row>
    <row r="1581" spans="1:17" s="136" customFormat="1" x14ac:dyDescent="0.2">
      <c r="A1581" s="41"/>
      <c r="B1581" s="24"/>
      <c r="C1581" s="108"/>
      <c r="E1581" s="148"/>
      <c r="F1581" s="148"/>
      <c r="G1581" s="155"/>
      <c r="H1581" s="156"/>
      <c r="I1581" s="23"/>
      <c r="J1581" s="124"/>
      <c r="K1581" s="36"/>
      <c r="L1581" s="124"/>
      <c r="M1581" s="124"/>
      <c r="N1581" s="36"/>
      <c r="O1581" s="131"/>
      <c r="Q1581" s="303"/>
    </row>
    <row r="1582" spans="1:17" s="136" customFormat="1" x14ac:dyDescent="0.2">
      <c r="A1582" s="41"/>
      <c r="B1582" s="24"/>
      <c r="C1582" s="108"/>
      <c r="E1582" s="148"/>
      <c r="F1582" s="148"/>
      <c r="G1582" s="155"/>
      <c r="H1582" s="156"/>
      <c r="I1582" s="23"/>
      <c r="J1582" s="124"/>
      <c r="K1582" s="36"/>
      <c r="L1582" s="124"/>
      <c r="M1582" s="124"/>
      <c r="N1582" s="36"/>
      <c r="O1582" s="131"/>
      <c r="Q1582" s="303"/>
    </row>
    <row r="1583" spans="1:17" s="136" customFormat="1" x14ac:dyDescent="0.2">
      <c r="A1583" s="41"/>
      <c r="B1583" s="24"/>
      <c r="C1583" s="108"/>
      <c r="E1583" s="148"/>
      <c r="F1583" s="148"/>
      <c r="G1583" s="155"/>
      <c r="H1583" s="156"/>
      <c r="I1583" s="23"/>
      <c r="J1583" s="124"/>
      <c r="K1583" s="36"/>
      <c r="L1583" s="124"/>
      <c r="M1583" s="124"/>
      <c r="N1583" s="36"/>
      <c r="O1583" s="131"/>
      <c r="Q1583" s="303"/>
    </row>
    <row r="1584" spans="1:17" s="136" customFormat="1" x14ac:dyDescent="0.2">
      <c r="A1584" s="41"/>
      <c r="B1584" s="24"/>
      <c r="C1584" s="108"/>
      <c r="E1584" s="148"/>
      <c r="F1584" s="148"/>
      <c r="G1584" s="155"/>
      <c r="H1584" s="156"/>
      <c r="I1584" s="23"/>
      <c r="J1584" s="124"/>
      <c r="K1584" s="36"/>
      <c r="L1584" s="124"/>
      <c r="M1584" s="124"/>
      <c r="N1584" s="36"/>
      <c r="O1584" s="131"/>
      <c r="Q1584" s="303"/>
    </row>
    <row r="1585" spans="1:17" s="136" customFormat="1" x14ac:dyDescent="0.2">
      <c r="A1585" s="41"/>
      <c r="B1585" s="24"/>
      <c r="C1585" s="108"/>
      <c r="E1585" s="148"/>
      <c r="F1585" s="148"/>
      <c r="G1585" s="155"/>
      <c r="H1585" s="156"/>
      <c r="I1585" s="23"/>
      <c r="J1585" s="124"/>
      <c r="K1585" s="36"/>
      <c r="L1585" s="124"/>
      <c r="M1585" s="124"/>
      <c r="N1585" s="36"/>
      <c r="O1585" s="131"/>
      <c r="Q1585" s="303"/>
    </row>
    <row r="1586" spans="1:17" s="136" customFormat="1" x14ac:dyDescent="0.2">
      <c r="A1586" s="41"/>
      <c r="B1586" s="24"/>
      <c r="C1586" s="108"/>
      <c r="E1586" s="148"/>
      <c r="F1586" s="148"/>
      <c r="G1586" s="155"/>
      <c r="H1586" s="156"/>
      <c r="I1586" s="23"/>
      <c r="J1586" s="124"/>
      <c r="K1586" s="36"/>
      <c r="L1586" s="124"/>
      <c r="M1586" s="124"/>
      <c r="N1586" s="36"/>
      <c r="O1586" s="131"/>
      <c r="Q1586" s="303"/>
    </row>
    <row r="1587" spans="1:17" s="136" customFormat="1" x14ac:dyDescent="0.2">
      <c r="A1587" s="41"/>
      <c r="B1587" s="24"/>
      <c r="C1587" s="108"/>
      <c r="E1587" s="148"/>
      <c r="F1587" s="148"/>
      <c r="G1587" s="155"/>
      <c r="H1587" s="156"/>
      <c r="I1587" s="23"/>
      <c r="J1587" s="124"/>
      <c r="K1587" s="36"/>
      <c r="L1587" s="124"/>
      <c r="M1587" s="124"/>
      <c r="N1587" s="36"/>
      <c r="O1587" s="131"/>
      <c r="Q1587" s="303"/>
    </row>
    <row r="1588" spans="1:17" s="136" customFormat="1" x14ac:dyDescent="0.2">
      <c r="A1588" s="41"/>
      <c r="B1588" s="24"/>
      <c r="C1588" s="108"/>
      <c r="E1588" s="148"/>
      <c r="F1588" s="148"/>
      <c r="G1588" s="155"/>
      <c r="H1588" s="156"/>
      <c r="I1588" s="23"/>
      <c r="J1588" s="124"/>
      <c r="K1588" s="36"/>
      <c r="L1588" s="124"/>
      <c r="M1588" s="124"/>
      <c r="N1588" s="36"/>
      <c r="O1588" s="131"/>
      <c r="Q1588" s="303"/>
    </row>
    <row r="1589" spans="1:17" s="136" customFormat="1" x14ac:dyDescent="0.2">
      <c r="A1589" s="41"/>
      <c r="B1589" s="24"/>
      <c r="C1589" s="108"/>
      <c r="E1589" s="148"/>
      <c r="F1589" s="148"/>
      <c r="G1589" s="155"/>
      <c r="H1589" s="156"/>
      <c r="I1589" s="23"/>
      <c r="J1589" s="124"/>
      <c r="K1589" s="36"/>
      <c r="L1589" s="124"/>
      <c r="M1589" s="124"/>
      <c r="N1589" s="36"/>
      <c r="O1589" s="131"/>
      <c r="Q1589" s="303"/>
    </row>
    <row r="1590" spans="1:17" s="136" customFormat="1" x14ac:dyDescent="0.2">
      <c r="A1590" s="41"/>
      <c r="B1590" s="24"/>
      <c r="C1590" s="108"/>
      <c r="E1590" s="148"/>
      <c r="F1590" s="148"/>
      <c r="G1590" s="155"/>
      <c r="H1590" s="156"/>
      <c r="I1590" s="23"/>
      <c r="J1590" s="124"/>
      <c r="K1590" s="36"/>
      <c r="L1590" s="124"/>
      <c r="M1590" s="124"/>
      <c r="N1590" s="36"/>
      <c r="O1590" s="131"/>
      <c r="Q1590" s="303"/>
    </row>
    <row r="1591" spans="1:17" s="136" customFormat="1" x14ac:dyDescent="0.2">
      <c r="A1591" s="41"/>
      <c r="B1591" s="24"/>
      <c r="C1591" s="108"/>
      <c r="E1591" s="148"/>
      <c r="F1591" s="148"/>
      <c r="G1591" s="155"/>
      <c r="H1591" s="156"/>
      <c r="I1591" s="23"/>
      <c r="J1591" s="124"/>
      <c r="K1591" s="36"/>
      <c r="L1591" s="124"/>
      <c r="M1591" s="124"/>
      <c r="N1591" s="36"/>
      <c r="O1591" s="131"/>
      <c r="Q1591" s="303"/>
    </row>
    <row r="1592" spans="1:17" s="136" customFormat="1" x14ac:dyDescent="0.2">
      <c r="A1592" s="41"/>
      <c r="B1592" s="24"/>
      <c r="C1592" s="108"/>
      <c r="E1592" s="148"/>
      <c r="F1592" s="148"/>
      <c r="G1592" s="155"/>
      <c r="H1592" s="156"/>
      <c r="I1592" s="23"/>
      <c r="J1592" s="124"/>
      <c r="K1592" s="36"/>
      <c r="L1592" s="124"/>
      <c r="M1592" s="124"/>
      <c r="N1592" s="36"/>
      <c r="O1592" s="131"/>
      <c r="Q1592" s="303"/>
    </row>
    <row r="1593" spans="1:17" s="136" customFormat="1" x14ac:dyDescent="0.2">
      <c r="A1593" s="41"/>
      <c r="B1593" s="24"/>
      <c r="C1593" s="108"/>
      <c r="E1593" s="148"/>
      <c r="F1593" s="148"/>
      <c r="G1593" s="155"/>
      <c r="H1593" s="156"/>
      <c r="I1593" s="23"/>
      <c r="J1593" s="124"/>
      <c r="K1593" s="36"/>
      <c r="L1593" s="124"/>
      <c r="M1593" s="124"/>
      <c r="N1593" s="36"/>
      <c r="O1593" s="131"/>
      <c r="Q1593" s="303"/>
    </row>
    <row r="1594" spans="1:17" s="136" customFormat="1" x14ac:dyDescent="0.2">
      <c r="A1594" s="41"/>
      <c r="B1594" s="24"/>
      <c r="C1594" s="108"/>
      <c r="E1594" s="148"/>
      <c r="F1594" s="148"/>
      <c r="G1594" s="155"/>
      <c r="H1594" s="156"/>
      <c r="I1594" s="23"/>
      <c r="J1594" s="124"/>
      <c r="K1594" s="36"/>
      <c r="L1594" s="124"/>
      <c r="M1594" s="124"/>
      <c r="N1594" s="36"/>
      <c r="O1594" s="131"/>
      <c r="Q1594" s="303"/>
    </row>
    <row r="1595" spans="1:17" s="136" customFormat="1" x14ac:dyDescent="0.2">
      <c r="A1595" s="41"/>
      <c r="B1595" s="24"/>
      <c r="C1595" s="108"/>
      <c r="E1595" s="148"/>
      <c r="F1595" s="148"/>
      <c r="G1595" s="155"/>
      <c r="H1595" s="156"/>
      <c r="I1595" s="23"/>
      <c r="J1595" s="124"/>
      <c r="K1595" s="36"/>
      <c r="L1595" s="124"/>
      <c r="M1595" s="124"/>
      <c r="N1595" s="36"/>
      <c r="O1595" s="131"/>
      <c r="Q1595" s="303"/>
    </row>
    <row r="1596" spans="1:17" s="136" customFormat="1" x14ac:dyDescent="0.2">
      <c r="A1596" s="41"/>
      <c r="B1596" s="24"/>
      <c r="C1596" s="108"/>
      <c r="E1596" s="148"/>
      <c r="F1596" s="148"/>
      <c r="G1596" s="155"/>
      <c r="H1596" s="156"/>
      <c r="I1596" s="23"/>
      <c r="J1596" s="124"/>
      <c r="K1596" s="36"/>
      <c r="L1596" s="124"/>
      <c r="M1596" s="124"/>
      <c r="N1596" s="36"/>
      <c r="O1596" s="131"/>
      <c r="Q1596" s="303"/>
    </row>
    <row r="1597" spans="1:17" s="136" customFormat="1" x14ac:dyDescent="0.2">
      <c r="A1597" s="41"/>
      <c r="B1597" s="24"/>
      <c r="C1597" s="108"/>
      <c r="E1597" s="148"/>
      <c r="F1597" s="148"/>
      <c r="G1597" s="155"/>
      <c r="H1597" s="156"/>
      <c r="I1597" s="23"/>
      <c r="J1597" s="124"/>
      <c r="K1597" s="36"/>
      <c r="L1597" s="124"/>
      <c r="M1597" s="124"/>
      <c r="N1597" s="36"/>
      <c r="O1597" s="131"/>
      <c r="Q1597" s="303"/>
    </row>
    <row r="1598" spans="1:17" s="136" customFormat="1" x14ac:dyDescent="0.2">
      <c r="A1598" s="41"/>
      <c r="B1598" s="24"/>
      <c r="C1598" s="108"/>
      <c r="E1598" s="148"/>
      <c r="F1598" s="148"/>
      <c r="G1598" s="155"/>
      <c r="H1598" s="156"/>
      <c r="I1598" s="23"/>
      <c r="J1598" s="124"/>
      <c r="K1598" s="36"/>
      <c r="L1598" s="124"/>
      <c r="M1598" s="124"/>
      <c r="N1598" s="36"/>
      <c r="O1598" s="131"/>
      <c r="Q1598" s="303"/>
    </row>
    <row r="1599" spans="1:17" s="136" customFormat="1" x14ac:dyDescent="0.2">
      <c r="A1599" s="41"/>
      <c r="B1599" s="24"/>
      <c r="C1599" s="108"/>
      <c r="E1599" s="148"/>
      <c r="F1599" s="148"/>
      <c r="G1599" s="155"/>
      <c r="H1599" s="156"/>
      <c r="I1599" s="23"/>
      <c r="J1599" s="124"/>
      <c r="K1599" s="36"/>
      <c r="L1599" s="124"/>
      <c r="M1599" s="124"/>
      <c r="N1599" s="36"/>
      <c r="O1599" s="131"/>
      <c r="Q1599" s="303"/>
    </row>
    <row r="1600" spans="1:17" s="136" customFormat="1" x14ac:dyDescent="0.2">
      <c r="A1600" s="41"/>
      <c r="B1600" s="24"/>
      <c r="C1600" s="108"/>
      <c r="E1600" s="148"/>
      <c r="F1600" s="148"/>
      <c r="G1600" s="155"/>
      <c r="H1600" s="156"/>
      <c r="I1600" s="23"/>
      <c r="J1600" s="124"/>
      <c r="K1600" s="36"/>
      <c r="L1600" s="124"/>
      <c r="M1600" s="124"/>
      <c r="N1600" s="36"/>
      <c r="O1600" s="131"/>
      <c r="Q1600" s="303"/>
    </row>
    <row r="1601" spans="1:17" s="136" customFormat="1" x14ac:dyDescent="0.2">
      <c r="A1601" s="41"/>
      <c r="B1601" s="24"/>
      <c r="C1601" s="108"/>
      <c r="E1601" s="148"/>
      <c r="F1601" s="148"/>
      <c r="G1601" s="155"/>
      <c r="H1601" s="156"/>
      <c r="I1601" s="23"/>
      <c r="J1601" s="124"/>
      <c r="K1601" s="36"/>
      <c r="L1601" s="124"/>
      <c r="M1601" s="124"/>
      <c r="N1601" s="36"/>
      <c r="O1601" s="131"/>
      <c r="Q1601" s="303"/>
    </row>
    <row r="1602" spans="1:17" s="136" customFormat="1" x14ac:dyDescent="0.2">
      <c r="A1602" s="41"/>
      <c r="B1602" s="24"/>
      <c r="C1602" s="108"/>
      <c r="E1602" s="148"/>
      <c r="F1602" s="148"/>
      <c r="G1602" s="155"/>
      <c r="H1602" s="156"/>
      <c r="I1602" s="23"/>
      <c r="J1602" s="124"/>
      <c r="K1602" s="36"/>
      <c r="L1602" s="124"/>
      <c r="M1602" s="124"/>
      <c r="N1602" s="36"/>
      <c r="O1602" s="131"/>
      <c r="Q1602" s="303"/>
    </row>
    <row r="1603" spans="1:17" s="136" customFormat="1" x14ac:dyDescent="0.2">
      <c r="A1603" s="41"/>
      <c r="B1603" s="24"/>
      <c r="C1603" s="108"/>
      <c r="E1603" s="148"/>
      <c r="F1603" s="148"/>
      <c r="G1603" s="155"/>
      <c r="H1603" s="156"/>
      <c r="I1603" s="23"/>
      <c r="J1603" s="124"/>
      <c r="K1603" s="36"/>
      <c r="L1603" s="124"/>
      <c r="M1603" s="124"/>
      <c r="N1603" s="36"/>
      <c r="O1603" s="131"/>
      <c r="Q1603" s="303"/>
    </row>
    <row r="1604" spans="1:17" s="136" customFormat="1" x14ac:dyDescent="0.2">
      <c r="A1604" s="41"/>
      <c r="B1604" s="24"/>
      <c r="C1604" s="108"/>
      <c r="E1604" s="148"/>
      <c r="F1604" s="148"/>
      <c r="G1604" s="155"/>
      <c r="H1604" s="156"/>
      <c r="I1604" s="23"/>
      <c r="J1604" s="124"/>
      <c r="K1604" s="36"/>
      <c r="L1604" s="124"/>
      <c r="M1604" s="124"/>
      <c r="N1604" s="36"/>
      <c r="O1604" s="131"/>
      <c r="Q1604" s="303"/>
    </row>
    <row r="1605" spans="1:17" s="136" customFormat="1" x14ac:dyDescent="0.2">
      <c r="A1605" s="41"/>
      <c r="B1605" s="24"/>
      <c r="C1605" s="108"/>
      <c r="E1605" s="148"/>
      <c r="F1605" s="148"/>
      <c r="G1605" s="155"/>
      <c r="H1605" s="156"/>
      <c r="I1605" s="23"/>
      <c r="J1605" s="124"/>
      <c r="K1605" s="36"/>
      <c r="L1605" s="124"/>
      <c r="M1605" s="124"/>
      <c r="N1605" s="36"/>
      <c r="O1605" s="131"/>
      <c r="Q1605" s="303"/>
    </row>
    <row r="1606" spans="1:17" s="136" customFormat="1" x14ac:dyDescent="0.2">
      <c r="A1606" s="41"/>
      <c r="B1606" s="24"/>
      <c r="C1606" s="108"/>
      <c r="E1606" s="148"/>
      <c r="F1606" s="148"/>
      <c r="G1606" s="155"/>
      <c r="H1606" s="156"/>
      <c r="I1606" s="23"/>
      <c r="J1606" s="124"/>
      <c r="K1606" s="36"/>
      <c r="L1606" s="124"/>
      <c r="M1606" s="124"/>
      <c r="N1606" s="36"/>
      <c r="O1606" s="131"/>
      <c r="Q1606" s="303"/>
    </row>
    <row r="1607" spans="1:17" s="136" customFormat="1" x14ac:dyDescent="0.2">
      <c r="A1607" s="41"/>
      <c r="B1607" s="24"/>
      <c r="C1607" s="108"/>
      <c r="E1607" s="148"/>
      <c r="F1607" s="148"/>
      <c r="G1607" s="155"/>
      <c r="H1607" s="156"/>
      <c r="I1607" s="23"/>
      <c r="J1607" s="124"/>
      <c r="K1607" s="36"/>
      <c r="L1607" s="124"/>
      <c r="M1607" s="124"/>
      <c r="N1607" s="36"/>
      <c r="O1607" s="131"/>
      <c r="Q1607" s="303"/>
    </row>
    <row r="1608" spans="1:17" s="136" customFormat="1" x14ac:dyDescent="0.2">
      <c r="A1608" s="41"/>
      <c r="B1608" s="24"/>
      <c r="C1608" s="108"/>
      <c r="E1608" s="148"/>
      <c r="F1608" s="148"/>
      <c r="G1608" s="155"/>
      <c r="H1608" s="156"/>
      <c r="I1608" s="23"/>
      <c r="J1608" s="124"/>
      <c r="K1608" s="36"/>
      <c r="L1608" s="124"/>
      <c r="M1608" s="124"/>
      <c r="N1608" s="36"/>
      <c r="O1608" s="131"/>
      <c r="Q1608" s="303"/>
    </row>
    <row r="1609" spans="1:17" s="136" customFormat="1" x14ac:dyDescent="0.2">
      <c r="A1609" s="41"/>
      <c r="B1609" s="24"/>
      <c r="C1609" s="108"/>
      <c r="E1609" s="148"/>
      <c r="F1609" s="148"/>
      <c r="G1609" s="155"/>
      <c r="H1609" s="156"/>
      <c r="I1609" s="23"/>
      <c r="J1609" s="124"/>
      <c r="K1609" s="36"/>
      <c r="L1609" s="124"/>
      <c r="M1609" s="124"/>
      <c r="N1609" s="36"/>
      <c r="O1609" s="131"/>
      <c r="Q1609" s="303"/>
    </row>
    <row r="1610" spans="1:17" s="136" customFormat="1" x14ac:dyDescent="0.2">
      <c r="A1610" s="41"/>
      <c r="B1610" s="24"/>
      <c r="C1610" s="108"/>
      <c r="E1610" s="148"/>
      <c r="F1610" s="148"/>
      <c r="G1610" s="155"/>
      <c r="H1610" s="156"/>
      <c r="I1610" s="23"/>
      <c r="J1610" s="124"/>
      <c r="K1610" s="36"/>
      <c r="L1610" s="124"/>
      <c r="M1610" s="124"/>
      <c r="N1610" s="36"/>
      <c r="O1610" s="131"/>
      <c r="Q1610" s="303"/>
    </row>
    <row r="1611" spans="1:17" s="136" customFormat="1" x14ac:dyDescent="0.2">
      <c r="A1611" s="41"/>
      <c r="B1611" s="24"/>
      <c r="C1611" s="108"/>
      <c r="E1611" s="148"/>
      <c r="F1611" s="148"/>
      <c r="G1611" s="155"/>
      <c r="H1611" s="156"/>
      <c r="I1611" s="23"/>
      <c r="J1611" s="124"/>
      <c r="K1611" s="36"/>
      <c r="L1611" s="124"/>
      <c r="M1611" s="124"/>
      <c r="N1611" s="36"/>
      <c r="O1611" s="131"/>
      <c r="Q1611" s="303"/>
    </row>
    <row r="1612" spans="1:17" s="136" customFormat="1" x14ac:dyDescent="0.2">
      <c r="A1612" s="41"/>
      <c r="B1612" s="24"/>
      <c r="C1612" s="108"/>
      <c r="E1612" s="148"/>
      <c r="F1612" s="148"/>
      <c r="G1612" s="155"/>
      <c r="H1612" s="156"/>
      <c r="I1612" s="23"/>
      <c r="J1612" s="124"/>
      <c r="K1612" s="36"/>
      <c r="L1612" s="124"/>
      <c r="M1612" s="124"/>
      <c r="N1612" s="36"/>
      <c r="O1612" s="131"/>
      <c r="Q1612" s="303"/>
    </row>
    <row r="1613" spans="1:17" s="136" customFormat="1" x14ac:dyDescent="0.2">
      <c r="A1613" s="41"/>
      <c r="B1613" s="24"/>
      <c r="C1613" s="108"/>
      <c r="E1613" s="148"/>
      <c r="F1613" s="148"/>
      <c r="G1613" s="155"/>
      <c r="H1613" s="156"/>
      <c r="I1613" s="23"/>
      <c r="J1613" s="124"/>
      <c r="K1613" s="36"/>
      <c r="L1613" s="124"/>
      <c r="M1613" s="124"/>
      <c r="N1613" s="36"/>
      <c r="O1613" s="131"/>
      <c r="Q1613" s="303"/>
    </row>
    <row r="1614" spans="1:17" s="136" customFormat="1" x14ac:dyDescent="0.2">
      <c r="A1614" s="41"/>
      <c r="B1614" s="24"/>
      <c r="C1614" s="108"/>
      <c r="E1614" s="148"/>
      <c r="F1614" s="148"/>
      <c r="G1614" s="155"/>
      <c r="H1614" s="156"/>
      <c r="I1614" s="23"/>
      <c r="J1614" s="124"/>
      <c r="K1614" s="36"/>
      <c r="L1614" s="124"/>
      <c r="M1614" s="124"/>
      <c r="N1614" s="36"/>
      <c r="O1614" s="131"/>
      <c r="Q1614" s="303"/>
    </row>
    <row r="1615" spans="1:17" s="136" customFormat="1" x14ac:dyDescent="0.2">
      <c r="A1615" s="41"/>
      <c r="B1615" s="24"/>
      <c r="C1615" s="108"/>
      <c r="E1615" s="148"/>
      <c r="F1615" s="148"/>
      <c r="G1615" s="155"/>
      <c r="H1615" s="156"/>
      <c r="I1615" s="23"/>
      <c r="J1615" s="124"/>
      <c r="K1615" s="36"/>
      <c r="L1615" s="124"/>
      <c r="M1615" s="124"/>
      <c r="N1615" s="36"/>
      <c r="O1615" s="131"/>
      <c r="Q1615" s="303"/>
    </row>
    <row r="1616" spans="1:17" s="136" customFormat="1" x14ac:dyDescent="0.2">
      <c r="A1616" s="41"/>
      <c r="B1616" s="24"/>
      <c r="C1616" s="108"/>
      <c r="E1616" s="148"/>
      <c r="F1616" s="148"/>
      <c r="G1616" s="155"/>
      <c r="H1616" s="156"/>
      <c r="I1616" s="23"/>
      <c r="J1616" s="124"/>
      <c r="K1616" s="36"/>
      <c r="L1616" s="124"/>
      <c r="M1616" s="124"/>
      <c r="N1616" s="36"/>
      <c r="O1616" s="131"/>
      <c r="Q1616" s="303"/>
    </row>
    <row r="1617" spans="1:17" s="136" customFormat="1" x14ac:dyDescent="0.2">
      <c r="A1617" s="41"/>
      <c r="B1617" s="24"/>
      <c r="C1617" s="108"/>
      <c r="E1617" s="148"/>
      <c r="F1617" s="148"/>
      <c r="G1617" s="155"/>
      <c r="H1617" s="156"/>
      <c r="I1617" s="23"/>
      <c r="J1617" s="124"/>
      <c r="K1617" s="36"/>
      <c r="L1617" s="124"/>
      <c r="M1617" s="124"/>
      <c r="N1617" s="36"/>
      <c r="O1617" s="131"/>
      <c r="Q1617" s="303"/>
    </row>
    <row r="1618" spans="1:17" s="136" customFormat="1" x14ac:dyDescent="0.2">
      <c r="A1618" s="41"/>
      <c r="B1618" s="24"/>
      <c r="C1618" s="108"/>
      <c r="E1618" s="148"/>
      <c r="F1618" s="148"/>
      <c r="G1618" s="155"/>
      <c r="H1618" s="156"/>
      <c r="I1618" s="23"/>
      <c r="J1618" s="124"/>
      <c r="K1618" s="36"/>
      <c r="L1618" s="124"/>
      <c r="M1618" s="124"/>
      <c r="N1618" s="36"/>
      <c r="O1618" s="131"/>
      <c r="Q1618" s="303"/>
    </row>
    <row r="1619" spans="1:17" s="136" customFormat="1" x14ac:dyDescent="0.2">
      <c r="A1619" s="41"/>
      <c r="B1619" s="24"/>
      <c r="C1619" s="108"/>
      <c r="E1619" s="148"/>
      <c r="F1619" s="148"/>
      <c r="G1619" s="155"/>
      <c r="H1619" s="156"/>
      <c r="I1619" s="23"/>
      <c r="J1619" s="124"/>
      <c r="K1619" s="36"/>
      <c r="L1619" s="124"/>
      <c r="M1619" s="124"/>
      <c r="N1619" s="36"/>
      <c r="O1619" s="131"/>
      <c r="Q1619" s="303"/>
    </row>
    <row r="1620" spans="1:17" s="136" customFormat="1" x14ac:dyDescent="0.2">
      <c r="A1620" s="41"/>
      <c r="B1620" s="24"/>
      <c r="C1620" s="108"/>
      <c r="E1620" s="148"/>
      <c r="F1620" s="148"/>
      <c r="G1620" s="155"/>
      <c r="H1620" s="156"/>
      <c r="I1620" s="23"/>
      <c r="J1620" s="124"/>
      <c r="K1620" s="36"/>
      <c r="L1620" s="124"/>
      <c r="M1620" s="124"/>
      <c r="N1620" s="36"/>
      <c r="O1620" s="131"/>
      <c r="Q1620" s="303"/>
    </row>
    <row r="1621" spans="1:17" s="136" customFormat="1" x14ac:dyDescent="0.2">
      <c r="A1621" s="41"/>
      <c r="B1621" s="24"/>
      <c r="C1621" s="108"/>
      <c r="E1621" s="148"/>
      <c r="F1621" s="148"/>
      <c r="G1621" s="155"/>
      <c r="H1621" s="156"/>
      <c r="I1621" s="23"/>
      <c r="J1621" s="124"/>
      <c r="K1621" s="36"/>
      <c r="L1621" s="124"/>
      <c r="M1621" s="124"/>
      <c r="N1621" s="36"/>
      <c r="O1621" s="131"/>
      <c r="Q1621" s="303"/>
    </row>
    <row r="1622" spans="1:17" s="136" customFormat="1" x14ac:dyDescent="0.2">
      <c r="A1622" s="41"/>
      <c r="B1622" s="24"/>
      <c r="C1622" s="108"/>
      <c r="E1622" s="148"/>
      <c r="F1622" s="148"/>
      <c r="G1622" s="155"/>
      <c r="H1622" s="156"/>
      <c r="I1622" s="23"/>
      <c r="J1622" s="124"/>
      <c r="K1622" s="36"/>
      <c r="L1622" s="124"/>
      <c r="M1622" s="124"/>
      <c r="N1622" s="36"/>
      <c r="O1622" s="131"/>
      <c r="Q1622" s="303"/>
    </row>
    <row r="1623" spans="1:17" s="136" customFormat="1" x14ac:dyDescent="0.2">
      <c r="A1623" s="41"/>
      <c r="B1623" s="24"/>
      <c r="C1623" s="108"/>
      <c r="E1623" s="148"/>
      <c r="F1623" s="148"/>
      <c r="G1623" s="155"/>
      <c r="H1623" s="156"/>
      <c r="I1623" s="23"/>
      <c r="J1623" s="124"/>
      <c r="K1623" s="36"/>
      <c r="L1623" s="124"/>
      <c r="M1623" s="124"/>
      <c r="N1623" s="36"/>
      <c r="O1623" s="131"/>
      <c r="Q1623" s="303"/>
    </row>
    <row r="1624" spans="1:17" s="136" customFormat="1" x14ac:dyDescent="0.2">
      <c r="A1624" s="41"/>
      <c r="B1624" s="24"/>
      <c r="C1624" s="108"/>
      <c r="E1624" s="148"/>
      <c r="F1624" s="148"/>
      <c r="G1624" s="155"/>
      <c r="H1624" s="156"/>
      <c r="I1624" s="23"/>
      <c r="J1624" s="124"/>
      <c r="K1624" s="36"/>
      <c r="L1624" s="124"/>
      <c r="M1624" s="124"/>
      <c r="N1624" s="36"/>
      <c r="O1624" s="131"/>
      <c r="Q1624" s="303"/>
    </row>
    <row r="1625" spans="1:17" s="136" customFormat="1" x14ac:dyDescent="0.2">
      <c r="A1625" s="41"/>
      <c r="B1625" s="24"/>
      <c r="C1625" s="108"/>
      <c r="E1625" s="148"/>
      <c r="F1625" s="148"/>
      <c r="G1625" s="155"/>
      <c r="H1625" s="156"/>
      <c r="I1625" s="23"/>
      <c r="J1625" s="124"/>
      <c r="K1625" s="36"/>
      <c r="L1625" s="124"/>
      <c r="M1625" s="124"/>
      <c r="N1625" s="36"/>
      <c r="O1625" s="131"/>
      <c r="Q1625" s="303"/>
    </row>
    <row r="1626" spans="1:17" s="136" customFormat="1" x14ac:dyDescent="0.2">
      <c r="A1626" s="41"/>
      <c r="B1626" s="24"/>
      <c r="C1626" s="108"/>
      <c r="E1626" s="148"/>
      <c r="F1626" s="148"/>
      <c r="G1626" s="155"/>
      <c r="H1626" s="156"/>
      <c r="I1626" s="23"/>
      <c r="J1626" s="124"/>
      <c r="K1626" s="36"/>
      <c r="L1626" s="124"/>
      <c r="M1626" s="124"/>
      <c r="N1626" s="36"/>
      <c r="O1626" s="131"/>
      <c r="Q1626" s="303"/>
    </row>
    <row r="1627" spans="1:17" s="136" customFormat="1" x14ac:dyDescent="0.2">
      <c r="A1627" s="41"/>
      <c r="B1627" s="24"/>
      <c r="C1627" s="108"/>
      <c r="E1627" s="148"/>
      <c r="F1627" s="148"/>
      <c r="G1627" s="155"/>
      <c r="H1627" s="156"/>
      <c r="I1627" s="23"/>
      <c r="J1627" s="124"/>
      <c r="K1627" s="36"/>
      <c r="L1627" s="124"/>
      <c r="M1627" s="124"/>
      <c r="N1627" s="36"/>
      <c r="O1627" s="131"/>
      <c r="Q1627" s="303"/>
    </row>
    <row r="1628" spans="1:17" s="136" customFormat="1" x14ac:dyDescent="0.2">
      <c r="A1628" s="41"/>
      <c r="B1628" s="24"/>
      <c r="C1628" s="108"/>
      <c r="E1628" s="148"/>
      <c r="F1628" s="148"/>
      <c r="G1628" s="155"/>
      <c r="H1628" s="156"/>
      <c r="I1628" s="23"/>
      <c r="J1628" s="124"/>
      <c r="K1628" s="36"/>
      <c r="L1628" s="124"/>
      <c r="M1628" s="124"/>
      <c r="N1628" s="36"/>
      <c r="O1628" s="131"/>
      <c r="Q1628" s="303"/>
    </row>
    <row r="1629" spans="1:17" s="136" customFormat="1" x14ac:dyDescent="0.2">
      <c r="A1629" s="41"/>
      <c r="B1629" s="24"/>
      <c r="C1629" s="108"/>
      <c r="E1629" s="148"/>
      <c r="F1629" s="148"/>
      <c r="G1629" s="155"/>
      <c r="H1629" s="156"/>
      <c r="I1629" s="23"/>
      <c r="J1629" s="124"/>
      <c r="K1629" s="36"/>
      <c r="L1629" s="124"/>
      <c r="M1629" s="124"/>
      <c r="N1629" s="36"/>
      <c r="O1629" s="131"/>
      <c r="Q1629" s="303"/>
    </row>
    <row r="1630" spans="1:17" s="136" customFormat="1" x14ac:dyDescent="0.2">
      <c r="A1630" s="41"/>
      <c r="B1630" s="24"/>
      <c r="C1630" s="108"/>
      <c r="E1630" s="148"/>
      <c r="F1630" s="148"/>
      <c r="G1630" s="155"/>
      <c r="H1630" s="156"/>
      <c r="I1630" s="23"/>
      <c r="J1630" s="124"/>
      <c r="K1630" s="36"/>
      <c r="L1630" s="124"/>
      <c r="M1630" s="124"/>
      <c r="N1630" s="36"/>
      <c r="O1630" s="131"/>
      <c r="Q1630" s="303"/>
    </row>
    <row r="1631" spans="1:17" s="136" customFormat="1" x14ac:dyDescent="0.2">
      <c r="A1631" s="41"/>
      <c r="B1631" s="24"/>
      <c r="C1631" s="108"/>
      <c r="E1631" s="148"/>
      <c r="F1631" s="148"/>
      <c r="G1631" s="155"/>
      <c r="H1631" s="156"/>
      <c r="I1631" s="23"/>
      <c r="J1631" s="124"/>
      <c r="K1631" s="36"/>
      <c r="L1631" s="124"/>
      <c r="M1631" s="124"/>
      <c r="N1631" s="36"/>
      <c r="O1631" s="131"/>
      <c r="Q1631" s="303"/>
    </row>
    <row r="1632" spans="1:17" s="136" customFormat="1" x14ac:dyDescent="0.2">
      <c r="A1632" s="41"/>
      <c r="B1632" s="24"/>
      <c r="C1632" s="108"/>
      <c r="E1632" s="148"/>
      <c r="F1632" s="148"/>
      <c r="G1632" s="155"/>
      <c r="H1632" s="156"/>
      <c r="I1632" s="23"/>
      <c r="J1632" s="124"/>
      <c r="K1632" s="36"/>
      <c r="L1632" s="124"/>
      <c r="M1632" s="124"/>
      <c r="N1632" s="36"/>
      <c r="O1632" s="131"/>
      <c r="Q1632" s="303"/>
    </row>
    <row r="1633" spans="1:17" s="136" customFormat="1" x14ac:dyDescent="0.2">
      <c r="A1633" s="41"/>
      <c r="B1633" s="24"/>
      <c r="C1633" s="108"/>
      <c r="E1633" s="148"/>
      <c r="F1633" s="148"/>
      <c r="G1633" s="155"/>
      <c r="H1633" s="156"/>
      <c r="I1633" s="23"/>
      <c r="J1633" s="124"/>
      <c r="K1633" s="36"/>
      <c r="L1633" s="124"/>
      <c r="M1633" s="124"/>
      <c r="N1633" s="36"/>
      <c r="O1633" s="131"/>
      <c r="Q1633" s="303"/>
    </row>
    <row r="1634" spans="1:17" s="136" customFormat="1" x14ac:dyDescent="0.2">
      <c r="A1634" s="41"/>
      <c r="B1634" s="24"/>
      <c r="C1634" s="108"/>
      <c r="E1634" s="148"/>
      <c r="F1634" s="148"/>
      <c r="G1634" s="155"/>
      <c r="H1634" s="156"/>
      <c r="I1634" s="23"/>
      <c r="J1634" s="124"/>
      <c r="K1634" s="36"/>
      <c r="L1634" s="124"/>
      <c r="M1634" s="124"/>
      <c r="N1634" s="36"/>
      <c r="O1634" s="131"/>
      <c r="Q1634" s="303"/>
    </row>
    <row r="1635" spans="1:17" s="136" customFormat="1" x14ac:dyDescent="0.2">
      <c r="A1635" s="41"/>
      <c r="B1635" s="24"/>
      <c r="C1635" s="108"/>
      <c r="E1635" s="148"/>
      <c r="F1635" s="148"/>
      <c r="G1635" s="155"/>
      <c r="H1635" s="156"/>
      <c r="I1635" s="23"/>
      <c r="J1635" s="124"/>
      <c r="K1635" s="36"/>
      <c r="L1635" s="124"/>
      <c r="M1635" s="124"/>
      <c r="N1635" s="36"/>
      <c r="O1635" s="131"/>
      <c r="Q1635" s="303"/>
    </row>
    <row r="1636" spans="1:17" s="136" customFormat="1" x14ac:dyDescent="0.2">
      <c r="A1636" s="41"/>
      <c r="B1636" s="24"/>
      <c r="C1636" s="108"/>
      <c r="E1636" s="148"/>
      <c r="F1636" s="148"/>
      <c r="G1636" s="155"/>
      <c r="H1636" s="156"/>
      <c r="I1636" s="23"/>
      <c r="J1636" s="124"/>
      <c r="K1636" s="36"/>
      <c r="L1636" s="124"/>
      <c r="M1636" s="124"/>
      <c r="N1636" s="36"/>
      <c r="O1636" s="131"/>
      <c r="Q1636" s="303"/>
    </row>
    <row r="1637" spans="1:17" s="136" customFormat="1" x14ac:dyDescent="0.2">
      <c r="A1637" s="41"/>
      <c r="B1637" s="24"/>
      <c r="C1637" s="108"/>
      <c r="E1637" s="148"/>
      <c r="F1637" s="148"/>
      <c r="G1637" s="155"/>
      <c r="H1637" s="156"/>
      <c r="I1637" s="23"/>
      <c r="J1637" s="124"/>
      <c r="K1637" s="36"/>
      <c r="L1637" s="124"/>
      <c r="M1637" s="124"/>
      <c r="N1637" s="36"/>
      <c r="O1637" s="131"/>
      <c r="Q1637" s="303"/>
    </row>
    <row r="1638" spans="1:17" s="136" customFormat="1" x14ac:dyDescent="0.2">
      <c r="A1638" s="41"/>
      <c r="B1638" s="24"/>
      <c r="C1638" s="108"/>
      <c r="E1638" s="148"/>
      <c r="F1638" s="148"/>
      <c r="G1638" s="155"/>
      <c r="H1638" s="156"/>
      <c r="I1638" s="23"/>
      <c r="J1638" s="124"/>
      <c r="K1638" s="36"/>
      <c r="L1638" s="124"/>
      <c r="M1638" s="124"/>
      <c r="N1638" s="36"/>
      <c r="O1638" s="131"/>
      <c r="Q1638" s="303"/>
    </row>
    <row r="1639" spans="1:17" s="136" customFormat="1" x14ac:dyDescent="0.2">
      <c r="A1639" s="41"/>
      <c r="B1639" s="24"/>
      <c r="C1639" s="108"/>
      <c r="E1639" s="148"/>
      <c r="F1639" s="148"/>
      <c r="G1639" s="155"/>
      <c r="H1639" s="156"/>
      <c r="I1639" s="23"/>
      <c r="J1639" s="124"/>
      <c r="K1639" s="36"/>
      <c r="L1639" s="124"/>
      <c r="M1639" s="124"/>
      <c r="N1639" s="36"/>
      <c r="O1639" s="131"/>
      <c r="Q1639" s="303"/>
    </row>
    <row r="1640" spans="1:17" s="136" customFormat="1" x14ac:dyDescent="0.2">
      <c r="A1640" s="41"/>
      <c r="B1640" s="24"/>
      <c r="C1640" s="108"/>
      <c r="E1640" s="148"/>
      <c r="F1640" s="148"/>
      <c r="G1640" s="155"/>
      <c r="H1640" s="156"/>
      <c r="I1640" s="23"/>
      <c r="J1640" s="124"/>
      <c r="K1640" s="36"/>
      <c r="L1640" s="124"/>
      <c r="M1640" s="124"/>
      <c r="N1640" s="36"/>
      <c r="O1640" s="131"/>
      <c r="Q1640" s="303"/>
    </row>
    <row r="1641" spans="1:17" s="136" customFormat="1" x14ac:dyDescent="0.2">
      <c r="A1641" s="41"/>
      <c r="B1641" s="24"/>
      <c r="C1641" s="108"/>
      <c r="E1641" s="148"/>
      <c r="F1641" s="148"/>
      <c r="G1641" s="155"/>
      <c r="H1641" s="156"/>
      <c r="I1641" s="23"/>
      <c r="J1641" s="124"/>
      <c r="K1641" s="36"/>
      <c r="L1641" s="124"/>
      <c r="M1641" s="124"/>
      <c r="N1641" s="36"/>
      <c r="O1641" s="131"/>
      <c r="Q1641" s="303"/>
    </row>
    <row r="1642" spans="1:17" s="136" customFormat="1" x14ac:dyDescent="0.2">
      <c r="A1642" s="41"/>
      <c r="B1642" s="24"/>
      <c r="C1642" s="108"/>
      <c r="E1642" s="148"/>
      <c r="F1642" s="148"/>
      <c r="G1642" s="155"/>
      <c r="H1642" s="156"/>
      <c r="I1642" s="23"/>
      <c r="J1642" s="124"/>
      <c r="K1642" s="36"/>
      <c r="L1642" s="124"/>
      <c r="M1642" s="124"/>
      <c r="N1642" s="36"/>
      <c r="O1642" s="131"/>
      <c r="Q1642" s="303"/>
    </row>
    <row r="1643" spans="1:17" s="136" customFormat="1" x14ac:dyDescent="0.2">
      <c r="A1643" s="41"/>
      <c r="B1643" s="24"/>
      <c r="C1643" s="108"/>
      <c r="E1643" s="148"/>
      <c r="F1643" s="148"/>
      <c r="G1643" s="155"/>
      <c r="H1643" s="156"/>
      <c r="I1643" s="23"/>
      <c r="J1643" s="124"/>
      <c r="K1643" s="36"/>
      <c r="L1643" s="124"/>
      <c r="M1643" s="124"/>
      <c r="N1643" s="36"/>
      <c r="O1643" s="131"/>
      <c r="Q1643" s="303"/>
    </row>
    <row r="1644" spans="1:17" s="136" customFormat="1" x14ac:dyDescent="0.2">
      <c r="A1644" s="41"/>
      <c r="B1644" s="24"/>
      <c r="C1644" s="108"/>
      <c r="E1644" s="148"/>
      <c r="F1644" s="148"/>
      <c r="G1644" s="155"/>
      <c r="H1644" s="156"/>
      <c r="I1644" s="23"/>
      <c r="J1644" s="124"/>
      <c r="K1644" s="36"/>
      <c r="L1644" s="124"/>
      <c r="M1644" s="124"/>
      <c r="N1644" s="36"/>
      <c r="O1644" s="131"/>
      <c r="Q1644" s="303"/>
    </row>
    <row r="1645" spans="1:17" s="136" customFormat="1" x14ac:dyDescent="0.2">
      <c r="A1645" s="41"/>
      <c r="B1645" s="24"/>
      <c r="C1645" s="108"/>
      <c r="E1645" s="148"/>
      <c r="F1645" s="148"/>
      <c r="G1645" s="155"/>
      <c r="H1645" s="156"/>
      <c r="I1645" s="23"/>
      <c r="J1645" s="124"/>
      <c r="K1645" s="36"/>
      <c r="L1645" s="124"/>
      <c r="M1645" s="124"/>
      <c r="N1645" s="36"/>
      <c r="O1645" s="131"/>
      <c r="Q1645" s="303"/>
    </row>
    <row r="1646" spans="1:17" s="136" customFormat="1" x14ac:dyDescent="0.2">
      <c r="A1646" s="41"/>
      <c r="B1646" s="24"/>
      <c r="C1646" s="108"/>
      <c r="E1646" s="148"/>
      <c r="F1646" s="148"/>
      <c r="G1646" s="155"/>
      <c r="H1646" s="156"/>
      <c r="I1646" s="23"/>
      <c r="J1646" s="124"/>
      <c r="K1646" s="36"/>
      <c r="L1646" s="124"/>
      <c r="M1646" s="124"/>
      <c r="N1646" s="36"/>
      <c r="O1646" s="131"/>
      <c r="Q1646" s="303"/>
    </row>
    <row r="1647" spans="1:17" s="136" customFormat="1" x14ac:dyDescent="0.2">
      <c r="A1647" s="41"/>
      <c r="B1647" s="24"/>
      <c r="C1647" s="108"/>
      <c r="E1647" s="148"/>
      <c r="F1647" s="148"/>
      <c r="G1647" s="155"/>
      <c r="H1647" s="156"/>
      <c r="I1647" s="23"/>
      <c r="J1647" s="124"/>
      <c r="K1647" s="36"/>
      <c r="L1647" s="124"/>
      <c r="M1647" s="124"/>
      <c r="N1647" s="36"/>
      <c r="O1647" s="131"/>
      <c r="Q1647" s="303"/>
    </row>
    <row r="1648" spans="1:17" s="136" customFormat="1" x14ac:dyDescent="0.2">
      <c r="A1648" s="41"/>
      <c r="B1648" s="24"/>
      <c r="C1648" s="108"/>
      <c r="E1648" s="148"/>
      <c r="F1648" s="148"/>
      <c r="G1648" s="155"/>
      <c r="H1648" s="156"/>
      <c r="I1648" s="23"/>
      <c r="J1648" s="124"/>
      <c r="K1648" s="36"/>
      <c r="L1648" s="124"/>
      <c r="M1648" s="124"/>
      <c r="N1648" s="36"/>
      <c r="O1648" s="131"/>
      <c r="Q1648" s="303"/>
    </row>
    <row r="1649" spans="1:17" s="136" customFormat="1" x14ac:dyDescent="0.2">
      <c r="A1649" s="41"/>
      <c r="B1649" s="24"/>
      <c r="C1649" s="108"/>
      <c r="E1649" s="148"/>
      <c r="F1649" s="148"/>
      <c r="G1649" s="155"/>
      <c r="H1649" s="156"/>
      <c r="I1649" s="23"/>
      <c r="J1649" s="124"/>
      <c r="K1649" s="36"/>
      <c r="L1649" s="124"/>
      <c r="M1649" s="124"/>
      <c r="N1649" s="36"/>
      <c r="O1649" s="131"/>
      <c r="Q1649" s="303"/>
    </row>
    <row r="1650" spans="1:17" s="136" customFormat="1" x14ac:dyDescent="0.2">
      <c r="A1650" s="41"/>
      <c r="B1650" s="24"/>
      <c r="C1650" s="108"/>
      <c r="E1650" s="148"/>
      <c r="F1650" s="148"/>
      <c r="G1650" s="155"/>
      <c r="H1650" s="156"/>
      <c r="I1650" s="23"/>
      <c r="J1650" s="124"/>
      <c r="K1650" s="36"/>
      <c r="L1650" s="124"/>
      <c r="M1650" s="124"/>
      <c r="N1650" s="36"/>
      <c r="O1650" s="131"/>
      <c r="Q1650" s="303"/>
    </row>
    <row r="1651" spans="1:17" s="136" customFormat="1" x14ac:dyDescent="0.2">
      <c r="A1651" s="41"/>
      <c r="B1651" s="24"/>
      <c r="C1651" s="108"/>
      <c r="E1651" s="148"/>
      <c r="F1651" s="148"/>
      <c r="G1651" s="155"/>
      <c r="H1651" s="156"/>
      <c r="I1651" s="23"/>
      <c r="J1651" s="124"/>
      <c r="K1651" s="36"/>
      <c r="L1651" s="124"/>
      <c r="M1651" s="124"/>
      <c r="N1651" s="36"/>
      <c r="O1651" s="131"/>
      <c r="Q1651" s="303"/>
    </row>
    <row r="1652" spans="1:17" s="136" customFormat="1" x14ac:dyDescent="0.2">
      <c r="A1652" s="41"/>
      <c r="B1652" s="24"/>
      <c r="C1652" s="108"/>
      <c r="E1652" s="148"/>
      <c r="F1652" s="148"/>
      <c r="G1652" s="155"/>
      <c r="H1652" s="156"/>
      <c r="I1652" s="23"/>
      <c r="J1652" s="124"/>
      <c r="K1652" s="36"/>
      <c r="L1652" s="124"/>
      <c r="M1652" s="124"/>
      <c r="N1652" s="36"/>
      <c r="O1652" s="131"/>
      <c r="Q1652" s="303"/>
    </row>
    <row r="1653" spans="1:17" s="136" customFormat="1" x14ac:dyDescent="0.2">
      <c r="A1653" s="41"/>
      <c r="B1653" s="24"/>
      <c r="C1653" s="108"/>
      <c r="E1653" s="148"/>
      <c r="F1653" s="148"/>
      <c r="G1653" s="155"/>
      <c r="H1653" s="156"/>
      <c r="I1653" s="23"/>
      <c r="J1653" s="124"/>
      <c r="K1653" s="36"/>
      <c r="L1653" s="124"/>
      <c r="M1653" s="124"/>
      <c r="N1653" s="36"/>
      <c r="O1653" s="131"/>
      <c r="Q1653" s="303"/>
    </row>
    <row r="1654" spans="1:17" s="136" customFormat="1" x14ac:dyDescent="0.2">
      <c r="A1654" s="41"/>
      <c r="B1654" s="24"/>
      <c r="C1654" s="108"/>
      <c r="E1654" s="148"/>
      <c r="F1654" s="148"/>
      <c r="G1654" s="155"/>
      <c r="H1654" s="156"/>
      <c r="I1654" s="23"/>
      <c r="J1654" s="124"/>
      <c r="K1654" s="36"/>
      <c r="L1654" s="124"/>
      <c r="M1654" s="124"/>
      <c r="N1654" s="36"/>
      <c r="O1654" s="131"/>
      <c r="Q1654" s="303"/>
    </row>
    <row r="1655" spans="1:17" s="136" customFormat="1" x14ac:dyDescent="0.2">
      <c r="A1655" s="41"/>
      <c r="B1655" s="24"/>
      <c r="C1655" s="108"/>
      <c r="E1655" s="148"/>
      <c r="F1655" s="148"/>
      <c r="G1655" s="155"/>
      <c r="H1655" s="156"/>
      <c r="I1655" s="23"/>
      <c r="J1655" s="124"/>
      <c r="K1655" s="36"/>
      <c r="L1655" s="124"/>
      <c r="M1655" s="124"/>
      <c r="N1655" s="36"/>
      <c r="O1655" s="131"/>
      <c r="Q1655" s="303"/>
    </row>
    <row r="1656" spans="1:17" s="136" customFormat="1" x14ac:dyDescent="0.2">
      <c r="A1656" s="41"/>
      <c r="B1656" s="24"/>
      <c r="C1656" s="108"/>
      <c r="E1656" s="148"/>
      <c r="F1656" s="148"/>
      <c r="G1656" s="155"/>
      <c r="H1656" s="156"/>
      <c r="I1656" s="23"/>
      <c r="J1656" s="124"/>
      <c r="K1656" s="36"/>
      <c r="L1656" s="124"/>
      <c r="M1656" s="124"/>
      <c r="N1656" s="36"/>
      <c r="O1656" s="131"/>
      <c r="Q1656" s="303"/>
    </row>
    <row r="1657" spans="1:17" s="136" customFormat="1" x14ac:dyDescent="0.2">
      <c r="A1657" s="41"/>
      <c r="B1657" s="24"/>
      <c r="C1657" s="108"/>
      <c r="E1657" s="148"/>
      <c r="F1657" s="148"/>
      <c r="G1657" s="155"/>
      <c r="H1657" s="156"/>
      <c r="I1657" s="23"/>
      <c r="J1657" s="124"/>
      <c r="K1657" s="36"/>
      <c r="L1657" s="124"/>
      <c r="M1657" s="124"/>
      <c r="N1657" s="36"/>
      <c r="O1657" s="131"/>
      <c r="Q1657" s="303"/>
    </row>
    <row r="1658" spans="1:17" s="136" customFormat="1" x14ac:dyDescent="0.2">
      <c r="A1658" s="41"/>
      <c r="B1658" s="24"/>
      <c r="C1658" s="108"/>
      <c r="E1658" s="148"/>
      <c r="F1658" s="148"/>
      <c r="G1658" s="155"/>
      <c r="H1658" s="156"/>
      <c r="I1658" s="23"/>
      <c r="J1658" s="124"/>
      <c r="K1658" s="36"/>
      <c r="L1658" s="124"/>
      <c r="M1658" s="124"/>
      <c r="N1658" s="36"/>
      <c r="O1658" s="131"/>
      <c r="Q1658" s="303"/>
    </row>
    <row r="1659" spans="1:17" s="136" customFormat="1" x14ac:dyDescent="0.2">
      <c r="A1659" s="41"/>
      <c r="B1659" s="24"/>
      <c r="C1659" s="108"/>
      <c r="E1659" s="148"/>
      <c r="F1659" s="148"/>
      <c r="G1659" s="155"/>
      <c r="H1659" s="156"/>
      <c r="I1659" s="23"/>
      <c r="J1659" s="124"/>
      <c r="K1659" s="36"/>
      <c r="L1659" s="124"/>
      <c r="M1659" s="124"/>
      <c r="N1659" s="36"/>
      <c r="O1659" s="131"/>
      <c r="Q1659" s="303"/>
    </row>
    <row r="1660" spans="1:17" s="136" customFormat="1" x14ac:dyDescent="0.2">
      <c r="A1660" s="41"/>
      <c r="B1660" s="24"/>
      <c r="C1660" s="108"/>
      <c r="E1660" s="148"/>
      <c r="F1660" s="148"/>
      <c r="G1660" s="155"/>
      <c r="H1660" s="156"/>
      <c r="I1660" s="23"/>
      <c r="J1660" s="124"/>
      <c r="K1660" s="36"/>
      <c r="L1660" s="124"/>
      <c r="M1660" s="124"/>
      <c r="N1660" s="36"/>
      <c r="O1660" s="131"/>
      <c r="Q1660" s="303"/>
    </row>
    <row r="1661" spans="1:17" s="136" customFormat="1" x14ac:dyDescent="0.2">
      <c r="A1661" s="41"/>
      <c r="B1661" s="24"/>
      <c r="C1661" s="108"/>
      <c r="E1661" s="148"/>
      <c r="F1661" s="148"/>
      <c r="G1661" s="155"/>
      <c r="H1661" s="156"/>
      <c r="I1661" s="23"/>
      <c r="J1661" s="124"/>
      <c r="K1661" s="36"/>
      <c r="L1661" s="124"/>
      <c r="M1661" s="124"/>
      <c r="N1661" s="36"/>
      <c r="O1661" s="131"/>
      <c r="Q1661" s="303"/>
    </row>
    <row r="1662" spans="1:17" s="136" customFormat="1" x14ac:dyDescent="0.2">
      <c r="A1662" s="41"/>
      <c r="B1662" s="24"/>
      <c r="C1662" s="108"/>
      <c r="E1662" s="148"/>
      <c r="F1662" s="148"/>
      <c r="G1662" s="155"/>
      <c r="H1662" s="156"/>
      <c r="I1662" s="23"/>
      <c r="J1662" s="124"/>
      <c r="K1662" s="36"/>
      <c r="L1662" s="124"/>
      <c r="M1662" s="124"/>
      <c r="N1662" s="36"/>
      <c r="O1662" s="131"/>
      <c r="Q1662" s="303"/>
    </row>
    <row r="1663" spans="1:17" s="136" customFormat="1" x14ac:dyDescent="0.2">
      <c r="A1663" s="41"/>
      <c r="B1663" s="24"/>
      <c r="C1663" s="108"/>
      <c r="E1663" s="148"/>
      <c r="F1663" s="148"/>
      <c r="G1663" s="155"/>
      <c r="H1663" s="156"/>
      <c r="I1663" s="23"/>
      <c r="J1663" s="124"/>
      <c r="K1663" s="36"/>
      <c r="L1663" s="124"/>
      <c r="M1663" s="124"/>
      <c r="N1663" s="36"/>
      <c r="O1663" s="131"/>
      <c r="Q1663" s="303"/>
    </row>
    <row r="1664" spans="1:17" s="136" customFormat="1" x14ac:dyDescent="0.2">
      <c r="A1664" s="41"/>
      <c r="B1664" s="24"/>
      <c r="C1664" s="108"/>
      <c r="E1664" s="148"/>
      <c r="F1664" s="148"/>
      <c r="G1664" s="155"/>
      <c r="H1664" s="156"/>
      <c r="I1664" s="23"/>
      <c r="J1664" s="124"/>
      <c r="K1664" s="36"/>
      <c r="L1664" s="124"/>
      <c r="M1664" s="124"/>
      <c r="N1664" s="36"/>
      <c r="O1664" s="131"/>
      <c r="Q1664" s="303"/>
    </row>
    <row r="1665" spans="1:17" s="136" customFormat="1" x14ac:dyDescent="0.2">
      <c r="A1665" s="41"/>
      <c r="B1665" s="24"/>
      <c r="C1665" s="108"/>
      <c r="E1665" s="148"/>
      <c r="F1665" s="148"/>
      <c r="G1665" s="155"/>
      <c r="H1665" s="156"/>
      <c r="I1665" s="23"/>
      <c r="J1665" s="124"/>
      <c r="K1665" s="36"/>
      <c r="L1665" s="124"/>
      <c r="M1665" s="124"/>
      <c r="N1665" s="36"/>
      <c r="O1665" s="131"/>
      <c r="Q1665" s="303"/>
    </row>
    <row r="1666" spans="1:17" s="136" customFormat="1" x14ac:dyDescent="0.2">
      <c r="A1666" s="41"/>
      <c r="B1666" s="24"/>
      <c r="C1666" s="108"/>
      <c r="E1666" s="148"/>
      <c r="F1666" s="148"/>
      <c r="G1666" s="155"/>
      <c r="H1666" s="156"/>
      <c r="I1666" s="23"/>
      <c r="J1666" s="124"/>
      <c r="K1666" s="36"/>
      <c r="L1666" s="124"/>
      <c r="M1666" s="124"/>
      <c r="N1666" s="36"/>
      <c r="O1666" s="131"/>
      <c r="Q1666" s="303"/>
    </row>
    <row r="1667" spans="1:17" s="136" customFormat="1" x14ac:dyDescent="0.2">
      <c r="A1667" s="41"/>
      <c r="B1667" s="24"/>
      <c r="C1667" s="108"/>
      <c r="E1667" s="148"/>
      <c r="F1667" s="148"/>
      <c r="G1667" s="155"/>
      <c r="H1667" s="156"/>
      <c r="I1667" s="23"/>
      <c r="J1667" s="124"/>
      <c r="K1667" s="36"/>
      <c r="L1667" s="124"/>
      <c r="M1667" s="124"/>
      <c r="N1667" s="36"/>
      <c r="O1667" s="131"/>
      <c r="Q1667" s="303"/>
    </row>
    <row r="1668" spans="1:17" s="136" customFormat="1" x14ac:dyDescent="0.2">
      <c r="A1668" s="41"/>
      <c r="B1668" s="24"/>
      <c r="C1668" s="108"/>
      <c r="E1668" s="148"/>
      <c r="F1668" s="148"/>
      <c r="G1668" s="155"/>
      <c r="H1668" s="156"/>
      <c r="I1668" s="23"/>
      <c r="J1668" s="124"/>
      <c r="K1668" s="36"/>
      <c r="L1668" s="124"/>
      <c r="M1668" s="124"/>
      <c r="N1668" s="36"/>
      <c r="O1668" s="131"/>
      <c r="Q1668" s="303"/>
    </row>
    <row r="1669" spans="1:17" s="136" customFormat="1" x14ac:dyDescent="0.2">
      <c r="A1669" s="41"/>
      <c r="B1669" s="24"/>
      <c r="C1669" s="108"/>
      <c r="E1669" s="148"/>
      <c r="F1669" s="148"/>
      <c r="G1669" s="155"/>
      <c r="H1669" s="156"/>
      <c r="I1669" s="23"/>
      <c r="J1669" s="124"/>
      <c r="K1669" s="36"/>
      <c r="L1669" s="124"/>
      <c r="M1669" s="124"/>
      <c r="N1669" s="36"/>
      <c r="O1669" s="131"/>
      <c r="Q1669" s="303"/>
    </row>
    <row r="1670" spans="1:17" s="136" customFormat="1" x14ac:dyDescent="0.2">
      <c r="A1670" s="41"/>
      <c r="B1670" s="24"/>
      <c r="C1670" s="108"/>
      <c r="E1670" s="148"/>
      <c r="F1670" s="148"/>
      <c r="G1670" s="155"/>
      <c r="H1670" s="156"/>
      <c r="I1670" s="23"/>
      <c r="J1670" s="124"/>
      <c r="K1670" s="36"/>
      <c r="L1670" s="124"/>
      <c r="M1670" s="124"/>
      <c r="N1670" s="36"/>
      <c r="O1670" s="131"/>
      <c r="Q1670" s="303"/>
    </row>
    <row r="1671" spans="1:17" s="136" customFormat="1" x14ac:dyDescent="0.2">
      <c r="A1671" s="41"/>
      <c r="B1671" s="24"/>
      <c r="C1671" s="108"/>
      <c r="E1671" s="148"/>
      <c r="F1671" s="148"/>
      <c r="G1671" s="155"/>
      <c r="H1671" s="156"/>
      <c r="I1671" s="23"/>
      <c r="J1671" s="124"/>
      <c r="K1671" s="36"/>
      <c r="L1671" s="124"/>
      <c r="M1671" s="124"/>
      <c r="N1671" s="36"/>
      <c r="O1671" s="131"/>
      <c r="Q1671" s="303"/>
    </row>
    <row r="1672" spans="1:17" s="136" customFormat="1" x14ac:dyDescent="0.2">
      <c r="A1672" s="41"/>
      <c r="B1672" s="24"/>
      <c r="C1672" s="108"/>
      <c r="E1672" s="148"/>
      <c r="F1672" s="148"/>
      <c r="G1672" s="155"/>
      <c r="H1672" s="156"/>
      <c r="I1672" s="23"/>
      <c r="J1672" s="124"/>
      <c r="K1672" s="36"/>
      <c r="L1672" s="124"/>
      <c r="M1672" s="124"/>
      <c r="N1672" s="36"/>
      <c r="O1672" s="131"/>
      <c r="Q1672" s="303"/>
    </row>
    <row r="1673" spans="1:17" s="136" customFormat="1" x14ac:dyDescent="0.2">
      <c r="A1673" s="41"/>
      <c r="B1673" s="24"/>
      <c r="C1673" s="108"/>
      <c r="E1673" s="148"/>
      <c r="F1673" s="148"/>
      <c r="G1673" s="155"/>
      <c r="H1673" s="156"/>
      <c r="I1673" s="23"/>
      <c r="J1673" s="124"/>
      <c r="K1673" s="36"/>
      <c r="L1673" s="124"/>
      <c r="M1673" s="124"/>
      <c r="N1673" s="36"/>
      <c r="O1673" s="131"/>
      <c r="Q1673" s="303"/>
    </row>
    <row r="1674" spans="1:17" s="136" customFormat="1" x14ac:dyDescent="0.2">
      <c r="A1674" s="41"/>
      <c r="B1674" s="24"/>
      <c r="C1674" s="108"/>
      <c r="E1674" s="148"/>
      <c r="F1674" s="148"/>
      <c r="G1674" s="155"/>
      <c r="H1674" s="156"/>
      <c r="I1674" s="23"/>
      <c r="J1674" s="124"/>
      <c r="K1674" s="36"/>
      <c r="L1674" s="124"/>
      <c r="M1674" s="124"/>
      <c r="N1674" s="36"/>
      <c r="O1674" s="131"/>
      <c r="Q1674" s="303"/>
    </row>
    <row r="1675" spans="1:17" s="136" customFormat="1" x14ac:dyDescent="0.2">
      <c r="A1675" s="41"/>
      <c r="B1675" s="24"/>
      <c r="C1675" s="108"/>
      <c r="E1675" s="148"/>
      <c r="F1675" s="148"/>
      <c r="G1675" s="155"/>
      <c r="H1675" s="156"/>
      <c r="I1675" s="23"/>
      <c r="J1675" s="124"/>
      <c r="K1675" s="36"/>
      <c r="L1675" s="124"/>
      <c r="M1675" s="124"/>
      <c r="N1675" s="36"/>
      <c r="O1675" s="131"/>
      <c r="Q1675" s="303"/>
    </row>
    <row r="1676" spans="1:17" s="136" customFormat="1" x14ac:dyDescent="0.2">
      <c r="A1676" s="41"/>
      <c r="B1676" s="24"/>
      <c r="C1676" s="108"/>
      <c r="E1676" s="148"/>
      <c r="F1676" s="148"/>
      <c r="G1676" s="155"/>
      <c r="H1676" s="156"/>
      <c r="I1676" s="23"/>
      <c r="J1676" s="124"/>
      <c r="K1676" s="36"/>
      <c r="L1676" s="124"/>
      <c r="M1676" s="124"/>
      <c r="N1676" s="36"/>
      <c r="O1676" s="131"/>
      <c r="Q1676" s="303"/>
    </row>
    <row r="1677" spans="1:17" s="136" customFormat="1" x14ac:dyDescent="0.2">
      <c r="A1677" s="41"/>
      <c r="B1677" s="24"/>
      <c r="C1677" s="108"/>
      <c r="E1677" s="148"/>
      <c r="F1677" s="148"/>
      <c r="G1677" s="155"/>
      <c r="H1677" s="156"/>
      <c r="I1677" s="23"/>
      <c r="J1677" s="124"/>
      <c r="K1677" s="36"/>
      <c r="L1677" s="124"/>
      <c r="M1677" s="124"/>
      <c r="N1677" s="36"/>
      <c r="O1677" s="131"/>
      <c r="Q1677" s="303"/>
    </row>
    <row r="1678" spans="1:17" s="136" customFormat="1" x14ac:dyDescent="0.2">
      <c r="A1678" s="41"/>
      <c r="B1678" s="24"/>
      <c r="C1678" s="108"/>
      <c r="E1678" s="148"/>
      <c r="F1678" s="148"/>
      <c r="G1678" s="155"/>
      <c r="H1678" s="156"/>
      <c r="I1678" s="23"/>
      <c r="J1678" s="124"/>
      <c r="K1678" s="36"/>
      <c r="L1678" s="124"/>
      <c r="M1678" s="124"/>
      <c r="N1678" s="36"/>
      <c r="O1678" s="131"/>
      <c r="Q1678" s="303"/>
    </row>
    <row r="1679" spans="1:17" s="136" customFormat="1" x14ac:dyDescent="0.2">
      <c r="A1679" s="41"/>
      <c r="B1679" s="24"/>
      <c r="C1679" s="108"/>
      <c r="E1679" s="148"/>
      <c r="F1679" s="148"/>
      <c r="G1679" s="155"/>
      <c r="H1679" s="156"/>
      <c r="I1679" s="23"/>
      <c r="J1679" s="124"/>
      <c r="K1679" s="36"/>
      <c r="L1679" s="124"/>
      <c r="M1679" s="124"/>
      <c r="N1679" s="36"/>
      <c r="O1679" s="131"/>
      <c r="Q1679" s="303"/>
    </row>
    <row r="1680" spans="1:17" s="136" customFormat="1" x14ac:dyDescent="0.2">
      <c r="A1680" s="41"/>
      <c r="B1680" s="24"/>
      <c r="C1680" s="108"/>
      <c r="E1680" s="148"/>
      <c r="F1680" s="148"/>
      <c r="G1680" s="155"/>
      <c r="H1680" s="156"/>
      <c r="I1680" s="23"/>
      <c r="J1680" s="124"/>
      <c r="K1680" s="36"/>
      <c r="L1680" s="124"/>
      <c r="M1680" s="124"/>
      <c r="N1680" s="36"/>
      <c r="O1680" s="131"/>
      <c r="Q1680" s="303"/>
    </row>
    <row r="1681" spans="1:17" s="136" customFormat="1" x14ac:dyDescent="0.2">
      <c r="A1681" s="41"/>
      <c r="B1681" s="24"/>
      <c r="C1681" s="108"/>
      <c r="E1681" s="148"/>
      <c r="F1681" s="148"/>
      <c r="G1681" s="155"/>
      <c r="H1681" s="156"/>
      <c r="I1681" s="23"/>
      <c r="J1681" s="124"/>
      <c r="K1681" s="36"/>
      <c r="L1681" s="124"/>
      <c r="M1681" s="124"/>
      <c r="N1681" s="36"/>
      <c r="O1681" s="131"/>
      <c r="Q1681" s="303"/>
    </row>
    <row r="1682" spans="1:17" s="136" customFormat="1" x14ac:dyDescent="0.2">
      <c r="A1682" s="41"/>
      <c r="B1682" s="24"/>
      <c r="C1682" s="108"/>
      <c r="E1682" s="148"/>
      <c r="F1682" s="148"/>
      <c r="G1682" s="155"/>
      <c r="H1682" s="156"/>
      <c r="I1682" s="23"/>
      <c r="J1682" s="124"/>
      <c r="K1682" s="36"/>
      <c r="L1682" s="124"/>
      <c r="M1682" s="124"/>
      <c r="N1682" s="36"/>
      <c r="O1682" s="131"/>
      <c r="Q1682" s="303"/>
    </row>
    <row r="1683" spans="1:17" s="136" customFormat="1" x14ac:dyDescent="0.2">
      <c r="A1683" s="41"/>
      <c r="B1683" s="24"/>
      <c r="C1683" s="108"/>
      <c r="E1683" s="148"/>
      <c r="F1683" s="148"/>
      <c r="G1683" s="155"/>
      <c r="H1683" s="156"/>
      <c r="I1683" s="23"/>
      <c r="J1683" s="124"/>
      <c r="K1683" s="36"/>
      <c r="L1683" s="124"/>
      <c r="M1683" s="124"/>
      <c r="N1683" s="36"/>
      <c r="O1683" s="131"/>
      <c r="Q1683" s="303"/>
    </row>
    <row r="1684" spans="1:17" s="136" customFormat="1" x14ac:dyDescent="0.2">
      <c r="A1684" s="41"/>
      <c r="B1684" s="24"/>
      <c r="C1684" s="108"/>
      <c r="E1684" s="148"/>
      <c r="F1684" s="148"/>
      <c r="G1684" s="155"/>
      <c r="H1684" s="156"/>
      <c r="I1684" s="23"/>
      <c r="J1684" s="124"/>
      <c r="K1684" s="36"/>
      <c r="L1684" s="124"/>
      <c r="M1684" s="124"/>
      <c r="N1684" s="36"/>
      <c r="O1684" s="131"/>
      <c r="Q1684" s="303"/>
    </row>
    <row r="1685" spans="1:17" s="136" customFormat="1" x14ac:dyDescent="0.2">
      <c r="A1685" s="41"/>
      <c r="B1685" s="24"/>
      <c r="C1685" s="108"/>
      <c r="E1685" s="148"/>
      <c r="F1685" s="148"/>
      <c r="G1685" s="155"/>
      <c r="H1685" s="156"/>
      <c r="I1685" s="23"/>
      <c r="J1685" s="124"/>
      <c r="K1685" s="36"/>
      <c r="L1685" s="124"/>
      <c r="M1685" s="124"/>
      <c r="N1685" s="36"/>
      <c r="O1685" s="131"/>
      <c r="Q1685" s="303"/>
    </row>
    <row r="1686" spans="1:17" s="136" customFormat="1" x14ac:dyDescent="0.2">
      <c r="A1686" s="41"/>
      <c r="B1686" s="24"/>
      <c r="C1686" s="108"/>
      <c r="E1686" s="148"/>
      <c r="F1686" s="148"/>
      <c r="G1686" s="155"/>
      <c r="H1686" s="156"/>
      <c r="I1686" s="23"/>
      <c r="J1686" s="124"/>
      <c r="K1686" s="36"/>
      <c r="L1686" s="124"/>
      <c r="M1686" s="124"/>
      <c r="N1686" s="36"/>
      <c r="O1686" s="131"/>
      <c r="Q1686" s="303"/>
    </row>
    <row r="1687" spans="1:17" s="136" customFormat="1" x14ac:dyDescent="0.2">
      <c r="A1687" s="41"/>
      <c r="B1687" s="24"/>
      <c r="C1687" s="108"/>
      <c r="E1687" s="148"/>
      <c r="F1687" s="148"/>
      <c r="G1687" s="155"/>
      <c r="H1687" s="156"/>
      <c r="I1687" s="23"/>
      <c r="J1687" s="124"/>
      <c r="K1687" s="36"/>
      <c r="L1687" s="124"/>
      <c r="M1687" s="124"/>
      <c r="N1687" s="36"/>
      <c r="O1687" s="131"/>
      <c r="Q1687" s="303"/>
    </row>
    <row r="1688" spans="1:17" s="136" customFormat="1" x14ac:dyDescent="0.2">
      <c r="A1688" s="41"/>
      <c r="B1688" s="24"/>
      <c r="C1688" s="108"/>
      <c r="E1688" s="148"/>
      <c r="F1688" s="148"/>
      <c r="G1688" s="155"/>
      <c r="H1688" s="156"/>
      <c r="I1688" s="23"/>
      <c r="J1688" s="124"/>
      <c r="K1688" s="36"/>
      <c r="L1688" s="124"/>
      <c r="M1688" s="124"/>
      <c r="N1688" s="36"/>
      <c r="O1688" s="131"/>
      <c r="Q1688" s="303"/>
    </row>
    <row r="1689" spans="1:17" s="136" customFormat="1" x14ac:dyDescent="0.2">
      <c r="A1689" s="41"/>
      <c r="B1689" s="24"/>
      <c r="C1689" s="108"/>
      <c r="E1689" s="148"/>
      <c r="F1689" s="148"/>
      <c r="G1689" s="155"/>
      <c r="H1689" s="156"/>
      <c r="I1689" s="23"/>
      <c r="J1689" s="124"/>
      <c r="K1689" s="36"/>
      <c r="L1689" s="124"/>
      <c r="M1689" s="124"/>
      <c r="N1689" s="36"/>
      <c r="O1689" s="131"/>
      <c r="Q1689" s="303"/>
    </row>
    <row r="1690" spans="1:17" s="136" customFormat="1" x14ac:dyDescent="0.2">
      <c r="A1690" s="41"/>
      <c r="B1690" s="24"/>
      <c r="C1690" s="108"/>
      <c r="E1690" s="148"/>
      <c r="F1690" s="148"/>
      <c r="G1690" s="155"/>
      <c r="H1690" s="156"/>
      <c r="I1690" s="23"/>
      <c r="J1690" s="124"/>
      <c r="K1690" s="36"/>
      <c r="L1690" s="124"/>
      <c r="M1690" s="124"/>
      <c r="N1690" s="36"/>
      <c r="O1690" s="131"/>
      <c r="Q1690" s="303"/>
    </row>
    <row r="1691" spans="1:17" s="136" customFormat="1" x14ac:dyDescent="0.2">
      <c r="A1691" s="41"/>
      <c r="B1691" s="24"/>
      <c r="C1691" s="108"/>
      <c r="E1691" s="148"/>
      <c r="F1691" s="148"/>
      <c r="G1691" s="155"/>
      <c r="H1691" s="156"/>
      <c r="I1691" s="23"/>
      <c r="J1691" s="124"/>
      <c r="K1691" s="36"/>
      <c r="L1691" s="124"/>
      <c r="M1691" s="124"/>
      <c r="N1691" s="36"/>
      <c r="O1691" s="131"/>
      <c r="Q1691" s="303"/>
    </row>
    <row r="1692" spans="1:17" s="136" customFormat="1" x14ac:dyDescent="0.2">
      <c r="A1692" s="41"/>
      <c r="B1692" s="24"/>
      <c r="C1692" s="108"/>
      <c r="E1692" s="148"/>
      <c r="F1692" s="148"/>
      <c r="G1692" s="155"/>
      <c r="H1692" s="156"/>
      <c r="I1692" s="23"/>
      <c r="J1692" s="124"/>
      <c r="K1692" s="36"/>
      <c r="L1692" s="124"/>
      <c r="M1692" s="124"/>
      <c r="N1692" s="36"/>
      <c r="O1692" s="131"/>
      <c r="Q1692" s="303"/>
    </row>
    <row r="1693" spans="1:17" s="136" customFormat="1" x14ac:dyDescent="0.2">
      <c r="A1693" s="41"/>
      <c r="B1693" s="24"/>
      <c r="C1693" s="108"/>
      <c r="E1693" s="148"/>
      <c r="F1693" s="148"/>
      <c r="G1693" s="155"/>
      <c r="H1693" s="156"/>
      <c r="I1693" s="23"/>
      <c r="J1693" s="124"/>
      <c r="K1693" s="36"/>
      <c r="L1693" s="124"/>
      <c r="M1693" s="124"/>
      <c r="N1693" s="36"/>
      <c r="O1693" s="131"/>
      <c r="Q1693" s="303"/>
    </row>
    <row r="1694" spans="1:17" s="136" customFormat="1" x14ac:dyDescent="0.2">
      <c r="A1694" s="41"/>
      <c r="B1694" s="24"/>
      <c r="C1694" s="108"/>
      <c r="E1694" s="148"/>
      <c r="F1694" s="148"/>
      <c r="G1694" s="155"/>
      <c r="H1694" s="156"/>
      <c r="I1694" s="23"/>
      <c r="J1694" s="124"/>
      <c r="K1694" s="36"/>
      <c r="L1694" s="124"/>
      <c r="M1694" s="124"/>
      <c r="N1694" s="36"/>
      <c r="O1694" s="131"/>
      <c r="Q1694" s="303"/>
    </row>
    <row r="1695" spans="1:17" s="136" customFormat="1" x14ac:dyDescent="0.2">
      <c r="A1695" s="41"/>
      <c r="B1695" s="24"/>
      <c r="C1695" s="108"/>
      <c r="E1695" s="148"/>
      <c r="F1695" s="148"/>
      <c r="G1695" s="155"/>
      <c r="H1695" s="156"/>
      <c r="I1695" s="23"/>
      <c r="J1695" s="124"/>
      <c r="K1695" s="36"/>
      <c r="L1695" s="124"/>
      <c r="M1695" s="124"/>
      <c r="N1695" s="36"/>
      <c r="O1695" s="131"/>
      <c r="Q1695" s="303"/>
    </row>
    <row r="1696" spans="1:17" s="136" customFormat="1" x14ac:dyDescent="0.2">
      <c r="A1696" s="41"/>
      <c r="B1696" s="24"/>
      <c r="C1696" s="108"/>
      <c r="E1696" s="148"/>
      <c r="F1696" s="148"/>
      <c r="G1696" s="155"/>
      <c r="H1696" s="156"/>
      <c r="I1696" s="23"/>
      <c r="J1696" s="124"/>
      <c r="K1696" s="36"/>
      <c r="L1696" s="124"/>
      <c r="M1696" s="124"/>
      <c r="N1696" s="36"/>
      <c r="O1696" s="131"/>
      <c r="Q1696" s="303"/>
    </row>
    <row r="1697" spans="1:17" s="136" customFormat="1" x14ac:dyDescent="0.2">
      <c r="A1697" s="41"/>
      <c r="B1697" s="24"/>
      <c r="C1697" s="108"/>
      <c r="E1697" s="148"/>
      <c r="F1697" s="148"/>
      <c r="G1697" s="155"/>
      <c r="H1697" s="156"/>
      <c r="I1697" s="23"/>
      <c r="J1697" s="124"/>
      <c r="K1697" s="36"/>
      <c r="L1697" s="124"/>
      <c r="M1697" s="124"/>
      <c r="N1697" s="36"/>
      <c r="O1697" s="131"/>
      <c r="Q1697" s="303"/>
    </row>
    <row r="1698" spans="1:17" s="136" customFormat="1" x14ac:dyDescent="0.2">
      <c r="A1698" s="41"/>
      <c r="B1698" s="24"/>
      <c r="C1698" s="108"/>
      <c r="E1698" s="148"/>
      <c r="F1698" s="148"/>
      <c r="G1698" s="155"/>
      <c r="H1698" s="156"/>
      <c r="I1698" s="23"/>
      <c r="J1698" s="124"/>
      <c r="K1698" s="36"/>
      <c r="L1698" s="124"/>
      <c r="M1698" s="124"/>
      <c r="N1698" s="36"/>
      <c r="O1698" s="131"/>
      <c r="Q1698" s="303"/>
    </row>
    <row r="1699" spans="1:17" s="136" customFormat="1" x14ac:dyDescent="0.2">
      <c r="A1699" s="41"/>
      <c r="B1699" s="24"/>
      <c r="C1699" s="108"/>
      <c r="E1699" s="148"/>
      <c r="F1699" s="148"/>
      <c r="G1699" s="155"/>
      <c r="H1699" s="156"/>
      <c r="I1699" s="23"/>
      <c r="J1699" s="124"/>
      <c r="K1699" s="36"/>
      <c r="L1699" s="124"/>
      <c r="M1699" s="124"/>
      <c r="N1699" s="36"/>
      <c r="O1699" s="131"/>
      <c r="Q1699" s="303"/>
    </row>
    <row r="1700" spans="1:17" s="136" customFormat="1" x14ac:dyDescent="0.2">
      <c r="A1700" s="41"/>
      <c r="B1700" s="24"/>
      <c r="C1700" s="108"/>
      <c r="E1700" s="148"/>
      <c r="F1700" s="148"/>
      <c r="G1700" s="155"/>
      <c r="H1700" s="156"/>
      <c r="I1700" s="23"/>
      <c r="J1700" s="124"/>
      <c r="K1700" s="36"/>
      <c r="L1700" s="124"/>
      <c r="M1700" s="124"/>
      <c r="N1700" s="36"/>
      <c r="O1700" s="131"/>
      <c r="Q1700" s="303"/>
    </row>
    <row r="1701" spans="1:17" s="136" customFormat="1" x14ac:dyDescent="0.2">
      <c r="A1701" s="41"/>
      <c r="B1701" s="24"/>
      <c r="C1701" s="108"/>
      <c r="E1701" s="148"/>
      <c r="F1701" s="148"/>
      <c r="G1701" s="155"/>
      <c r="H1701" s="156"/>
      <c r="I1701" s="23"/>
      <c r="J1701" s="124"/>
      <c r="K1701" s="36"/>
      <c r="L1701" s="124"/>
      <c r="M1701" s="124"/>
      <c r="N1701" s="36"/>
      <c r="O1701" s="131"/>
      <c r="Q1701" s="303"/>
    </row>
    <row r="1702" spans="1:17" s="136" customFormat="1" x14ac:dyDescent="0.2">
      <c r="A1702" s="41"/>
      <c r="B1702" s="24"/>
      <c r="C1702" s="108"/>
      <c r="E1702" s="148"/>
      <c r="F1702" s="148"/>
      <c r="G1702" s="155"/>
      <c r="H1702" s="156"/>
      <c r="I1702" s="23"/>
      <c r="J1702" s="124"/>
      <c r="K1702" s="36"/>
      <c r="L1702" s="124"/>
      <c r="M1702" s="124"/>
      <c r="N1702" s="36"/>
      <c r="O1702" s="131"/>
      <c r="Q1702" s="303"/>
    </row>
    <row r="1703" spans="1:17" s="136" customFormat="1" x14ac:dyDescent="0.2">
      <c r="A1703" s="41"/>
      <c r="B1703" s="24"/>
      <c r="C1703" s="108"/>
      <c r="E1703" s="148"/>
      <c r="F1703" s="148"/>
      <c r="G1703" s="155"/>
      <c r="H1703" s="156"/>
      <c r="I1703" s="23"/>
      <c r="J1703" s="124"/>
      <c r="K1703" s="36"/>
      <c r="L1703" s="124"/>
      <c r="M1703" s="124"/>
      <c r="N1703" s="36"/>
      <c r="O1703" s="131"/>
      <c r="Q1703" s="303"/>
    </row>
    <row r="1704" spans="1:17" s="136" customFormat="1" x14ac:dyDescent="0.2">
      <c r="A1704" s="41"/>
      <c r="B1704" s="24"/>
      <c r="C1704" s="108"/>
      <c r="E1704" s="148"/>
      <c r="F1704" s="148"/>
      <c r="G1704" s="155"/>
      <c r="H1704" s="156"/>
      <c r="I1704" s="23"/>
      <c r="J1704" s="124"/>
      <c r="K1704" s="36"/>
      <c r="L1704" s="124"/>
      <c r="M1704" s="124"/>
      <c r="N1704" s="36"/>
      <c r="O1704" s="131"/>
      <c r="Q1704" s="303"/>
    </row>
    <row r="1705" spans="1:17" s="136" customFormat="1" x14ac:dyDescent="0.2">
      <c r="A1705" s="41"/>
      <c r="B1705" s="24"/>
      <c r="C1705" s="108"/>
      <c r="E1705" s="148"/>
      <c r="F1705" s="148"/>
      <c r="G1705" s="155"/>
      <c r="H1705" s="156"/>
      <c r="I1705" s="23"/>
      <c r="J1705" s="124"/>
      <c r="K1705" s="36"/>
      <c r="L1705" s="124"/>
      <c r="M1705" s="124"/>
      <c r="N1705" s="36"/>
      <c r="O1705" s="131"/>
      <c r="Q1705" s="303"/>
    </row>
    <row r="1706" spans="1:17" s="136" customFormat="1" x14ac:dyDescent="0.2">
      <c r="A1706" s="41"/>
      <c r="B1706" s="24"/>
      <c r="C1706" s="108"/>
      <c r="E1706" s="148"/>
      <c r="F1706" s="148"/>
      <c r="G1706" s="155"/>
      <c r="H1706" s="156"/>
      <c r="I1706" s="23"/>
      <c r="J1706" s="124"/>
      <c r="K1706" s="36"/>
      <c r="L1706" s="124"/>
      <c r="M1706" s="124"/>
      <c r="N1706" s="36"/>
      <c r="O1706" s="131"/>
      <c r="Q1706" s="303"/>
    </row>
    <row r="1707" spans="1:17" s="136" customFormat="1" x14ac:dyDescent="0.2">
      <c r="A1707" s="41"/>
      <c r="B1707" s="24"/>
      <c r="C1707" s="108"/>
      <c r="E1707" s="148"/>
      <c r="F1707" s="148"/>
      <c r="G1707" s="155"/>
      <c r="H1707" s="156"/>
      <c r="I1707" s="23"/>
      <c r="J1707" s="124"/>
      <c r="K1707" s="36"/>
      <c r="L1707" s="124"/>
      <c r="M1707" s="124"/>
      <c r="N1707" s="36"/>
      <c r="O1707" s="131"/>
      <c r="Q1707" s="303"/>
    </row>
    <row r="1708" spans="1:17" s="136" customFormat="1" x14ac:dyDescent="0.2">
      <c r="A1708" s="41"/>
      <c r="B1708" s="24"/>
      <c r="C1708" s="108"/>
      <c r="E1708" s="148"/>
      <c r="F1708" s="148"/>
      <c r="G1708" s="155"/>
      <c r="H1708" s="156"/>
      <c r="I1708" s="23"/>
      <c r="J1708" s="124"/>
      <c r="K1708" s="36"/>
      <c r="L1708" s="124"/>
      <c r="M1708" s="124"/>
      <c r="N1708" s="36"/>
      <c r="O1708" s="131"/>
      <c r="Q1708" s="303"/>
    </row>
    <row r="1709" spans="1:17" s="136" customFormat="1" x14ac:dyDescent="0.2">
      <c r="A1709" s="41"/>
      <c r="B1709" s="24"/>
      <c r="C1709" s="108"/>
      <c r="E1709" s="148"/>
      <c r="F1709" s="148"/>
      <c r="G1709" s="155"/>
      <c r="H1709" s="156"/>
      <c r="I1709" s="23"/>
      <c r="J1709" s="124"/>
      <c r="K1709" s="36"/>
      <c r="L1709" s="124"/>
      <c r="M1709" s="124"/>
      <c r="N1709" s="36"/>
      <c r="O1709" s="131"/>
      <c r="Q1709" s="303"/>
    </row>
    <row r="1710" spans="1:17" s="136" customFormat="1" x14ac:dyDescent="0.2">
      <c r="A1710" s="41"/>
      <c r="B1710" s="24"/>
      <c r="C1710" s="108"/>
      <c r="E1710" s="148"/>
      <c r="F1710" s="148"/>
      <c r="G1710" s="155"/>
      <c r="H1710" s="156"/>
      <c r="I1710" s="23"/>
      <c r="J1710" s="124"/>
      <c r="K1710" s="36"/>
      <c r="L1710" s="124"/>
      <c r="M1710" s="124"/>
      <c r="N1710" s="36"/>
      <c r="O1710" s="131"/>
      <c r="Q1710" s="303"/>
    </row>
    <row r="1711" spans="1:17" s="136" customFormat="1" x14ac:dyDescent="0.2">
      <c r="A1711" s="41"/>
      <c r="B1711" s="24"/>
      <c r="C1711" s="108"/>
      <c r="E1711" s="148"/>
      <c r="F1711" s="148"/>
      <c r="G1711" s="155"/>
      <c r="H1711" s="156"/>
      <c r="I1711" s="23"/>
      <c r="J1711" s="124"/>
      <c r="K1711" s="36"/>
      <c r="L1711" s="124"/>
      <c r="M1711" s="124"/>
      <c r="N1711" s="36"/>
      <c r="O1711" s="131"/>
      <c r="Q1711" s="303"/>
    </row>
    <row r="1712" spans="1:17" s="136" customFormat="1" x14ac:dyDescent="0.2">
      <c r="A1712" s="41"/>
      <c r="B1712" s="24"/>
      <c r="C1712" s="108"/>
      <c r="E1712" s="148"/>
      <c r="F1712" s="148"/>
      <c r="G1712" s="155"/>
      <c r="H1712" s="156"/>
      <c r="I1712" s="23"/>
      <c r="J1712" s="124"/>
      <c r="K1712" s="36"/>
      <c r="L1712" s="124"/>
      <c r="M1712" s="124"/>
      <c r="N1712" s="36"/>
      <c r="O1712" s="131"/>
      <c r="Q1712" s="303"/>
    </row>
    <row r="1713" spans="1:17" s="136" customFormat="1" x14ac:dyDescent="0.2">
      <c r="A1713" s="41"/>
      <c r="B1713" s="24"/>
      <c r="C1713" s="108"/>
      <c r="E1713" s="148"/>
      <c r="F1713" s="148"/>
      <c r="G1713" s="155"/>
      <c r="H1713" s="156"/>
      <c r="I1713" s="23"/>
      <c r="J1713" s="124"/>
      <c r="K1713" s="36"/>
      <c r="L1713" s="124"/>
      <c r="M1713" s="124"/>
      <c r="N1713" s="36"/>
      <c r="O1713" s="131"/>
      <c r="Q1713" s="303"/>
    </row>
    <row r="1714" spans="1:17" s="136" customFormat="1" x14ac:dyDescent="0.2">
      <c r="A1714" s="41"/>
      <c r="B1714" s="24"/>
      <c r="C1714" s="108"/>
      <c r="E1714" s="148"/>
      <c r="F1714" s="148"/>
      <c r="G1714" s="155"/>
      <c r="H1714" s="156"/>
      <c r="I1714" s="23"/>
      <c r="J1714" s="124"/>
      <c r="K1714" s="36"/>
      <c r="L1714" s="124"/>
      <c r="M1714" s="124"/>
      <c r="N1714" s="36"/>
      <c r="O1714" s="131"/>
      <c r="Q1714" s="303"/>
    </row>
    <row r="1715" spans="1:17" s="136" customFormat="1" x14ac:dyDescent="0.2">
      <c r="A1715" s="41"/>
      <c r="B1715" s="24"/>
      <c r="C1715" s="108"/>
      <c r="E1715" s="148"/>
      <c r="F1715" s="148"/>
      <c r="G1715" s="155"/>
      <c r="H1715" s="156"/>
      <c r="I1715" s="23"/>
      <c r="J1715" s="124"/>
      <c r="K1715" s="36"/>
      <c r="L1715" s="124"/>
      <c r="M1715" s="124"/>
      <c r="N1715" s="36"/>
      <c r="O1715" s="131"/>
      <c r="Q1715" s="303"/>
    </row>
    <row r="1716" spans="1:17" s="136" customFormat="1" x14ac:dyDescent="0.2">
      <c r="A1716" s="41"/>
      <c r="B1716" s="24"/>
      <c r="C1716" s="108"/>
      <c r="E1716" s="148"/>
      <c r="F1716" s="148"/>
      <c r="G1716" s="155"/>
      <c r="H1716" s="156"/>
      <c r="I1716" s="23"/>
      <c r="J1716" s="124"/>
      <c r="K1716" s="36"/>
      <c r="L1716" s="124"/>
      <c r="M1716" s="124"/>
      <c r="N1716" s="36"/>
      <c r="O1716" s="131"/>
      <c r="Q1716" s="303"/>
    </row>
    <row r="1717" spans="1:17" s="136" customFormat="1" x14ac:dyDescent="0.2">
      <c r="A1717" s="41"/>
      <c r="B1717" s="24"/>
      <c r="C1717" s="108"/>
      <c r="E1717" s="148"/>
      <c r="F1717" s="148"/>
      <c r="G1717" s="155"/>
      <c r="H1717" s="156"/>
      <c r="I1717" s="23"/>
      <c r="J1717" s="124"/>
      <c r="K1717" s="36"/>
      <c r="L1717" s="124"/>
      <c r="M1717" s="124"/>
      <c r="N1717" s="36"/>
      <c r="O1717" s="131"/>
      <c r="Q1717" s="303"/>
    </row>
    <row r="1718" spans="1:17" s="136" customFormat="1" x14ac:dyDescent="0.2">
      <c r="A1718" s="41"/>
      <c r="B1718" s="24"/>
      <c r="C1718" s="108"/>
      <c r="E1718" s="148"/>
      <c r="F1718" s="148"/>
      <c r="G1718" s="155"/>
      <c r="H1718" s="156"/>
      <c r="I1718" s="23"/>
      <c r="J1718" s="124"/>
      <c r="K1718" s="36"/>
      <c r="L1718" s="124"/>
      <c r="M1718" s="124"/>
      <c r="N1718" s="36"/>
      <c r="O1718" s="131"/>
      <c r="Q1718" s="303"/>
    </row>
    <row r="1719" spans="1:17" s="136" customFormat="1" x14ac:dyDescent="0.2">
      <c r="A1719" s="41"/>
      <c r="B1719" s="24"/>
      <c r="C1719" s="108"/>
      <c r="E1719" s="148"/>
      <c r="F1719" s="148"/>
      <c r="G1719" s="155"/>
      <c r="H1719" s="156"/>
      <c r="I1719" s="23"/>
      <c r="J1719" s="124"/>
      <c r="K1719" s="36"/>
      <c r="L1719" s="124"/>
      <c r="M1719" s="124"/>
      <c r="N1719" s="36"/>
      <c r="O1719" s="131"/>
      <c r="Q1719" s="303"/>
    </row>
    <row r="1720" spans="1:17" s="136" customFormat="1" x14ac:dyDescent="0.2">
      <c r="A1720" s="41"/>
      <c r="B1720" s="24"/>
      <c r="C1720" s="108"/>
      <c r="E1720" s="148"/>
      <c r="F1720" s="148"/>
      <c r="G1720" s="155"/>
      <c r="H1720" s="156"/>
      <c r="I1720" s="23"/>
      <c r="J1720" s="124"/>
      <c r="K1720" s="36"/>
      <c r="L1720" s="124"/>
      <c r="M1720" s="124"/>
      <c r="N1720" s="36"/>
      <c r="O1720" s="131"/>
      <c r="Q1720" s="303"/>
    </row>
    <row r="1721" spans="1:17" s="136" customFormat="1" x14ac:dyDescent="0.2">
      <c r="A1721" s="41"/>
      <c r="B1721" s="24"/>
      <c r="C1721" s="108"/>
      <c r="E1721" s="148"/>
      <c r="F1721" s="148"/>
      <c r="G1721" s="155"/>
      <c r="H1721" s="156"/>
      <c r="I1721" s="23"/>
      <c r="J1721" s="124"/>
      <c r="K1721" s="36"/>
      <c r="L1721" s="124"/>
      <c r="M1721" s="124"/>
      <c r="N1721" s="36"/>
      <c r="O1721" s="131"/>
      <c r="Q1721" s="303"/>
    </row>
    <row r="1722" spans="1:17" s="136" customFormat="1" x14ac:dyDescent="0.2">
      <c r="A1722" s="41"/>
      <c r="B1722" s="24"/>
      <c r="C1722" s="108"/>
      <c r="E1722" s="148"/>
      <c r="F1722" s="148"/>
      <c r="G1722" s="155"/>
      <c r="H1722" s="156"/>
      <c r="I1722" s="23"/>
      <c r="J1722" s="124"/>
      <c r="K1722" s="36"/>
      <c r="L1722" s="124"/>
      <c r="M1722" s="124"/>
      <c r="N1722" s="36"/>
      <c r="O1722" s="131"/>
      <c r="Q1722" s="303"/>
    </row>
    <row r="1723" spans="1:17" s="136" customFormat="1" x14ac:dyDescent="0.2">
      <c r="A1723" s="41"/>
      <c r="B1723" s="24"/>
      <c r="C1723" s="108"/>
      <c r="E1723" s="148"/>
      <c r="F1723" s="148"/>
      <c r="G1723" s="155"/>
      <c r="H1723" s="156"/>
      <c r="I1723" s="23"/>
      <c r="J1723" s="124"/>
      <c r="K1723" s="36"/>
      <c r="L1723" s="124"/>
      <c r="M1723" s="124"/>
      <c r="N1723" s="36"/>
      <c r="O1723" s="131"/>
      <c r="Q1723" s="303"/>
    </row>
    <row r="1724" spans="1:17" s="136" customFormat="1" x14ac:dyDescent="0.2">
      <c r="A1724" s="41"/>
      <c r="B1724" s="24"/>
      <c r="C1724" s="108"/>
      <c r="E1724" s="148"/>
      <c r="F1724" s="148"/>
      <c r="G1724" s="155"/>
      <c r="H1724" s="156"/>
      <c r="I1724" s="23"/>
      <c r="J1724" s="124"/>
      <c r="K1724" s="36"/>
      <c r="L1724" s="124"/>
      <c r="M1724" s="124"/>
      <c r="N1724" s="36"/>
      <c r="O1724" s="131"/>
      <c r="Q1724" s="303"/>
    </row>
    <row r="1725" spans="1:17" s="136" customFormat="1" x14ac:dyDescent="0.2">
      <c r="A1725" s="41"/>
      <c r="B1725" s="24"/>
      <c r="C1725" s="108"/>
      <c r="E1725" s="148"/>
      <c r="F1725" s="148"/>
      <c r="G1725" s="155"/>
      <c r="H1725" s="156"/>
      <c r="I1725" s="23"/>
      <c r="J1725" s="124"/>
      <c r="K1725" s="36"/>
      <c r="L1725" s="124"/>
      <c r="M1725" s="124"/>
      <c r="N1725" s="36"/>
      <c r="O1725" s="131"/>
      <c r="Q1725" s="303"/>
    </row>
    <row r="1726" spans="1:17" s="136" customFormat="1" x14ac:dyDescent="0.2">
      <c r="A1726" s="41"/>
      <c r="B1726" s="24"/>
      <c r="C1726" s="108"/>
      <c r="E1726" s="148"/>
      <c r="F1726" s="148"/>
      <c r="G1726" s="155"/>
      <c r="H1726" s="156"/>
      <c r="I1726" s="23"/>
      <c r="J1726" s="124"/>
      <c r="K1726" s="36"/>
      <c r="L1726" s="124"/>
      <c r="M1726" s="124"/>
      <c r="N1726" s="36"/>
      <c r="O1726" s="131"/>
      <c r="Q1726" s="303"/>
    </row>
    <row r="1727" spans="1:17" s="136" customFormat="1" x14ac:dyDescent="0.2">
      <c r="A1727" s="41"/>
      <c r="B1727" s="24"/>
      <c r="C1727" s="108"/>
      <c r="E1727" s="148"/>
      <c r="F1727" s="148"/>
      <c r="G1727" s="155"/>
      <c r="H1727" s="156"/>
      <c r="I1727" s="23"/>
      <c r="J1727" s="124"/>
      <c r="K1727" s="36"/>
      <c r="L1727" s="124"/>
      <c r="M1727" s="124"/>
      <c r="N1727" s="36"/>
      <c r="O1727" s="131"/>
      <c r="Q1727" s="303"/>
    </row>
    <row r="1728" spans="1:17" s="136" customFormat="1" x14ac:dyDescent="0.2">
      <c r="A1728" s="41"/>
      <c r="B1728" s="24"/>
      <c r="C1728" s="108"/>
      <c r="E1728" s="148"/>
      <c r="F1728" s="148"/>
      <c r="G1728" s="155"/>
      <c r="H1728" s="156"/>
      <c r="I1728" s="23"/>
      <c r="J1728" s="124"/>
      <c r="K1728" s="36"/>
      <c r="L1728" s="124"/>
      <c r="M1728" s="124"/>
      <c r="N1728" s="36"/>
      <c r="O1728" s="131"/>
      <c r="Q1728" s="303"/>
    </row>
    <row r="1729" spans="1:17" s="136" customFormat="1" x14ac:dyDescent="0.2">
      <c r="A1729" s="41"/>
      <c r="B1729" s="24"/>
      <c r="C1729" s="108"/>
      <c r="E1729" s="148"/>
      <c r="F1729" s="148"/>
      <c r="G1729" s="155"/>
      <c r="H1729" s="156"/>
      <c r="I1729" s="23"/>
      <c r="J1729" s="124"/>
      <c r="K1729" s="36"/>
      <c r="L1729" s="124"/>
      <c r="M1729" s="124"/>
      <c r="N1729" s="36"/>
      <c r="O1729" s="131"/>
      <c r="Q1729" s="303"/>
    </row>
    <row r="1730" spans="1:17" s="136" customFormat="1" x14ac:dyDescent="0.2">
      <c r="A1730" s="41"/>
      <c r="B1730" s="24"/>
      <c r="C1730" s="108"/>
      <c r="E1730" s="148"/>
      <c r="F1730" s="148"/>
      <c r="G1730" s="155"/>
      <c r="H1730" s="156"/>
      <c r="I1730" s="23"/>
      <c r="J1730" s="124"/>
      <c r="K1730" s="36"/>
      <c r="L1730" s="124"/>
      <c r="M1730" s="124"/>
      <c r="N1730" s="36"/>
      <c r="O1730" s="131"/>
      <c r="Q1730" s="303"/>
    </row>
    <row r="1731" spans="1:17" s="136" customFormat="1" x14ac:dyDescent="0.2">
      <c r="A1731" s="41"/>
      <c r="B1731" s="24"/>
      <c r="C1731" s="108"/>
      <c r="E1731" s="148"/>
      <c r="F1731" s="148"/>
      <c r="G1731" s="155"/>
      <c r="H1731" s="156"/>
      <c r="I1731" s="23"/>
      <c r="J1731" s="124"/>
      <c r="K1731" s="36"/>
      <c r="L1731" s="124"/>
      <c r="M1731" s="124"/>
      <c r="N1731" s="36"/>
      <c r="O1731" s="131"/>
      <c r="Q1731" s="303"/>
    </row>
    <row r="1732" spans="1:17" s="136" customFormat="1" x14ac:dyDescent="0.2">
      <c r="A1732" s="41"/>
      <c r="B1732" s="24"/>
      <c r="C1732" s="108"/>
      <c r="E1732" s="148"/>
      <c r="F1732" s="148"/>
      <c r="G1732" s="155"/>
      <c r="H1732" s="156"/>
      <c r="I1732" s="23"/>
      <c r="J1732" s="124"/>
      <c r="K1732" s="36"/>
      <c r="L1732" s="124"/>
      <c r="M1732" s="124"/>
      <c r="N1732" s="36"/>
      <c r="O1732" s="131"/>
      <c r="Q1732" s="303"/>
    </row>
    <row r="1733" spans="1:17" s="136" customFormat="1" x14ac:dyDescent="0.2">
      <c r="A1733" s="41"/>
      <c r="B1733" s="24"/>
      <c r="C1733" s="108"/>
      <c r="E1733" s="148"/>
      <c r="F1733" s="148"/>
      <c r="G1733" s="155"/>
      <c r="H1733" s="156"/>
      <c r="I1733" s="23"/>
      <c r="J1733" s="124"/>
      <c r="K1733" s="36"/>
      <c r="L1733" s="124"/>
      <c r="M1733" s="124"/>
      <c r="N1733" s="36"/>
      <c r="O1733" s="131"/>
      <c r="Q1733" s="303"/>
    </row>
    <row r="1734" spans="1:17" s="136" customFormat="1" x14ac:dyDescent="0.2">
      <c r="A1734" s="41"/>
      <c r="B1734" s="24"/>
      <c r="C1734" s="108"/>
      <c r="E1734" s="148"/>
      <c r="F1734" s="148"/>
      <c r="G1734" s="155"/>
      <c r="H1734" s="156"/>
      <c r="I1734" s="23"/>
      <c r="J1734" s="124"/>
      <c r="K1734" s="36"/>
      <c r="L1734" s="124"/>
      <c r="M1734" s="124"/>
      <c r="N1734" s="36"/>
      <c r="O1734" s="131"/>
      <c r="Q1734" s="303"/>
    </row>
    <row r="1735" spans="1:17" s="136" customFormat="1" x14ac:dyDescent="0.2">
      <c r="A1735" s="41"/>
      <c r="B1735" s="24"/>
      <c r="C1735" s="108"/>
      <c r="E1735" s="148"/>
      <c r="F1735" s="148"/>
      <c r="G1735" s="155"/>
      <c r="H1735" s="156"/>
      <c r="I1735" s="23"/>
      <c r="J1735" s="124"/>
      <c r="K1735" s="36"/>
      <c r="L1735" s="124"/>
      <c r="M1735" s="124"/>
      <c r="N1735" s="36"/>
      <c r="O1735" s="131"/>
      <c r="Q1735" s="303"/>
    </row>
    <row r="1736" spans="1:17" s="136" customFormat="1" x14ac:dyDescent="0.2">
      <c r="A1736" s="41"/>
      <c r="B1736" s="24"/>
      <c r="C1736" s="108"/>
      <c r="E1736" s="148"/>
      <c r="F1736" s="148"/>
      <c r="G1736" s="155"/>
      <c r="H1736" s="156"/>
      <c r="I1736" s="23"/>
      <c r="J1736" s="124"/>
      <c r="K1736" s="36"/>
      <c r="L1736" s="124"/>
      <c r="M1736" s="124"/>
      <c r="N1736" s="36"/>
      <c r="O1736" s="131"/>
      <c r="Q1736" s="303"/>
    </row>
    <row r="1737" spans="1:17" s="136" customFormat="1" x14ac:dyDescent="0.2">
      <c r="A1737" s="41"/>
      <c r="B1737" s="24"/>
      <c r="C1737" s="108"/>
      <c r="E1737" s="148"/>
      <c r="F1737" s="148"/>
      <c r="G1737" s="155"/>
      <c r="H1737" s="156"/>
      <c r="I1737" s="23"/>
      <c r="J1737" s="124"/>
      <c r="K1737" s="36"/>
      <c r="L1737" s="124"/>
      <c r="M1737" s="124"/>
      <c r="N1737" s="36"/>
      <c r="O1737" s="131"/>
      <c r="Q1737" s="303"/>
    </row>
    <row r="1738" spans="1:17" s="136" customFormat="1" x14ac:dyDescent="0.2">
      <c r="A1738" s="41"/>
      <c r="B1738" s="24"/>
      <c r="C1738" s="108"/>
      <c r="E1738" s="148"/>
      <c r="F1738" s="148"/>
      <c r="G1738" s="155"/>
      <c r="H1738" s="156"/>
      <c r="I1738" s="23"/>
      <c r="J1738" s="124"/>
      <c r="K1738" s="36"/>
      <c r="L1738" s="124"/>
      <c r="M1738" s="124"/>
      <c r="N1738" s="36"/>
      <c r="O1738" s="131"/>
      <c r="Q1738" s="303"/>
    </row>
    <row r="1739" spans="1:17" s="136" customFormat="1" x14ac:dyDescent="0.2">
      <c r="A1739" s="41"/>
      <c r="B1739" s="24"/>
      <c r="C1739" s="108"/>
      <c r="E1739" s="148"/>
      <c r="F1739" s="148"/>
      <c r="G1739" s="155"/>
      <c r="H1739" s="156"/>
      <c r="I1739" s="23"/>
      <c r="J1739" s="124"/>
      <c r="K1739" s="36"/>
      <c r="L1739" s="124"/>
      <c r="M1739" s="124"/>
      <c r="N1739" s="36"/>
      <c r="O1739" s="131"/>
      <c r="Q1739" s="303"/>
    </row>
    <row r="1740" spans="1:17" s="136" customFormat="1" x14ac:dyDescent="0.2">
      <c r="A1740" s="41"/>
      <c r="B1740" s="24"/>
      <c r="C1740" s="108"/>
      <c r="E1740" s="148"/>
      <c r="F1740" s="148"/>
      <c r="G1740" s="155"/>
      <c r="H1740" s="156"/>
      <c r="I1740" s="23"/>
      <c r="J1740" s="124"/>
      <c r="K1740" s="36"/>
      <c r="L1740" s="124"/>
      <c r="M1740" s="124"/>
      <c r="N1740" s="36"/>
      <c r="O1740" s="131"/>
      <c r="Q1740" s="303"/>
    </row>
    <row r="1741" spans="1:17" s="136" customFormat="1" x14ac:dyDescent="0.2">
      <c r="A1741" s="41"/>
      <c r="B1741" s="24"/>
      <c r="C1741" s="108"/>
      <c r="E1741" s="148"/>
      <c r="F1741" s="148"/>
      <c r="G1741" s="155"/>
      <c r="H1741" s="156"/>
      <c r="I1741" s="23"/>
      <c r="J1741" s="124"/>
      <c r="K1741" s="36"/>
      <c r="L1741" s="124"/>
      <c r="M1741" s="124"/>
      <c r="N1741" s="36"/>
      <c r="O1741" s="131"/>
      <c r="Q1741" s="303"/>
    </row>
    <row r="1742" spans="1:17" s="136" customFormat="1" x14ac:dyDescent="0.2">
      <c r="A1742" s="41"/>
      <c r="B1742" s="24"/>
      <c r="C1742" s="108"/>
      <c r="E1742" s="148"/>
      <c r="F1742" s="148"/>
      <c r="G1742" s="155"/>
      <c r="H1742" s="156"/>
      <c r="I1742" s="23"/>
      <c r="J1742" s="124"/>
      <c r="K1742" s="36"/>
      <c r="L1742" s="124"/>
      <c r="M1742" s="124"/>
      <c r="N1742" s="36"/>
      <c r="O1742" s="131"/>
      <c r="Q1742" s="303"/>
    </row>
    <row r="1743" spans="1:17" s="136" customFormat="1" x14ac:dyDescent="0.2">
      <c r="A1743" s="41"/>
      <c r="B1743" s="24"/>
      <c r="C1743" s="108"/>
      <c r="E1743" s="148"/>
      <c r="F1743" s="148"/>
      <c r="G1743" s="155"/>
      <c r="H1743" s="156"/>
      <c r="I1743" s="23"/>
      <c r="J1743" s="124"/>
      <c r="K1743" s="36"/>
      <c r="L1743" s="124"/>
      <c r="M1743" s="124"/>
      <c r="N1743" s="36"/>
      <c r="O1743" s="131"/>
      <c r="Q1743" s="303"/>
    </row>
    <row r="1744" spans="1:17" s="136" customFormat="1" x14ac:dyDescent="0.2">
      <c r="A1744" s="41"/>
      <c r="B1744" s="24"/>
      <c r="C1744" s="108"/>
      <c r="E1744" s="148"/>
      <c r="F1744" s="148"/>
      <c r="G1744" s="155"/>
      <c r="H1744" s="156"/>
      <c r="I1744" s="23"/>
      <c r="J1744" s="124"/>
      <c r="K1744" s="36"/>
      <c r="L1744" s="124"/>
      <c r="M1744" s="124"/>
      <c r="N1744" s="36"/>
      <c r="O1744" s="131"/>
      <c r="Q1744" s="303"/>
    </row>
    <row r="1745" spans="1:17" s="136" customFormat="1" x14ac:dyDescent="0.2">
      <c r="A1745" s="41"/>
      <c r="B1745" s="24"/>
      <c r="C1745" s="108"/>
      <c r="E1745" s="148"/>
      <c r="F1745" s="148"/>
      <c r="G1745" s="155"/>
      <c r="H1745" s="156"/>
      <c r="I1745" s="23"/>
      <c r="J1745" s="124"/>
      <c r="K1745" s="36"/>
      <c r="L1745" s="124"/>
      <c r="M1745" s="124"/>
      <c r="N1745" s="36"/>
      <c r="O1745" s="131"/>
      <c r="Q1745" s="303"/>
    </row>
    <row r="1746" spans="1:17" s="136" customFormat="1" x14ac:dyDescent="0.2">
      <c r="A1746" s="41"/>
      <c r="B1746" s="24"/>
      <c r="C1746" s="108"/>
      <c r="E1746" s="148"/>
      <c r="F1746" s="148"/>
      <c r="G1746" s="155"/>
      <c r="H1746" s="156"/>
      <c r="I1746" s="23"/>
      <c r="J1746" s="124"/>
      <c r="K1746" s="36"/>
      <c r="L1746" s="124"/>
      <c r="M1746" s="124"/>
      <c r="N1746" s="36"/>
      <c r="O1746" s="131"/>
      <c r="Q1746" s="303"/>
    </row>
    <row r="1747" spans="1:17" s="136" customFormat="1" x14ac:dyDescent="0.2">
      <c r="A1747" s="41"/>
      <c r="B1747" s="24"/>
      <c r="C1747" s="108"/>
      <c r="E1747" s="148"/>
      <c r="F1747" s="148"/>
      <c r="G1747" s="155"/>
      <c r="H1747" s="156"/>
      <c r="I1747" s="23"/>
      <c r="J1747" s="124"/>
      <c r="K1747" s="36"/>
      <c r="L1747" s="124"/>
      <c r="M1747" s="124"/>
      <c r="N1747" s="36"/>
      <c r="O1747" s="131"/>
      <c r="Q1747" s="303"/>
    </row>
    <row r="1748" spans="1:17" s="136" customFormat="1" x14ac:dyDescent="0.2">
      <c r="A1748" s="41"/>
      <c r="B1748" s="24"/>
      <c r="C1748" s="108"/>
      <c r="E1748" s="148"/>
      <c r="F1748" s="148"/>
      <c r="G1748" s="155"/>
      <c r="H1748" s="156"/>
      <c r="I1748" s="23"/>
      <c r="J1748" s="124"/>
      <c r="K1748" s="36"/>
      <c r="L1748" s="124"/>
      <c r="M1748" s="124"/>
      <c r="N1748" s="36"/>
      <c r="O1748" s="131"/>
      <c r="Q1748" s="303"/>
    </row>
    <row r="1749" spans="1:17" s="136" customFormat="1" x14ac:dyDescent="0.2">
      <c r="A1749" s="41"/>
      <c r="B1749" s="24"/>
      <c r="C1749" s="108"/>
      <c r="E1749" s="148"/>
      <c r="F1749" s="148"/>
      <c r="G1749" s="155"/>
      <c r="H1749" s="156"/>
      <c r="I1749" s="23"/>
      <c r="J1749" s="124"/>
      <c r="K1749" s="36"/>
      <c r="L1749" s="124"/>
      <c r="M1749" s="124"/>
      <c r="N1749" s="36"/>
      <c r="O1749" s="131"/>
      <c r="Q1749" s="303"/>
    </row>
    <row r="1750" spans="1:17" s="136" customFormat="1" x14ac:dyDescent="0.2">
      <c r="A1750" s="41"/>
      <c r="B1750" s="24"/>
      <c r="C1750" s="108"/>
      <c r="E1750" s="148"/>
      <c r="F1750" s="148"/>
      <c r="G1750" s="155"/>
      <c r="H1750" s="156"/>
      <c r="I1750" s="23"/>
      <c r="J1750" s="124"/>
      <c r="K1750" s="36"/>
      <c r="L1750" s="124"/>
      <c r="M1750" s="124"/>
      <c r="N1750" s="36"/>
      <c r="O1750" s="131"/>
      <c r="Q1750" s="303"/>
    </row>
    <row r="1751" spans="1:17" s="136" customFormat="1" x14ac:dyDescent="0.2">
      <c r="A1751" s="41"/>
      <c r="B1751" s="24"/>
      <c r="C1751" s="108"/>
      <c r="E1751" s="148"/>
      <c r="F1751" s="148"/>
      <c r="G1751" s="155"/>
      <c r="H1751" s="156"/>
      <c r="I1751" s="23"/>
      <c r="J1751" s="124"/>
      <c r="K1751" s="36"/>
      <c r="L1751" s="124"/>
      <c r="M1751" s="124"/>
      <c r="N1751" s="36"/>
      <c r="O1751" s="131"/>
      <c r="Q1751" s="303"/>
    </row>
    <row r="1752" spans="1:17" s="136" customFormat="1" x14ac:dyDescent="0.2">
      <c r="A1752" s="41"/>
      <c r="B1752" s="24"/>
      <c r="C1752" s="108"/>
      <c r="E1752" s="148"/>
      <c r="F1752" s="148"/>
      <c r="G1752" s="155"/>
      <c r="H1752" s="156"/>
      <c r="I1752" s="23"/>
      <c r="J1752" s="124"/>
      <c r="K1752" s="36"/>
      <c r="L1752" s="124"/>
      <c r="M1752" s="124"/>
      <c r="N1752" s="36"/>
      <c r="O1752" s="131"/>
      <c r="Q1752" s="303"/>
    </row>
    <row r="1753" spans="1:17" s="136" customFormat="1" x14ac:dyDescent="0.2">
      <c r="A1753" s="41"/>
      <c r="B1753" s="24"/>
      <c r="C1753" s="108"/>
      <c r="E1753" s="148"/>
      <c r="F1753" s="148"/>
      <c r="G1753" s="155"/>
      <c r="H1753" s="156"/>
      <c r="I1753" s="23"/>
      <c r="J1753" s="124"/>
      <c r="K1753" s="36"/>
      <c r="L1753" s="124"/>
      <c r="M1753" s="124"/>
      <c r="N1753" s="36"/>
      <c r="O1753" s="131"/>
      <c r="Q1753" s="303"/>
    </row>
    <row r="1754" spans="1:17" s="136" customFormat="1" x14ac:dyDescent="0.2">
      <c r="A1754" s="41"/>
      <c r="B1754" s="24"/>
      <c r="C1754" s="108"/>
      <c r="E1754" s="148"/>
      <c r="F1754" s="148"/>
      <c r="G1754" s="155"/>
      <c r="H1754" s="156"/>
      <c r="I1754" s="23"/>
      <c r="J1754" s="124"/>
      <c r="K1754" s="36"/>
      <c r="L1754" s="124"/>
      <c r="M1754" s="124"/>
      <c r="N1754" s="36"/>
      <c r="O1754" s="131"/>
      <c r="Q1754" s="303"/>
    </row>
    <row r="1755" spans="1:17" s="136" customFormat="1" x14ac:dyDescent="0.2">
      <c r="A1755" s="41"/>
      <c r="B1755" s="24"/>
      <c r="C1755" s="108"/>
      <c r="E1755" s="148"/>
      <c r="F1755" s="148"/>
      <c r="G1755" s="155"/>
      <c r="H1755" s="156"/>
      <c r="I1755" s="23"/>
      <c r="J1755" s="124"/>
      <c r="K1755" s="36"/>
      <c r="L1755" s="124"/>
      <c r="M1755" s="124"/>
      <c r="N1755" s="36"/>
      <c r="O1755" s="131"/>
      <c r="Q1755" s="303"/>
    </row>
    <row r="1756" spans="1:17" s="136" customFormat="1" x14ac:dyDescent="0.2">
      <c r="A1756" s="41"/>
      <c r="B1756" s="24"/>
      <c r="C1756" s="108"/>
      <c r="E1756" s="148"/>
      <c r="F1756" s="148"/>
      <c r="G1756" s="155"/>
      <c r="H1756" s="156"/>
      <c r="I1756" s="23"/>
      <c r="J1756" s="124"/>
      <c r="K1756" s="36"/>
      <c r="L1756" s="124"/>
      <c r="M1756" s="124"/>
      <c r="N1756" s="36"/>
      <c r="O1756" s="131"/>
      <c r="Q1756" s="303"/>
    </row>
    <row r="1757" spans="1:17" s="136" customFormat="1" x14ac:dyDescent="0.2">
      <c r="A1757" s="41"/>
      <c r="B1757" s="24"/>
      <c r="C1757" s="108"/>
      <c r="E1757" s="148"/>
      <c r="F1757" s="148"/>
      <c r="G1757" s="155"/>
      <c r="H1757" s="156"/>
      <c r="I1757" s="23"/>
      <c r="J1757" s="124"/>
      <c r="K1757" s="36"/>
      <c r="L1757" s="124"/>
      <c r="M1757" s="124"/>
      <c r="N1757" s="36"/>
      <c r="O1757" s="131"/>
      <c r="Q1757" s="303"/>
    </row>
    <row r="1758" spans="1:17" s="136" customFormat="1" x14ac:dyDescent="0.2">
      <c r="A1758" s="41"/>
      <c r="B1758" s="24"/>
      <c r="C1758" s="108"/>
      <c r="E1758" s="148"/>
      <c r="F1758" s="148"/>
      <c r="G1758" s="155"/>
      <c r="H1758" s="156"/>
      <c r="I1758" s="23"/>
      <c r="J1758" s="124"/>
      <c r="K1758" s="36"/>
      <c r="L1758" s="124"/>
      <c r="M1758" s="124"/>
      <c r="N1758" s="36"/>
      <c r="O1758" s="131"/>
      <c r="Q1758" s="303"/>
    </row>
    <row r="1759" spans="1:17" s="136" customFormat="1" x14ac:dyDescent="0.2">
      <c r="A1759" s="41"/>
      <c r="B1759" s="24"/>
      <c r="C1759" s="108"/>
      <c r="E1759" s="148"/>
      <c r="F1759" s="148"/>
      <c r="G1759" s="155"/>
      <c r="H1759" s="156"/>
      <c r="I1759" s="23"/>
      <c r="J1759" s="124"/>
      <c r="K1759" s="36"/>
      <c r="L1759" s="124"/>
      <c r="M1759" s="124"/>
      <c r="N1759" s="36"/>
      <c r="O1759" s="131"/>
      <c r="Q1759" s="303"/>
    </row>
    <row r="1760" spans="1:17" s="136" customFormat="1" x14ac:dyDescent="0.2">
      <c r="A1760" s="41"/>
      <c r="B1760" s="24"/>
      <c r="C1760" s="108"/>
      <c r="E1760" s="148"/>
      <c r="F1760" s="148"/>
      <c r="G1760" s="155"/>
      <c r="H1760" s="156"/>
      <c r="I1760" s="23"/>
      <c r="J1760" s="124"/>
      <c r="K1760" s="36"/>
      <c r="L1760" s="124"/>
      <c r="M1760" s="124"/>
      <c r="N1760" s="36"/>
      <c r="O1760" s="131"/>
      <c r="Q1760" s="303"/>
    </row>
    <row r="1761" spans="1:17" s="136" customFormat="1" x14ac:dyDescent="0.2">
      <c r="A1761" s="41"/>
      <c r="B1761" s="24"/>
      <c r="C1761" s="108"/>
      <c r="E1761" s="148"/>
      <c r="F1761" s="148"/>
      <c r="G1761" s="155"/>
      <c r="H1761" s="156"/>
      <c r="I1761" s="23"/>
      <c r="J1761" s="124"/>
      <c r="K1761" s="36"/>
      <c r="L1761" s="124"/>
      <c r="M1761" s="124"/>
      <c r="N1761" s="36"/>
      <c r="O1761" s="131"/>
      <c r="Q1761" s="303"/>
    </row>
    <row r="1762" spans="1:17" s="136" customFormat="1" x14ac:dyDescent="0.2">
      <c r="A1762" s="41"/>
      <c r="B1762" s="24"/>
      <c r="C1762" s="108"/>
      <c r="E1762" s="148"/>
      <c r="F1762" s="148"/>
      <c r="G1762" s="155"/>
      <c r="H1762" s="156"/>
      <c r="I1762" s="23"/>
      <c r="J1762" s="124"/>
      <c r="K1762" s="36"/>
      <c r="L1762" s="124"/>
      <c r="M1762" s="124"/>
      <c r="N1762" s="36"/>
      <c r="O1762" s="131"/>
      <c r="Q1762" s="303"/>
    </row>
    <row r="1763" spans="1:17" s="136" customFormat="1" x14ac:dyDescent="0.2">
      <c r="A1763" s="41"/>
      <c r="B1763" s="24"/>
      <c r="C1763" s="108"/>
      <c r="E1763" s="148"/>
      <c r="F1763" s="148"/>
      <c r="G1763" s="155"/>
      <c r="H1763" s="156"/>
      <c r="I1763" s="23"/>
      <c r="J1763" s="124"/>
      <c r="K1763" s="36"/>
      <c r="L1763" s="124"/>
      <c r="M1763" s="124"/>
      <c r="N1763" s="36"/>
      <c r="O1763" s="131"/>
      <c r="Q1763" s="303"/>
    </row>
    <row r="1764" spans="1:17" s="136" customFormat="1" x14ac:dyDescent="0.2">
      <c r="A1764" s="41"/>
      <c r="B1764" s="24"/>
      <c r="C1764" s="108"/>
      <c r="E1764" s="148"/>
      <c r="F1764" s="148"/>
      <c r="G1764" s="155"/>
      <c r="H1764" s="156"/>
      <c r="I1764" s="23"/>
      <c r="J1764" s="124"/>
      <c r="K1764" s="36"/>
      <c r="L1764" s="124"/>
      <c r="M1764" s="124"/>
      <c r="N1764" s="36"/>
      <c r="O1764" s="131"/>
      <c r="Q1764" s="303"/>
    </row>
    <row r="1765" spans="1:17" s="136" customFormat="1" x14ac:dyDescent="0.2">
      <c r="A1765" s="41"/>
      <c r="B1765" s="24"/>
      <c r="C1765" s="108"/>
      <c r="E1765" s="148"/>
      <c r="F1765" s="148"/>
      <c r="G1765" s="155"/>
      <c r="H1765" s="156"/>
      <c r="I1765" s="23"/>
      <c r="J1765" s="124"/>
      <c r="K1765" s="36"/>
      <c r="L1765" s="124"/>
      <c r="M1765" s="124"/>
      <c r="N1765" s="36"/>
      <c r="O1765" s="131"/>
      <c r="Q1765" s="303"/>
    </row>
    <row r="1766" spans="1:17" s="136" customFormat="1" x14ac:dyDescent="0.2">
      <c r="A1766" s="41"/>
      <c r="B1766" s="24"/>
      <c r="C1766" s="108"/>
      <c r="E1766" s="148"/>
      <c r="F1766" s="148"/>
      <c r="G1766" s="155"/>
      <c r="H1766" s="156"/>
      <c r="I1766" s="23"/>
      <c r="J1766" s="124"/>
      <c r="K1766" s="36"/>
      <c r="L1766" s="124"/>
      <c r="M1766" s="124"/>
      <c r="N1766" s="36"/>
      <c r="O1766" s="131"/>
      <c r="Q1766" s="303"/>
    </row>
    <row r="1767" spans="1:17" s="136" customFormat="1" x14ac:dyDescent="0.2">
      <c r="A1767" s="41"/>
      <c r="B1767" s="24"/>
      <c r="C1767" s="108"/>
      <c r="E1767" s="148"/>
      <c r="F1767" s="148"/>
      <c r="G1767" s="155"/>
      <c r="H1767" s="156"/>
      <c r="I1767" s="23"/>
      <c r="J1767" s="124"/>
      <c r="K1767" s="36"/>
      <c r="L1767" s="124"/>
      <c r="M1767" s="124"/>
      <c r="N1767" s="36"/>
      <c r="O1767" s="131"/>
      <c r="Q1767" s="303"/>
    </row>
    <row r="1768" spans="1:17" s="136" customFormat="1" x14ac:dyDescent="0.2">
      <c r="A1768" s="41"/>
      <c r="B1768" s="24"/>
      <c r="C1768" s="108"/>
      <c r="E1768" s="148"/>
      <c r="F1768" s="148"/>
      <c r="G1768" s="155"/>
      <c r="H1768" s="156"/>
      <c r="I1768" s="23"/>
      <c r="J1768" s="124"/>
      <c r="K1768" s="36"/>
      <c r="L1768" s="124"/>
      <c r="M1768" s="124"/>
      <c r="N1768" s="36"/>
      <c r="O1768" s="131"/>
      <c r="Q1768" s="303"/>
    </row>
    <row r="1769" spans="1:17" s="136" customFormat="1" x14ac:dyDescent="0.2">
      <c r="A1769" s="41"/>
      <c r="B1769" s="24"/>
      <c r="C1769" s="108"/>
      <c r="E1769" s="148"/>
      <c r="F1769" s="148"/>
      <c r="G1769" s="155"/>
      <c r="H1769" s="156"/>
      <c r="I1769" s="23"/>
      <c r="J1769" s="124"/>
      <c r="K1769" s="36"/>
      <c r="L1769" s="124"/>
      <c r="M1769" s="124"/>
      <c r="N1769" s="36"/>
      <c r="O1769" s="131"/>
      <c r="Q1769" s="303"/>
    </row>
    <row r="1770" spans="1:17" s="136" customFormat="1" x14ac:dyDescent="0.2">
      <c r="A1770" s="41"/>
      <c r="B1770" s="24"/>
      <c r="C1770" s="108"/>
      <c r="E1770" s="148"/>
      <c r="F1770" s="148"/>
      <c r="G1770" s="155"/>
      <c r="H1770" s="156"/>
      <c r="I1770" s="23"/>
      <c r="J1770" s="124"/>
      <c r="K1770" s="36"/>
      <c r="L1770" s="124"/>
      <c r="M1770" s="124"/>
      <c r="N1770" s="36"/>
      <c r="O1770" s="131"/>
      <c r="Q1770" s="303"/>
    </row>
    <row r="1771" spans="1:17" s="136" customFormat="1" x14ac:dyDescent="0.2">
      <c r="A1771" s="41"/>
      <c r="B1771" s="24"/>
      <c r="C1771" s="108"/>
      <c r="E1771" s="148"/>
      <c r="F1771" s="148"/>
      <c r="G1771" s="155"/>
      <c r="H1771" s="156"/>
      <c r="I1771" s="23"/>
      <c r="J1771" s="124"/>
      <c r="K1771" s="36"/>
      <c r="L1771" s="124"/>
      <c r="M1771" s="124"/>
      <c r="N1771" s="36"/>
      <c r="O1771" s="131"/>
      <c r="Q1771" s="303"/>
    </row>
    <row r="1772" spans="1:17" s="136" customFormat="1" x14ac:dyDescent="0.2">
      <c r="A1772" s="41"/>
      <c r="B1772" s="24"/>
      <c r="C1772" s="108"/>
      <c r="E1772" s="148"/>
      <c r="F1772" s="148"/>
      <c r="G1772" s="155"/>
      <c r="H1772" s="156"/>
      <c r="I1772" s="23"/>
      <c r="J1772" s="124"/>
      <c r="K1772" s="36"/>
      <c r="L1772" s="124"/>
      <c r="M1772" s="124"/>
      <c r="N1772" s="36"/>
      <c r="O1772" s="131"/>
      <c r="Q1772" s="303"/>
    </row>
    <row r="1773" spans="1:17" s="136" customFormat="1" x14ac:dyDescent="0.2">
      <c r="A1773" s="41"/>
      <c r="B1773" s="24"/>
      <c r="C1773" s="108"/>
      <c r="E1773" s="148"/>
      <c r="F1773" s="148"/>
      <c r="G1773" s="155"/>
      <c r="H1773" s="156"/>
      <c r="I1773" s="23"/>
      <c r="J1773" s="124"/>
      <c r="K1773" s="36"/>
      <c r="L1773" s="124"/>
      <c r="M1773" s="124"/>
      <c r="N1773" s="36"/>
      <c r="O1773" s="131"/>
      <c r="Q1773" s="303"/>
    </row>
    <row r="1774" spans="1:17" s="136" customFormat="1" x14ac:dyDescent="0.2">
      <c r="A1774" s="41"/>
      <c r="B1774" s="24"/>
      <c r="C1774" s="108"/>
      <c r="E1774" s="148"/>
      <c r="F1774" s="148"/>
      <c r="G1774" s="155"/>
      <c r="H1774" s="156"/>
      <c r="I1774" s="23"/>
      <c r="J1774" s="124"/>
      <c r="K1774" s="36"/>
      <c r="L1774" s="124"/>
      <c r="M1774" s="124"/>
      <c r="N1774" s="36"/>
      <c r="O1774" s="131"/>
      <c r="Q1774" s="303"/>
    </row>
    <row r="1775" spans="1:17" s="136" customFormat="1" x14ac:dyDescent="0.2">
      <c r="A1775" s="41"/>
      <c r="B1775" s="24"/>
      <c r="C1775" s="108"/>
      <c r="E1775" s="148"/>
      <c r="F1775" s="148"/>
      <c r="G1775" s="155"/>
      <c r="H1775" s="156"/>
      <c r="I1775" s="23"/>
      <c r="J1775" s="124"/>
      <c r="K1775" s="36"/>
      <c r="L1775" s="124"/>
      <c r="M1775" s="124"/>
      <c r="N1775" s="36"/>
      <c r="O1775" s="131"/>
      <c r="Q1775" s="303"/>
    </row>
    <row r="1776" spans="1:17" s="136" customFormat="1" x14ac:dyDescent="0.2">
      <c r="A1776" s="41"/>
      <c r="B1776" s="24"/>
      <c r="C1776" s="108"/>
      <c r="E1776" s="148"/>
      <c r="F1776" s="148"/>
      <c r="G1776" s="155"/>
      <c r="H1776" s="156"/>
      <c r="I1776" s="23"/>
      <c r="J1776" s="124"/>
      <c r="K1776" s="36"/>
      <c r="L1776" s="124"/>
      <c r="M1776" s="124"/>
      <c r="N1776" s="36"/>
      <c r="O1776" s="131"/>
      <c r="Q1776" s="303"/>
    </row>
    <row r="1777" spans="1:17" s="136" customFormat="1" x14ac:dyDescent="0.2">
      <c r="A1777" s="41"/>
      <c r="B1777" s="24"/>
      <c r="C1777" s="108"/>
      <c r="E1777" s="148"/>
      <c r="F1777" s="148"/>
      <c r="G1777" s="155"/>
      <c r="H1777" s="156"/>
      <c r="I1777" s="23"/>
      <c r="J1777" s="124"/>
      <c r="K1777" s="36"/>
      <c r="L1777" s="124"/>
      <c r="M1777" s="124"/>
      <c r="N1777" s="36"/>
      <c r="O1777" s="131"/>
      <c r="Q1777" s="303"/>
    </row>
    <row r="1778" spans="1:17" s="136" customFormat="1" x14ac:dyDescent="0.2">
      <c r="A1778" s="41"/>
      <c r="B1778" s="24"/>
      <c r="C1778" s="108"/>
      <c r="E1778" s="148"/>
      <c r="F1778" s="148"/>
      <c r="G1778" s="155"/>
      <c r="H1778" s="156"/>
      <c r="I1778" s="23"/>
      <c r="J1778" s="124"/>
      <c r="K1778" s="36"/>
      <c r="L1778" s="124"/>
      <c r="M1778" s="124"/>
      <c r="N1778" s="36"/>
      <c r="O1778" s="131"/>
      <c r="Q1778" s="303"/>
    </row>
    <row r="1779" spans="1:17" s="136" customFormat="1" x14ac:dyDescent="0.2">
      <c r="A1779" s="41"/>
      <c r="B1779" s="24"/>
      <c r="C1779" s="108"/>
      <c r="E1779" s="148"/>
      <c r="F1779" s="148"/>
      <c r="G1779" s="155"/>
      <c r="H1779" s="156"/>
      <c r="I1779" s="23"/>
      <c r="J1779" s="124"/>
      <c r="K1779" s="36"/>
      <c r="L1779" s="124"/>
      <c r="M1779" s="124"/>
      <c r="N1779" s="36"/>
      <c r="O1779" s="131"/>
      <c r="Q1779" s="303"/>
    </row>
    <row r="1780" spans="1:17" s="136" customFormat="1" x14ac:dyDescent="0.2">
      <c r="A1780" s="41"/>
      <c r="B1780" s="24"/>
      <c r="C1780" s="108"/>
      <c r="E1780" s="148"/>
      <c r="F1780" s="148"/>
      <c r="G1780" s="155"/>
      <c r="H1780" s="156"/>
      <c r="I1780" s="23"/>
      <c r="J1780" s="124"/>
      <c r="K1780" s="36"/>
      <c r="L1780" s="124"/>
      <c r="M1780" s="124"/>
      <c r="N1780" s="36"/>
      <c r="O1780" s="131"/>
      <c r="Q1780" s="303"/>
    </row>
    <row r="1781" spans="1:17" s="136" customFormat="1" x14ac:dyDescent="0.2">
      <c r="A1781" s="41"/>
      <c r="B1781" s="24"/>
      <c r="C1781" s="108"/>
      <c r="E1781" s="148"/>
      <c r="F1781" s="148"/>
      <c r="G1781" s="155"/>
      <c r="H1781" s="156"/>
      <c r="I1781" s="23"/>
      <c r="J1781" s="124"/>
      <c r="K1781" s="36"/>
      <c r="L1781" s="124"/>
      <c r="M1781" s="124"/>
      <c r="N1781" s="36"/>
      <c r="O1781" s="131"/>
      <c r="Q1781" s="303"/>
    </row>
    <row r="1782" spans="1:17" s="136" customFormat="1" x14ac:dyDescent="0.2">
      <c r="A1782" s="41"/>
      <c r="B1782" s="24"/>
      <c r="C1782" s="108"/>
      <c r="E1782" s="148"/>
      <c r="F1782" s="148"/>
      <c r="G1782" s="155"/>
      <c r="H1782" s="156"/>
      <c r="I1782" s="23"/>
      <c r="J1782" s="124"/>
      <c r="K1782" s="36"/>
      <c r="L1782" s="124"/>
      <c r="M1782" s="124"/>
      <c r="N1782" s="36"/>
      <c r="O1782" s="131"/>
      <c r="Q1782" s="303"/>
    </row>
    <row r="1783" spans="1:17" s="136" customFormat="1" x14ac:dyDescent="0.2">
      <c r="A1783" s="41"/>
      <c r="B1783" s="24"/>
      <c r="C1783" s="108"/>
      <c r="E1783" s="148"/>
      <c r="F1783" s="148"/>
      <c r="G1783" s="155"/>
      <c r="H1783" s="156"/>
      <c r="I1783" s="23"/>
      <c r="J1783" s="124"/>
      <c r="K1783" s="36"/>
      <c r="L1783" s="124"/>
      <c r="M1783" s="124"/>
      <c r="N1783" s="36"/>
      <c r="O1783" s="131"/>
      <c r="Q1783" s="303"/>
    </row>
    <row r="1784" spans="1:17" s="136" customFormat="1" x14ac:dyDescent="0.2">
      <c r="A1784" s="41"/>
      <c r="B1784" s="24"/>
      <c r="C1784" s="108"/>
      <c r="E1784" s="148"/>
      <c r="F1784" s="148"/>
      <c r="G1784" s="155"/>
      <c r="H1784" s="156"/>
      <c r="I1784" s="23"/>
      <c r="J1784" s="124"/>
      <c r="K1784" s="36"/>
      <c r="L1784" s="124"/>
      <c r="M1784" s="124"/>
      <c r="N1784" s="36"/>
      <c r="O1784" s="131"/>
      <c r="Q1784" s="303"/>
    </row>
    <row r="1785" spans="1:17" s="136" customFormat="1" x14ac:dyDescent="0.2">
      <c r="A1785" s="41"/>
      <c r="B1785" s="24"/>
      <c r="C1785" s="108"/>
      <c r="E1785" s="148"/>
      <c r="F1785" s="148"/>
      <c r="G1785" s="155"/>
      <c r="H1785" s="156"/>
      <c r="I1785" s="23"/>
      <c r="J1785" s="124"/>
      <c r="K1785" s="36"/>
      <c r="L1785" s="124"/>
      <c r="M1785" s="124"/>
      <c r="N1785" s="36"/>
      <c r="O1785" s="131"/>
      <c r="Q1785" s="303"/>
    </row>
    <row r="1786" spans="1:17" s="136" customFormat="1" x14ac:dyDescent="0.2">
      <c r="A1786" s="41"/>
      <c r="B1786" s="24"/>
      <c r="C1786" s="108"/>
      <c r="E1786" s="148"/>
      <c r="F1786" s="148"/>
      <c r="G1786" s="155"/>
      <c r="H1786" s="156"/>
      <c r="I1786" s="23"/>
      <c r="J1786" s="124"/>
      <c r="K1786" s="36"/>
      <c r="L1786" s="124"/>
      <c r="M1786" s="124"/>
      <c r="N1786" s="36"/>
      <c r="O1786" s="131"/>
      <c r="Q1786" s="303"/>
    </row>
    <row r="1787" spans="1:17" s="136" customFormat="1" x14ac:dyDescent="0.2">
      <c r="A1787" s="41"/>
      <c r="B1787" s="24"/>
      <c r="C1787" s="108"/>
      <c r="E1787" s="148"/>
      <c r="F1787" s="148"/>
      <c r="G1787" s="155"/>
      <c r="H1787" s="156"/>
      <c r="I1787" s="23"/>
      <c r="J1787" s="124"/>
      <c r="K1787" s="36"/>
      <c r="L1787" s="124"/>
      <c r="M1787" s="124"/>
      <c r="N1787" s="36"/>
      <c r="O1787" s="131"/>
      <c r="Q1787" s="303"/>
    </row>
    <row r="1788" spans="1:17" s="136" customFormat="1" x14ac:dyDescent="0.2">
      <c r="A1788" s="41"/>
      <c r="B1788" s="24"/>
      <c r="C1788" s="108"/>
      <c r="E1788" s="148"/>
      <c r="F1788" s="148"/>
      <c r="G1788" s="155"/>
      <c r="H1788" s="156"/>
      <c r="I1788" s="23"/>
      <c r="J1788" s="124"/>
      <c r="K1788" s="36"/>
      <c r="L1788" s="124"/>
      <c r="M1788" s="124"/>
      <c r="N1788" s="36"/>
      <c r="O1788" s="131"/>
      <c r="Q1788" s="303"/>
    </row>
    <row r="1789" spans="1:17" s="136" customFormat="1" x14ac:dyDescent="0.2">
      <c r="A1789" s="41"/>
      <c r="B1789" s="24"/>
      <c r="C1789" s="108"/>
      <c r="E1789" s="148"/>
      <c r="F1789" s="148"/>
      <c r="G1789" s="155"/>
      <c r="H1789" s="156"/>
      <c r="I1789" s="23"/>
      <c r="J1789" s="124"/>
      <c r="K1789" s="36"/>
      <c r="L1789" s="124"/>
      <c r="M1789" s="124"/>
      <c r="N1789" s="36"/>
      <c r="O1789" s="131"/>
      <c r="Q1789" s="303"/>
    </row>
    <row r="1790" spans="1:17" s="136" customFormat="1" x14ac:dyDescent="0.2">
      <c r="A1790" s="41"/>
      <c r="B1790" s="24"/>
      <c r="C1790" s="108"/>
      <c r="E1790" s="148"/>
      <c r="F1790" s="148"/>
      <c r="G1790" s="155"/>
      <c r="H1790" s="156"/>
      <c r="I1790" s="23"/>
      <c r="J1790" s="124"/>
      <c r="K1790" s="36"/>
      <c r="L1790" s="124"/>
      <c r="M1790" s="124"/>
      <c r="N1790" s="36"/>
      <c r="O1790" s="131"/>
      <c r="Q1790" s="303"/>
    </row>
    <row r="1791" spans="1:17" s="136" customFormat="1" x14ac:dyDescent="0.2">
      <c r="A1791" s="41"/>
      <c r="B1791" s="24"/>
      <c r="C1791" s="108"/>
      <c r="E1791" s="148"/>
      <c r="F1791" s="148"/>
      <c r="G1791" s="155"/>
      <c r="H1791" s="156"/>
      <c r="I1791" s="23"/>
      <c r="J1791" s="124"/>
      <c r="K1791" s="36"/>
      <c r="L1791" s="124"/>
      <c r="M1791" s="124"/>
      <c r="N1791" s="36"/>
      <c r="O1791" s="131"/>
      <c r="Q1791" s="303"/>
    </row>
    <row r="1792" spans="1:17" s="136" customFormat="1" x14ac:dyDescent="0.2">
      <c r="A1792" s="41"/>
      <c r="B1792" s="24"/>
      <c r="C1792" s="108"/>
      <c r="E1792" s="148"/>
      <c r="F1792" s="148"/>
      <c r="G1792" s="155"/>
      <c r="H1792" s="156"/>
      <c r="I1792" s="23"/>
      <c r="J1792" s="124"/>
      <c r="K1792" s="36"/>
      <c r="L1792" s="124"/>
      <c r="M1792" s="124"/>
      <c r="N1792" s="36"/>
      <c r="O1792" s="131"/>
      <c r="Q1792" s="303"/>
    </row>
    <row r="1793" spans="1:17" s="136" customFormat="1" x14ac:dyDescent="0.2">
      <c r="A1793" s="41"/>
      <c r="B1793" s="24"/>
      <c r="C1793" s="108"/>
      <c r="E1793" s="148"/>
      <c r="F1793" s="148"/>
      <c r="G1793" s="155"/>
      <c r="H1793" s="156"/>
      <c r="I1793" s="23"/>
      <c r="J1793" s="124"/>
      <c r="K1793" s="36"/>
      <c r="L1793" s="124"/>
      <c r="M1793" s="124"/>
      <c r="N1793" s="36"/>
      <c r="O1793" s="131"/>
      <c r="Q1793" s="303"/>
    </row>
    <row r="1794" spans="1:17" s="136" customFormat="1" x14ac:dyDescent="0.2">
      <c r="A1794" s="41"/>
      <c r="B1794" s="24"/>
      <c r="C1794" s="108"/>
      <c r="E1794" s="148"/>
      <c r="F1794" s="148"/>
      <c r="G1794" s="155"/>
      <c r="H1794" s="156"/>
      <c r="I1794" s="23"/>
      <c r="J1794" s="124"/>
      <c r="K1794" s="36"/>
      <c r="L1794" s="124"/>
      <c r="M1794" s="124"/>
      <c r="N1794" s="36"/>
      <c r="O1794" s="131"/>
      <c r="Q1794" s="303"/>
    </row>
    <row r="1795" spans="1:17" s="136" customFormat="1" x14ac:dyDescent="0.2">
      <c r="A1795" s="41"/>
      <c r="B1795" s="24"/>
      <c r="C1795" s="108"/>
      <c r="E1795" s="148"/>
      <c r="F1795" s="148"/>
      <c r="G1795" s="155"/>
      <c r="H1795" s="156"/>
      <c r="I1795" s="23"/>
      <c r="J1795" s="124"/>
      <c r="K1795" s="36"/>
      <c r="L1795" s="124"/>
      <c r="M1795" s="124"/>
      <c r="N1795" s="36"/>
      <c r="O1795" s="131"/>
      <c r="Q1795" s="303"/>
    </row>
    <row r="1796" spans="1:17" s="136" customFormat="1" x14ac:dyDescent="0.2">
      <c r="A1796" s="41"/>
      <c r="B1796" s="24"/>
      <c r="C1796" s="108"/>
      <c r="E1796" s="148"/>
      <c r="F1796" s="148"/>
      <c r="G1796" s="155"/>
      <c r="H1796" s="156"/>
      <c r="I1796" s="23"/>
      <c r="J1796" s="124"/>
      <c r="K1796" s="36"/>
      <c r="L1796" s="124"/>
      <c r="M1796" s="124"/>
      <c r="N1796" s="36"/>
      <c r="O1796" s="131"/>
      <c r="Q1796" s="303"/>
    </row>
    <row r="1797" spans="1:17" s="136" customFormat="1" x14ac:dyDescent="0.2">
      <c r="A1797" s="41"/>
      <c r="B1797" s="24"/>
      <c r="C1797" s="108"/>
      <c r="E1797" s="148"/>
      <c r="F1797" s="148"/>
      <c r="G1797" s="155"/>
      <c r="H1797" s="156"/>
      <c r="I1797" s="23"/>
      <c r="J1797" s="124"/>
      <c r="K1797" s="36"/>
      <c r="L1797" s="124"/>
      <c r="M1797" s="124"/>
      <c r="N1797" s="36"/>
      <c r="O1797" s="131"/>
      <c r="Q1797" s="303"/>
    </row>
    <row r="1798" spans="1:17" s="136" customFormat="1" x14ac:dyDescent="0.2">
      <c r="A1798" s="41"/>
      <c r="B1798" s="24"/>
      <c r="C1798" s="108"/>
      <c r="E1798" s="148"/>
      <c r="F1798" s="148"/>
      <c r="G1798" s="155"/>
      <c r="H1798" s="156"/>
      <c r="I1798" s="23"/>
      <c r="J1798" s="124"/>
      <c r="K1798" s="36"/>
      <c r="L1798" s="124"/>
      <c r="M1798" s="124"/>
      <c r="N1798" s="36"/>
      <c r="O1798" s="131"/>
      <c r="Q1798" s="303"/>
    </row>
    <row r="1799" spans="1:17" s="136" customFormat="1" x14ac:dyDescent="0.2">
      <c r="A1799" s="41"/>
      <c r="B1799" s="24"/>
      <c r="C1799" s="108"/>
      <c r="E1799" s="148"/>
      <c r="F1799" s="148"/>
      <c r="G1799" s="155"/>
      <c r="H1799" s="156"/>
      <c r="I1799" s="23"/>
      <c r="J1799" s="124"/>
      <c r="K1799" s="36"/>
      <c r="L1799" s="124"/>
      <c r="M1799" s="124"/>
      <c r="N1799" s="36"/>
      <c r="O1799" s="131"/>
      <c r="Q1799" s="303"/>
    </row>
    <row r="1800" spans="1:17" s="136" customFormat="1" x14ac:dyDescent="0.2">
      <c r="A1800" s="41"/>
      <c r="B1800" s="24"/>
      <c r="C1800" s="108"/>
      <c r="E1800" s="148"/>
      <c r="F1800" s="148"/>
      <c r="G1800" s="155"/>
      <c r="H1800" s="156"/>
      <c r="I1800" s="23"/>
      <c r="J1800" s="124"/>
      <c r="K1800" s="36"/>
      <c r="L1800" s="124"/>
      <c r="M1800" s="124"/>
      <c r="N1800" s="36"/>
      <c r="O1800" s="131"/>
      <c r="Q1800" s="303"/>
    </row>
    <row r="1801" spans="1:17" s="136" customFormat="1" x14ac:dyDescent="0.2">
      <c r="A1801" s="41"/>
      <c r="B1801" s="24"/>
      <c r="C1801" s="108"/>
      <c r="E1801" s="148"/>
      <c r="F1801" s="148"/>
      <c r="G1801" s="155"/>
      <c r="H1801" s="156"/>
      <c r="I1801" s="23"/>
      <c r="J1801" s="124"/>
      <c r="K1801" s="36"/>
      <c r="L1801" s="124"/>
      <c r="M1801" s="124"/>
      <c r="N1801" s="36"/>
      <c r="O1801" s="131"/>
      <c r="Q1801" s="303"/>
    </row>
    <row r="1802" spans="1:17" s="136" customFormat="1" x14ac:dyDescent="0.2">
      <c r="A1802" s="41"/>
      <c r="B1802" s="24"/>
      <c r="C1802" s="108"/>
      <c r="E1802" s="148"/>
      <c r="F1802" s="148"/>
      <c r="G1802" s="155"/>
      <c r="H1802" s="156"/>
      <c r="I1802" s="23"/>
      <c r="J1802" s="124"/>
      <c r="K1802" s="36"/>
      <c r="L1802" s="124"/>
      <c r="M1802" s="124"/>
      <c r="N1802" s="36"/>
      <c r="O1802" s="131"/>
      <c r="Q1802" s="303"/>
    </row>
    <row r="1803" spans="1:17" s="136" customFormat="1" x14ac:dyDescent="0.2">
      <c r="A1803" s="41"/>
      <c r="B1803" s="24"/>
      <c r="C1803" s="108"/>
      <c r="E1803" s="148"/>
      <c r="F1803" s="148"/>
      <c r="G1803" s="155"/>
      <c r="H1803" s="156"/>
      <c r="I1803" s="23"/>
      <c r="J1803" s="124"/>
      <c r="K1803" s="36"/>
      <c r="L1803" s="124"/>
      <c r="M1803" s="124"/>
      <c r="N1803" s="36"/>
      <c r="O1803" s="131"/>
      <c r="Q1803" s="303"/>
    </row>
    <row r="1804" spans="1:17" s="136" customFormat="1" x14ac:dyDescent="0.2">
      <c r="A1804" s="41"/>
      <c r="B1804" s="24"/>
      <c r="C1804" s="108"/>
      <c r="E1804" s="148"/>
      <c r="F1804" s="148"/>
      <c r="G1804" s="155"/>
      <c r="H1804" s="156"/>
      <c r="I1804" s="23"/>
      <c r="J1804" s="124"/>
      <c r="K1804" s="36"/>
      <c r="L1804" s="124"/>
      <c r="M1804" s="124"/>
      <c r="N1804" s="36"/>
      <c r="O1804" s="131"/>
      <c r="Q1804" s="303"/>
    </row>
    <row r="1805" spans="1:17" s="136" customFormat="1" x14ac:dyDescent="0.2">
      <c r="A1805" s="41"/>
      <c r="B1805" s="24"/>
      <c r="C1805" s="108"/>
      <c r="E1805" s="148"/>
      <c r="F1805" s="148"/>
      <c r="G1805" s="155"/>
      <c r="H1805" s="156"/>
      <c r="I1805" s="23"/>
      <c r="J1805" s="124"/>
      <c r="K1805" s="36"/>
      <c r="L1805" s="124"/>
      <c r="M1805" s="124"/>
      <c r="N1805" s="36"/>
      <c r="O1805" s="131"/>
      <c r="Q1805" s="303"/>
    </row>
    <row r="1806" spans="1:17" s="136" customFormat="1" x14ac:dyDescent="0.2">
      <c r="A1806" s="41"/>
      <c r="B1806" s="24"/>
      <c r="C1806" s="108"/>
      <c r="E1806" s="148"/>
      <c r="F1806" s="148"/>
      <c r="G1806" s="155"/>
      <c r="H1806" s="156"/>
      <c r="I1806" s="23"/>
      <c r="J1806" s="124"/>
      <c r="K1806" s="36"/>
      <c r="L1806" s="124"/>
      <c r="M1806" s="124"/>
      <c r="N1806" s="36"/>
      <c r="O1806" s="131"/>
      <c r="Q1806" s="303"/>
    </row>
    <row r="1807" spans="1:17" s="136" customFormat="1" x14ac:dyDescent="0.2">
      <c r="A1807" s="41"/>
      <c r="B1807" s="24"/>
      <c r="C1807" s="108"/>
      <c r="E1807" s="148"/>
      <c r="F1807" s="148"/>
      <c r="G1807" s="155"/>
      <c r="H1807" s="156"/>
      <c r="I1807" s="23"/>
      <c r="J1807" s="124"/>
      <c r="K1807" s="36"/>
      <c r="L1807" s="124"/>
      <c r="M1807" s="124"/>
      <c r="N1807" s="36"/>
      <c r="O1807" s="131"/>
      <c r="Q1807" s="303"/>
    </row>
    <row r="1808" spans="1:17" s="136" customFormat="1" x14ac:dyDescent="0.2">
      <c r="A1808" s="41"/>
      <c r="B1808" s="24"/>
      <c r="C1808" s="108"/>
      <c r="E1808" s="148"/>
      <c r="F1808" s="148"/>
      <c r="G1808" s="155"/>
      <c r="H1808" s="156"/>
      <c r="I1808" s="23"/>
      <c r="J1808" s="124"/>
      <c r="K1808" s="36"/>
      <c r="L1808" s="124"/>
      <c r="M1808" s="124"/>
      <c r="N1808" s="36"/>
      <c r="O1808" s="131"/>
      <c r="Q1808" s="303"/>
    </row>
    <row r="1809" spans="1:17" s="136" customFormat="1" x14ac:dyDescent="0.2">
      <c r="A1809" s="41"/>
      <c r="B1809" s="24"/>
      <c r="C1809" s="108"/>
      <c r="E1809" s="148"/>
      <c r="F1809" s="148"/>
      <c r="G1809" s="155"/>
      <c r="H1809" s="156"/>
      <c r="I1809" s="23"/>
      <c r="J1809" s="124"/>
      <c r="K1809" s="36"/>
      <c r="L1809" s="124"/>
      <c r="M1809" s="124"/>
      <c r="N1809" s="36"/>
      <c r="O1809" s="131"/>
      <c r="Q1809" s="303"/>
    </row>
    <row r="1810" spans="1:17" s="136" customFormat="1" x14ac:dyDescent="0.2">
      <c r="A1810" s="41"/>
      <c r="B1810" s="24"/>
      <c r="C1810" s="108"/>
      <c r="E1810" s="148"/>
      <c r="F1810" s="148"/>
      <c r="G1810" s="155"/>
      <c r="H1810" s="156"/>
      <c r="I1810" s="23"/>
      <c r="J1810" s="124"/>
      <c r="K1810" s="36"/>
      <c r="L1810" s="124"/>
      <c r="M1810" s="124"/>
      <c r="N1810" s="36"/>
      <c r="O1810" s="131"/>
      <c r="Q1810" s="303"/>
    </row>
    <row r="1811" spans="1:17" s="136" customFormat="1" x14ac:dyDescent="0.2">
      <c r="A1811" s="41"/>
      <c r="B1811" s="24"/>
      <c r="C1811" s="108"/>
      <c r="E1811" s="148"/>
      <c r="F1811" s="148"/>
      <c r="G1811" s="155"/>
      <c r="H1811" s="156"/>
      <c r="I1811" s="23"/>
      <c r="J1811" s="124"/>
      <c r="K1811" s="36"/>
      <c r="L1811" s="124"/>
      <c r="M1811" s="124"/>
      <c r="N1811" s="36"/>
      <c r="O1811" s="131"/>
      <c r="Q1811" s="303"/>
    </row>
    <row r="1812" spans="1:17" s="136" customFormat="1" x14ac:dyDescent="0.2">
      <c r="A1812" s="41"/>
      <c r="B1812" s="24"/>
      <c r="C1812" s="108"/>
      <c r="E1812" s="148"/>
      <c r="F1812" s="148"/>
      <c r="G1812" s="155"/>
      <c r="H1812" s="156"/>
      <c r="I1812" s="23"/>
      <c r="J1812" s="124"/>
      <c r="K1812" s="36"/>
      <c r="L1812" s="124"/>
      <c r="M1812" s="124"/>
      <c r="N1812" s="36"/>
      <c r="O1812" s="131"/>
      <c r="Q1812" s="303"/>
    </row>
    <row r="1813" spans="1:17" s="136" customFormat="1" x14ac:dyDescent="0.2">
      <c r="A1813" s="41"/>
      <c r="B1813" s="24"/>
      <c r="C1813" s="108"/>
      <c r="E1813" s="148"/>
      <c r="F1813" s="148"/>
      <c r="G1813" s="155"/>
      <c r="H1813" s="156"/>
      <c r="I1813" s="23"/>
      <c r="J1813" s="124"/>
      <c r="K1813" s="36"/>
      <c r="L1813" s="124"/>
      <c r="M1813" s="124"/>
      <c r="N1813" s="36"/>
      <c r="O1813" s="131"/>
      <c r="Q1813" s="303"/>
    </row>
    <row r="1814" spans="1:17" s="136" customFormat="1" x14ac:dyDescent="0.2">
      <c r="A1814" s="41"/>
      <c r="B1814" s="24"/>
      <c r="C1814" s="108"/>
      <c r="E1814" s="148"/>
      <c r="F1814" s="148"/>
      <c r="G1814" s="155"/>
      <c r="H1814" s="156"/>
      <c r="I1814" s="23"/>
      <c r="J1814" s="124"/>
      <c r="K1814" s="36"/>
      <c r="L1814" s="124"/>
      <c r="M1814" s="124"/>
      <c r="N1814" s="36"/>
      <c r="O1814" s="131"/>
      <c r="Q1814" s="303"/>
    </row>
    <row r="1815" spans="1:17" s="136" customFormat="1" x14ac:dyDescent="0.2">
      <c r="A1815" s="41"/>
      <c r="B1815" s="24"/>
      <c r="C1815" s="108"/>
      <c r="E1815" s="148"/>
      <c r="F1815" s="148"/>
      <c r="G1815" s="155"/>
      <c r="H1815" s="156"/>
      <c r="I1815" s="23"/>
      <c r="J1815" s="124"/>
      <c r="K1815" s="36"/>
      <c r="L1815" s="124"/>
      <c r="M1815" s="124"/>
      <c r="N1815" s="36"/>
      <c r="O1815" s="131"/>
      <c r="Q1815" s="303"/>
    </row>
    <row r="1816" spans="1:17" s="136" customFormat="1" x14ac:dyDescent="0.2">
      <c r="A1816" s="41"/>
      <c r="B1816" s="24"/>
      <c r="C1816" s="108"/>
      <c r="E1816" s="148"/>
      <c r="F1816" s="148"/>
      <c r="G1816" s="155"/>
      <c r="H1816" s="156"/>
      <c r="I1816" s="23"/>
      <c r="J1816" s="124"/>
      <c r="K1816" s="36"/>
      <c r="L1816" s="124"/>
      <c r="M1816" s="124"/>
      <c r="N1816" s="36"/>
      <c r="O1816" s="131"/>
      <c r="Q1816" s="303"/>
    </row>
    <row r="1817" spans="1:17" s="136" customFormat="1" x14ac:dyDescent="0.2">
      <c r="A1817" s="41"/>
      <c r="B1817" s="24"/>
      <c r="C1817" s="108"/>
      <c r="E1817" s="148"/>
      <c r="F1817" s="148"/>
      <c r="G1817" s="155"/>
      <c r="H1817" s="156"/>
      <c r="I1817" s="23"/>
      <c r="J1817" s="124"/>
      <c r="K1817" s="36"/>
      <c r="L1817" s="124"/>
      <c r="M1817" s="124"/>
      <c r="N1817" s="36"/>
      <c r="O1817" s="131"/>
      <c r="Q1817" s="303"/>
    </row>
    <row r="1818" spans="1:17" s="136" customFormat="1" x14ac:dyDescent="0.2">
      <c r="A1818" s="41"/>
      <c r="B1818" s="24"/>
      <c r="C1818" s="108"/>
      <c r="E1818" s="148"/>
      <c r="F1818" s="148"/>
      <c r="G1818" s="155"/>
      <c r="H1818" s="156"/>
      <c r="I1818" s="23"/>
      <c r="J1818" s="124"/>
      <c r="K1818" s="36"/>
      <c r="L1818" s="124"/>
      <c r="M1818" s="124"/>
      <c r="N1818" s="36"/>
      <c r="O1818" s="131"/>
      <c r="Q1818" s="303"/>
    </row>
    <row r="1819" spans="1:17" s="136" customFormat="1" x14ac:dyDescent="0.2">
      <c r="A1819" s="41"/>
      <c r="B1819" s="24"/>
      <c r="C1819" s="108"/>
      <c r="E1819" s="148"/>
      <c r="F1819" s="148"/>
      <c r="G1819" s="155"/>
      <c r="H1819" s="156"/>
      <c r="I1819" s="23"/>
      <c r="J1819" s="124"/>
      <c r="K1819" s="36"/>
      <c r="L1819" s="124"/>
      <c r="M1819" s="124"/>
      <c r="N1819" s="36"/>
      <c r="O1819" s="131"/>
      <c r="Q1819" s="303"/>
    </row>
    <row r="1820" spans="1:17" s="136" customFormat="1" x14ac:dyDescent="0.2">
      <c r="A1820" s="41"/>
      <c r="B1820" s="24"/>
      <c r="C1820" s="108"/>
      <c r="E1820" s="148"/>
      <c r="F1820" s="148"/>
      <c r="G1820" s="155"/>
      <c r="H1820" s="156"/>
      <c r="I1820" s="23"/>
      <c r="J1820" s="124"/>
      <c r="K1820" s="36"/>
      <c r="L1820" s="124"/>
      <c r="M1820" s="124"/>
      <c r="N1820" s="36"/>
      <c r="O1820" s="131"/>
      <c r="Q1820" s="303"/>
    </row>
    <row r="1821" spans="1:17" s="136" customFormat="1" x14ac:dyDescent="0.2">
      <c r="A1821" s="41"/>
      <c r="B1821" s="24"/>
      <c r="C1821" s="108"/>
      <c r="E1821" s="148"/>
      <c r="F1821" s="148"/>
      <c r="G1821" s="155"/>
      <c r="H1821" s="156"/>
      <c r="I1821" s="23"/>
      <c r="J1821" s="124"/>
      <c r="K1821" s="36"/>
      <c r="L1821" s="124"/>
      <c r="M1821" s="124"/>
      <c r="N1821" s="36"/>
      <c r="O1821" s="131"/>
      <c r="Q1821" s="303"/>
    </row>
    <row r="1822" spans="1:17" s="136" customFormat="1" x14ac:dyDescent="0.2">
      <c r="A1822" s="41"/>
      <c r="B1822" s="24"/>
      <c r="C1822" s="108"/>
      <c r="E1822" s="148"/>
      <c r="F1822" s="148"/>
      <c r="G1822" s="155"/>
      <c r="H1822" s="156"/>
      <c r="I1822" s="23"/>
      <c r="J1822" s="124"/>
      <c r="K1822" s="36"/>
      <c r="L1822" s="124"/>
      <c r="M1822" s="124"/>
      <c r="N1822" s="36"/>
      <c r="O1822" s="131"/>
      <c r="Q1822" s="303"/>
    </row>
    <row r="1823" spans="1:17" s="136" customFormat="1" x14ac:dyDescent="0.2">
      <c r="A1823" s="41"/>
      <c r="B1823" s="24"/>
      <c r="C1823" s="108"/>
      <c r="E1823" s="148"/>
      <c r="F1823" s="148"/>
      <c r="G1823" s="155"/>
      <c r="H1823" s="156"/>
      <c r="I1823" s="23"/>
      <c r="J1823" s="124"/>
      <c r="K1823" s="36"/>
      <c r="L1823" s="124"/>
      <c r="M1823" s="124"/>
      <c r="N1823" s="36"/>
      <c r="O1823" s="131"/>
      <c r="Q1823" s="303"/>
    </row>
    <row r="1824" spans="1:17" s="136" customFormat="1" x14ac:dyDescent="0.2">
      <c r="A1824" s="41"/>
      <c r="B1824" s="24"/>
      <c r="C1824" s="108"/>
      <c r="E1824" s="148"/>
      <c r="F1824" s="148"/>
      <c r="G1824" s="155"/>
      <c r="H1824" s="156"/>
      <c r="I1824" s="23"/>
      <c r="J1824" s="124"/>
      <c r="K1824" s="36"/>
      <c r="L1824" s="124"/>
      <c r="M1824" s="124"/>
      <c r="N1824" s="36"/>
      <c r="O1824" s="131"/>
      <c r="Q1824" s="303"/>
    </row>
    <row r="1825" spans="1:17" s="136" customFormat="1" x14ac:dyDescent="0.2">
      <c r="A1825" s="41"/>
      <c r="B1825" s="24"/>
      <c r="C1825" s="108"/>
      <c r="E1825" s="148"/>
      <c r="F1825" s="148"/>
      <c r="G1825" s="155"/>
      <c r="H1825" s="156"/>
      <c r="I1825" s="23"/>
      <c r="J1825" s="124"/>
      <c r="K1825" s="36"/>
      <c r="L1825" s="124"/>
      <c r="M1825" s="124"/>
      <c r="N1825" s="36"/>
      <c r="O1825" s="131"/>
      <c r="Q1825" s="303"/>
    </row>
    <row r="1826" spans="1:17" s="136" customFormat="1" x14ac:dyDescent="0.2">
      <c r="A1826" s="41"/>
      <c r="B1826" s="24"/>
      <c r="C1826" s="108"/>
      <c r="E1826" s="148"/>
      <c r="F1826" s="148"/>
      <c r="G1826" s="155"/>
      <c r="H1826" s="156"/>
      <c r="I1826" s="23"/>
      <c r="J1826" s="124"/>
      <c r="K1826" s="36"/>
      <c r="L1826" s="124"/>
      <c r="M1826" s="124"/>
      <c r="N1826" s="36"/>
      <c r="O1826" s="131"/>
      <c r="Q1826" s="303"/>
    </row>
    <row r="1827" spans="1:17" s="136" customFormat="1" x14ac:dyDescent="0.2">
      <c r="A1827" s="41"/>
      <c r="B1827" s="24"/>
      <c r="C1827" s="108"/>
      <c r="E1827" s="148"/>
      <c r="F1827" s="148"/>
      <c r="G1827" s="155"/>
      <c r="H1827" s="156"/>
      <c r="I1827" s="23"/>
      <c r="J1827" s="124"/>
      <c r="K1827" s="36"/>
      <c r="L1827" s="124"/>
      <c r="M1827" s="124"/>
      <c r="N1827" s="36"/>
      <c r="O1827" s="131"/>
      <c r="Q1827" s="303"/>
    </row>
    <row r="1828" spans="1:17" s="136" customFormat="1" x14ac:dyDescent="0.2">
      <c r="A1828" s="41"/>
      <c r="B1828" s="24"/>
      <c r="C1828" s="108"/>
      <c r="E1828" s="148"/>
      <c r="F1828" s="148"/>
      <c r="G1828" s="155"/>
      <c r="H1828" s="156"/>
      <c r="I1828" s="23"/>
      <c r="J1828" s="124"/>
      <c r="K1828" s="36"/>
      <c r="L1828" s="124"/>
      <c r="M1828" s="124"/>
      <c r="N1828" s="36"/>
      <c r="O1828" s="131"/>
      <c r="Q1828" s="303"/>
    </row>
    <row r="1829" spans="1:17" s="136" customFormat="1" x14ac:dyDescent="0.2">
      <c r="A1829" s="41"/>
      <c r="B1829" s="24"/>
      <c r="C1829" s="108"/>
      <c r="E1829" s="148"/>
      <c r="F1829" s="148"/>
      <c r="G1829" s="155"/>
      <c r="H1829" s="156"/>
      <c r="I1829" s="23"/>
      <c r="J1829" s="124"/>
      <c r="K1829" s="36"/>
      <c r="L1829" s="124"/>
      <c r="M1829" s="124"/>
      <c r="N1829" s="36"/>
      <c r="O1829" s="131"/>
      <c r="Q1829" s="303"/>
    </row>
    <row r="1830" spans="1:17" s="136" customFormat="1" x14ac:dyDescent="0.2">
      <c r="A1830" s="41"/>
      <c r="B1830" s="24"/>
      <c r="C1830" s="108"/>
      <c r="E1830" s="148"/>
      <c r="F1830" s="148"/>
      <c r="G1830" s="155"/>
      <c r="H1830" s="156"/>
      <c r="I1830" s="23"/>
      <c r="J1830" s="124"/>
      <c r="K1830" s="36"/>
      <c r="L1830" s="124"/>
      <c r="M1830" s="124"/>
      <c r="N1830" s="36"/>
      <c r="O1830" s="131"/>
      <c r="Q1830" s="303"/>
    </row>
    <row r="1831" spans="1:17" s="136" customFormat="1" x14ac:dyDescent="0.2">
      <c r="A1831" s="41"/>
      <c r="B1831" s="24"/>
      <c r="C1831" s="108"/>
      <c r="E1831" s="148"/>
      <c r="F1831" s="148"/>
      <c r="G1831" s="155"/>
      <c r="H1831" s="156"/>
      <c r="I1831" s="23"/>
      <c r="J1831" s="124"/>
      <c r="K1831" s="36"/>
      <c r="L1831" s="124"/>
      <c r="M1831" s="124"/>
      <c r="N1831" s="36"/>
      <c r="O1831" s="131"/>
      <c r="Q1831" s="303"/>
    </row>
    <row r="1832" spans="1:17" s="136" customFormat="1" x14ac:dyDescent="0.2">
      <c r="A1832" s="41"/>
      <c r="B1832" s="24"/>
      <c r="C1832" s="108"/>
      <c r="E1832" s="148"/>
      <c r="F1832" s="148"/>
      <c r="G1832" s="155"/>
      <c r="H1832" s="156"/>
      <c r="I1832" s="23"/>
      <c r="J1832" s="124"/>
      <c r="K1832" s="36"/>
      <c r="L1832" s="124"/>
      <c r="M1832" s="124"/>
      <c r="N1832" s="36"/>
      <c r="O1832" s="131"/>
      <c r="Q1832" s="303"/>
    </row>
    <row r="1833" spans="1:17" s="136" customFormat="1" x14ac:dyDescent="0.2">
      <c r="A1833" s="41"/>
      <c r="B1833" s="24"/>
      <c r="C1833" s="108"/>
      <c r="E1833" s="148"/>
      <c r="F1833" s="148"/>
      <c r="G1833" s="155"/>
      <c r="H1833" s="156"/>
      <c r="I1833" s="23"/>
      <c r="J1833" s="124"/>
      <c r="K1833" s="36"/>
      <c r="L1833" s="124"/>
      <c r="M1833" s="124"/>
      <c r="N1833" s="36"/>
      <c r="O1833" s="131"/>
      <c r="Q1833" s="303"/>
    </row>
    <row r="1834" spans="1:17" s="136" customFormat="1" x14ac:dyDescent="0.2">
      <c r="A1834" s="41"/>
      <c r="B1834" s="24"/>
      <c r="C1834" s="108"/>
      <c r="E1834" s="148"/>
      <c r="F1834" s="148"/>
      <c r="G1834" s="155"/>
      <c r="H1834" s="156"/>
      <c r="I1834" s="23"/>
      <c r="J1834" s="124"/>
      <c r="K1834" s="36"/>
      <c r="L1834" s="124"/>
      <c r="M1834" s="124"/>
      <c r="N1834" s="36"/>
      <c r="O1834" s="131"/>
      <c r="Q1834" s="303"/>
    </row>
    <row r="1835" spans="1:17" s="136" customFormat="1" x14ac:dyDescent="0.2">
      <c r="A1835" s="41"/>
      <c r="B1835" s="24"/>
      <c r="C1835" s="108"/>
      <c r="E1835" s="148"/>
      <c r="F1835" s="148"/>
      <c r="G1835" s="155"/>
      <c r="H1835" s="156"/>
      <c r="I1835" s="23"/>
      <c r="J1835" s="124"/>
      <c r="K1835" s="36"/>
      <c r="L1835" s="124"/>
      <c r="M1835" s="124"/>
      <c r="N1835" s="36"/>
      <c r="O1835" s="131"/>
      <c r="Q1835" s="303"/>
    </row>
    <row r="1836" spans="1:17" s="136" customFormat="1" x14ac:dyDescent="0.2">
      <c r="A1836" s="41"/>
      <c r="B1836" s="24"/>
      <c r="C1836" s="108"/>
      <c r="E1836" s="148"/>
      <c r="F1836" s="148"/>
      <c r="G1836" s="155"/>
      <c r="H1836" s="156"/>
      <c r="I1836" s="23"/>
      <c r="J1836" s="124"/>
      <c r="K1836" s="36"/>
      <c r="L1836" s="124"/>
      <c r="M1836" s="124"/>
      <c r="N1836" s="36"/>
      <c r="O1836" s="131"/>
      <c r="Q1836" s="303"/>
    </row>
    <row r="1837" spans="1:17" s="136" customFormat="1" x14ac:dyDescent="0.2">
      <c r="A1837" s="41"/>
      <c r="B1837" s="24"/>
      <c r="C1837" s="108"/>
      <c r="E1837" s="148"/>
      <c r="F1837" s="148"/>
      <c r="G1837" s="155"/>
      <c r="H1837" s="156"/>
      <c r="I1837" s="23"/>
      <c r="J1837" s="124"/>
      <c r="K1837" s="36"/>
      <c r="L1837" s="124"/>
      <c r="M1837" s="124"/>
      <c r="N1837" s="36"/>
      <c r="O1837" s="131"/>
      <c r="Q1837" s="303"/>
    </row>
    <row r="1838" spans="1:17" s="136" customFormat="1" x14ac:dyDescent="0.2">
      <c r="A1838" s="41"/>
      <c r="B1838" s="24"/>
      <c r="C1838" s="108"/>
      <c r="E1838" s="148"/>
      <c r="F1838" s="148"/>
      <c r="G1838" s="155"/>
      <c r="H1838" s="156"/>
      <c r="I1838" s="23"/>
      <c r="J1838" s="124"/>
      <c r="K1838" s="36"/>
      <c r="L1838" s="124"/>
      <c r="M1838" s="124"/>
      <c r="N1838" s="36"/>
      <c r="O1838" s="131"/>
      <c r="Q1838" s="303"/>
    </row>
    <row r="1839" spans="1:17" s="136" customFormat="1" x14ac:dyDescent="0.2">
      <c r="A1839" s="41"/>
      <c r="B1839" s="24"/>
      <c r="C1839" s="108"/>
      <c r="E1839" s="148"/>
      <c r="F1839" s="148"/>
      <c r="G1839" s="155"/>
      <c r="H1839" s="156"/>
      <c r="I1839" s="23"/>
      <c r="J1839" s="124"/>
      <c r="K1839" s="36"/>
      <c r="L1839" s="124"/>
      <c r="M1839" s="124"/>
      <c r="N1839" s="36"/>
      <c r="O1839" s="131"/>
      <c r="Q1839" s="303"/>
    </row>
    <row r="1840" spans="1:17" s="136" customFormat="1" x14ac:dyDescent="0.2">
      <c r="A1840" s="41"/>
      <c r="B1840" s="24"/>
      <c r="C1840" s="108"/>
      <c r="E1840" s="148"/>
      <c r="F1840" s="148"/>
      <c r="G1840" s="155"/>
      <c r="H1840" s="156"/>
      <c r="I1840" s="23"/>
      <c r="J1840" s="124"/>
      <c r="K1840" s="36"/>
      <c r="L1840" s="124"/>
      <c r="M1840" s="124"/>
      <c r="N1840" s="36"/>
      <c r="O1840" s="131"/>
      <c r="Q1840" s="303"/>
    </row>
    <row r="1841" spans="1:17" s="136" customFormat="1" x14ac:dyDescent="0.2">
      <c r="A1841" s="41"/>
      <c r="B1841" s="24"/>
      <c r="C1841" s="108"/>
      <c r="E1841" s="148"/>
      <c r="F1841" s="148"/>
      <c r="G1841" s="155"/>
      <c r="H1841" s="156"/>
      <c r="I1841" s="23"/>
      <c r="J1841" s="124"/>
      <c r="K1841" s="36"/>
      <c r="L1841" s="124"/>
      <c r="M1841" s="124"/>
      <c r="N1841" s="36"/>
      <c r="O1841" s="131"/>
      <c r="Q1841" s="303"/>
    </row>
    <row r="1842" spans="1:17" s="136" customFormat="1" x14ac:dyDescent="0.2">
      <c r="A1842" s="41"/>
      <c r="B1842" s="24"/>
      <c r="C1842" s="108"/>
      <c r="E1842" s="148"/>
      <c r="F1842" s="148"/>
      <c r="G1842" s="155"/>
      <c r="H1842" s="156"/>
      <c r="I1842" s="23"/>
      <c r="J1842" s="124"/>
      <c r="K1842" s="36"/>
      <c r="L1842" s="124"/>
      <c r="M1842" s="124"/>
      <c r="N1842" s="36"/>
      <c r="O1842" s="131"/>
      <c r="Q1842" s="303"/>
    </row>
    <row r="1843" spans="1:17" s="136" customFormat="1" x14ac:dyDescent="0.2">
      <c r="A1843" s="41"/>
      <c r="B1843" s="24"/>
      <c r="C1843" s="108"/>
      <c r="E1843" s="148"/>
      <c r="F1843" s="148"/>
      <c r="G1843" s="155"/>
      <c r="H1843" s="156"/>
      <c r="I1843" s="23"/>
      <c r="J1843" s="124"/>
      <c r="K1843" s="36"/>
      <c r="L1843" s="124"/>
      <c r="M1843" s="124"/>
      <c r="N1843" s="36"/>
      <c r="O1843" s="131"/>
      <c r="Q1843" s="303"/>
    </row>
    <row r="1844" spans="1:17" s="136" customFormat="1" x14ac:dyDescent="0.2">
      <c r="A1844" s="41"/>
      <c r="B1844" s="24"/>
      <c r="C1844" s="108"/>
      <c r="E1844" s="148"/>
      <c r="F1844" s="148"/>
      <c r="G1844" s="155"/>
      <c r="H1844" s="156"/>
      <c r="I1844" s="23"/>
      <c r="J1844" s="124"/>
      <c r="K1844" s="36"/>
      <c r="L1844" s="124"/>
      <c r="M1844" s="124"/>
      <c r="N1844" s="36"/>
      <c r="O1844" s="131"/>
      <c r="Q1844" s="303"/>
    </row>
    <row r="1845" spans="1:17" s="136" customFormat="1" x14ac:dyDescent="0.2">
      <c r="A1845" s="41"/>
      <c r="B1845" s="24"/>
      <c r="C1845" s="108"/>
      <c r="E1845" s="148"/>
      <c r="F1845" s="148"/>
      <c r="G1845" s="155"/>
      <c r="H1845" s="156"/>
      <c r="I1845" s="23"/>
      <c r="J1845" s="124"/>
      <c r="K1845" s="36"/>
      <c r="L1845" s="124"/>
      <c r="M1845" s="124"/>
      <c r="N1845" s="36"/>
      <c r="O1845" s="131"/>
      <c r="Q1845" s="303"/>
    </row>
    <row r="1846" spans="1:17" s="136" customFormat="1" x14ac:dyDescent="0.2">
      <c r="A1846" s="41"/>
      <c r="B1846" s="24"/>
      <c r="C1846" s="108"/>
      <c r="E1846" s="148"/>
      <c r="F1846" s="148"/>
      <c r="G1846" s="155"/>
      <c r="H1846" s="156"/>
      <c r="I1846" s="23"/>
      <c r="J1846" s="124"/>
      <c r="K1846" s="36"/>
      <c r="L1846" s="124"/>
      <c r="M1846" s="124"/>
      <c r="N1846" s="36"/>
      <c r="O1846" s="131"/>
      <c r="Q1846" s="303"/>
    </row>
    <row r="1847" spans="1:17" s="136" customFormat="1" x14ac:dyDescent="0.2">
      <c r="A1847" s="41"/>
      <c r="B1847" s="24"/>
      <c r="C1847" s="108"/>
      <c r="E1847" s="148"/>
      <c r="F1847" s="148"/>
      <c r="G1847" s="155"/>
      <c r="H1847" s="156"/>
      <c r="I1847" s="23"/>
      <c r="J1847" s="124"/>
      <c r="K1847" s="36"/>
      <c r="L1847" s="124"/>
      <c r="M1847" s="124"/>
      <c r="N1847" s="36"/>
      <c r="O1847" s="131"/>
      <c r="Q1847" s="303"/>
    </row>
    <row r="1848" spans="1:17" s="136" customFormat="1" x14ac:dyDescent="0.2">
      <c r="A1848" s="41"/>
      <c r="B1848" s="24"/>
      <c r="C1848" s="108"/>
      <c r="E1848" s="148"/>
      <c r="F1848" s="148"/>
      <c r="G1848" s="155"/>
      <c r="H1848" s="156"/>
      <c r="I1848" s="23"/>
      <c r="J1848" s="124"/>
      <c r="K1848" s="36"/>
      <c r="L1848" s="124"/>
      <c r="M1848" s="124"/>
      <c r="N1848" s="36"/>
      <c r="O1848" s="131"/>
      <c r="Q1848" s="303"/>
    </row>
    <row r="1849" spans="1:17" s="136" customFormat="1" x14ac:dyDescent="0.2">
      <c r="A1849" s="41"/>
      <c r="B1849" s="24"/>
      <c r="C1849" s="108"/>
      <c r="E1849" s="148"/>
      <c r="F1849" s="148"/>
      <c r="G1849" s="155"/>
      <c r="H1849" s="156"/>
      <c r="I1849" s="23"/>
      <c r="J1849" s="124"/>
      <c r="K1849" s="36"/>
      <c r="L1849" s="124"/>
      <c r="M1849" s="124"/>
      <c r="N1849" s="36"/>
      <c r="O1849" s="131"/>
      <c r="Q1849" s="303"/>
    </row>
    <row r="1850" spans="1:17" s="136" customFormat="1" x14ac:dyDescent="0.2">
      <c r="A1850" s="41"/>
      <c r="B1850" s="24"/>
      <c r="C1850" s="108"/>
      <c r="E1850" s="148"/>
      <c r="F1850" s="148"/>
      <c r="G1850" s="155"/>
      <c r="H1850" s="156"/>
      <c r="I1850" s="23"/>
      <c r="J1850" s="124"/>
      <c r="K1850" s="36"/>
      <c r="L1850" s="124"/>
      <c r="M1850" s="124"/>
      <c r="N1850" s="36"/>
      <c r="O1850" s="131"/>
      <c r="Q1850" s="303"/>
    </row>
    <row r="1851" spans="1:17" s="136" customFormat="1" x14ac:dyDescent="0.2">
      <c r="A1851" s="41"/>
      <c r="B1851" s="24"/>
      <c r="C1851" s="108"/>
      <c r="E1851" s="148"/>
      <c r="F1851" s="148"/>
      <c r="G1851" s="155"/>
      <c r="H1851" s="156"/>
      <c r="I1851" s="23"/>
      <c r="J1851" s="124"/>
      <c r="K1851" s="36"/>
      <c r="L1851" s="124"/>
      <c r="M1851" s="124"/>
      <c r="N1851" s="36"/>
      <c r="O1851" s="131"/>
      <c r="Q1851" s="303"/>
    </row>
    <row r="1852" spans="1:17" s="136" customFormat="1" x14ac:dyDescent="0.2">
      <c r="A1852" s="41"/>
      <c r="B1852" s="24"/>
      <c r="C1852" s="108"/>
      <c r="E1852" s="148"/>
      <c r="F1852" s="148"/>
      <c r="G1852" s="155"/>
      <c r="H1852" s="156"/>
      <c r="I1852" s="23"/>
      <c r="J1852" s="124"/>
      <c r="K1852" s="36"/>
      <c r="L1852" s="124"/>
      <c r="M1852" s="124"/>
      <c r="N1852" s="36"/>
      <c r="O1852" s="131"/>
      <c r="Q1852" s="303"/>
    </row>
    <row r="1853" spans="1:17" s="136" customFormat="1" x14ac:dyDescent="0.2">
      <c r="A1853" s="41"/>
      <c r="B1853" s="24"/>
      <c r="C1853" s="108"/>
      <c r="E1853" s="148"/>
      <c r="F1853" s="148"/>
      <c r="G1853" s="155"/>
      <c r="H1853" s="156"/>
      <c r="I1853" s="23"/>
      <c r="J1853" s="124"/>
      <c r="K1853" s="36"/>
      <c r="L1853" s="124"/>
      <c r="M1853" s="124"/>
      <c r="N1853" s="36"/>
      <c r="O1853" s="131"/>
      <c r="Q1853" s="303"/>
    </row>
    <row r="1854" spans="1:17" s="136" customFormat="1" x14ac:dyDescent="0.2">
      <c r="A1854" s="41"/>
      <c r="B1854" s="24"/>
      <c r="C1854" s="108"/>
      <c r="E1854" s="148"/>
      <c r="F1854" s="148"/>
      <c r="G1854" s="155"/>
      <c r="H1854" s="156"/>
      <c r="I1854" s="23"/>
      <c r="J1854" s="124"/>
      <c r="K1854" s="36"/>
      <c r="L1854" s="124"/>
      <c r="M1854" s="124"/>
      <c r="N1854" s="36"/>
      <c r="O1854" s="131"/>
      <c r="Q1854" s="303"/>
    </row>
    <row r="1855" spans="1:17" s="136" customFormat="1" x14ac:dyDescent="0.2">
      <c r="A1855" s="41"/>
      <c r="B1855" s="24"/>
      <c r="C1855" s="108"/>
      <c r="E1855" s="148"/>
      <c r="F1855" s="148"/>
      <c r="G1855" s="155"/>
      <c r="H1855" s="156"/>
      <c r="I1855" s="23"/>
      <c r="J1855" s="124"/>
      <c r="K1855" s="36"/>
      <c r="L1855" s="124"/>
      <c r="M1855" s="124"/>
      <c r="N1855" s="36"/>
      <c r="O1855" s="131"/>
      <c r="Q1855" s="303"/>
    </row>
    <row r="1856" spans="1:17" s="136" customFormat="1" x14ac:dyDescent="0.2">
      <c r="A1856" s="41"/>
      <c r="B1856" s="24"/>
      <c r="C1856" s="108"/>
      <c r="E1856" s="148"/>
      <c r="F1856" s="148"/>
      <c r="G1856" s="155"/>
      <c r="H1856" s="156"/>
      <c r="I1856" s="23"/>
      <c r="J1856" s="124"/>
      <c r="K1856" s="36"/>
      <c r="L1856" s="124"/>
      <c r="M1856" s="124"/>
      <c r="N1856" s="36"/>
      <c r="O1856" s="131"/>
      <c r="Q1856" s="303"/>
    </row>
    <row r="1857" spans="1:17" s="136" customFormat="1" x14ac:dyDescent="0.2">
      <c r="A1857" s="41"/>
      <c r="B1857" s="24"/>
      <c r="C1857" s="108"/>
      <c r="E1857" s="148"/>
      <c r="F1857" s="148"/>
      <c r="G1857" s="155"/>
      <c r="H1857" s="156"/>
      <c r="I1857" s="23"/>
      <c r="J1857" s="124"/>
      <c r="K1857" s="36"/>
      <c r="L1857" s="124"/>
      <c r="M1857" s="124"/>
      <c r="N1857" s="36"/>
      <c r="O1857" s="131"/>
      <c r="Q1857" s="303"/>
    </row>
    <row r="1858" spans="1:17" s="136" customFormat="1" x14ac:dyDescent="0.2">
      <c r="A1858" s="41"/>
      <c r="B1858" s="24"/>
      <c r="C1858" s="108"/>
      <c r="E1858" s="148"/>
      <c r="F1858" s="148"/>
      <c r="G1858" s="155"/>
      <c r="H1858" s="156"/>
      <c r="I1858" s="23"/>
      <c r="J1858" s="124"/>
      <c r="K1858" s="36"/>
      <c r="L1858" s="124"/>
      <c r="M1858" s="124"/>
      <c r="N1858" s="36"/>
      <c r="O1858" s="131"/>
      <c r="Q1858" s="303"/>
    </row>
    <row r="1859" spans="1:17" s="136" customFormat="1" x14ac:dyDescent="0.2">
      <c r="A1859" s="41"/>
      <c r="B1859" s="24"/>
      <c r="C1859" s="108"/>
      <c r="E1859" s="148"/>
      <c r="F1859" s="148"/>
      <c r="G1859" s="155"/>
      <c r="H1859" s="156"/>
      <c r="I1859" s="23"/>
      <c r="J1859" s="124"/>
      <c r="K1859" s="36"/>
      <c r="L1859" s="124"/>
      <c r="M1859" s="124"/>
      <c r="N1859" s="36"/>
      <c r="O1859" s="131"/>
      <c r="Q1859" s="303"/>
    </row>
    <row r="1860" spans="1:17" s="136" customFormat="1" x14ac:dyDescent="0.2">
      <c r="A1860" s="41"/>
      <c r="B1860" s="24"/>
      <c r="C1860" s="108"/>
      <c r="E1860" s="148"/>
      <c r="F1860" s="148"/>
      <c r="G1860" s="155"/>
      <c r="H1860" s="156"/>
      <c r="I1860" s="23"/>
      <c r="J1860" s="124"/>
      <c r="K1860" s="36"/>
      <c r="L1860" s="124"/>
      <c r="M1860" s="124"/>
      <c r="N1860" s="36"/>
      <c r="O1860" s="131"/>
      <c r="Q1860" s="303"/>
    </row>
    <row r="1861" spans="1:17" s="136" customFormat="1" x14ac:dyDescent="0.2">
      <c r="A1861" s="41"/>
      <c r="B1861" s="24"/>
      <c r="C1861" s="108"/>
      <c r="E1861" s="148"/>
      <c r="F1861" s="148"/>
      <c r="G1861" s="155"/>
      <c r="H1861" s="156"/>
      <c r="I1861" s="23"/>
      <c r="J1861" s="124"/>
      <c r="K1861" s="36"/>
      <c r="L1861" s="124"/>
      <c r="M1861" s="124"/>
      <c r="N1861" s="36"/>
      <c r="O1861" s="131"/>
      <c r="Q1861" s="303"/>
    </row>
    <row r="1862" spans="1:17" s="136" customFormat="1" x14ac:dyDescent="0.2">
      <c r="A1862" s="41"/>
      <c r="B1862" s="24"/>
      <c r="C1862" s="108"/>
      <c r="E1862" s="148"/>
      <c r="F1862" s="148"/>
      <c r="G1862" s="155"/>
      <c r="H1862" s="156"/>
      <c r="I1862" s="23"/>
      <c r="J1862" s="124"/>
      <c r="K1862" s="36"/>
      <c r="L1862" s="124"/>
      <c r="M1862" s="124"/>
      <c r="N1862" s="36"/>
      <c r="O1862" s="131"/>
      <c r="Q1862" s="303"/>
    </row>
    <row r="1863" spans="1:17" s="136" customFormat="1" x14ac:dyDescent="0.2">
      <c r="A1863" s="41"/>
      <c r="B1863" s="24"/>
      <c r="C1863" s="108"/>
      <c r="E1863" s="148"/>
      <c r="F1863" s="148"/>
      <c r="G1863" s="155"/>
      <c r="H1863" s="156"/>
      <c r="I1863" s="23"/>
      <c r="J1863" s="124"/>
      <c r="K1863" s="36"/>
      <c r="L1863" s="124"/>
      <c r="M1863" s="124"/>
      <c r="N1863" s="36"/>
      <c r="O1863" s="131"/>
      <c r="Q1863" s="303"/>
    </row>
    <row r="1864" spans="1:17" s="136" customFormat="1" x14ac:dyDescent="0.2">
      <c r="A1864" s="41"/>
      <c r="B1864" s="24"/>
      <c r="C1864" s="108"/>
      <c r="E1864" s="148"/>
      <c r="F1864" s="148"/>
      <c r="G1864" s="155"/>
      <c r="H1864" s="156"/>
      <c r="I1864" s="23"/>
      <c r="J1864" s="124"/>
      <c r="K1864" s="36"/>
      <c r="L1864" s="124"/>
      <c r="M1864" s="124"/>
      <c r="N1864" s="36"/>
      <c r="O1864" s="131"/>
      <c r="Q1864" s="303"/>
    </row>
    <row r="1865" spans="1:17" s="136" customFormat="1" x14ac:dyDescent="0.2">
      <c r="A1865" s="41"/>
      <c r="B1865" s="24"/>
      <c r="C1865" s="108"/>
      <c r="E1865" s="148"/>
      <c r="F1865" s="148"/>
      <c r="G1865" s="155"/>
      <c r="H1865" s="156"/>
      <c r="I1865" s="23"/>
      <c r="J1865" s="124"/>
      <c r="K1865" s="36"/>
      <c r="L1865" s="124"/>
      <c r="M1865" s="124"/>
      <c r="N1865" s="36"/>
      <c r="O1865" s="131"/>
      <c r="Q1865" s="303"/>
    </row>
    <row r="1866" spans="1:17" s="136" customFormat="1" x14ac:dyDescent="0.2">
      <c r="A1866" s="41"/>
      <c r="B1866" s="24"/>
      <c r="C1866" s="108"/>
      <c r="E1866" s="148"/>
      <c r="F1866" s="148"/>
      <c r="G1866" s="155"/>
      <c r="H1866" s="156"/>
      <c r="I1866" s="23"/>
      <c r="J1866" s="124"/>
      <c r="K1866" s="36"/>
      <c r="L1866" s="124"/>
      <c r="M1866" s="124"/>
      <c r="N1866" s="36"/>
      <c r="O1866" s="131"/>
      <c r="Q1866" s="303"/>
    </row>
    <row r="1867" spans="1:17" s="136" customFormat="1" x14ac:dyDescent="0.2">
      <c r="A1867" s="41"/>
      <c r="B1867" s="24"/>
      <c r="C1867" s="108"/>
      <c r="E1867" s="148"/>
      <c r="F1867" s="148"/>
      <c r="G1867" s="155"/>
      <c r="H1867" s="156"/>
      <c r="I1867" s="23"/>
      <c r="J1867" s="124"/>
      <c r="K1867" s="36"/>
      <c r="L1867" s="124"/>
      <c r="M1867" s="124"/>
      <c r="N1867" s="36"/>
      <c r="O1867" s="131"/>
      <c r="Q1867" s="303"/>
    </row>
    <row r="1868" spans="1:17" s="136" customFormat="1" x14ac:dyDescent="0.2">
      <c r="A1868" s="41"/>
      <c r="B1868" s="24"/>
      <c r="C1868" s="108"/>
      <c r="E1868" s="148"/>
      <c r="F1868" s="148"/>
      <c r="G1868" s="155"/>
      <c r="H1868" s="156"/>
      <c r="I1868" s="23"/>
      <c r="J1868" s="124"/>
      <c r="K1868" s="36"/>
      <c r="L1868" s="124"/>
      <c r="M1868" s="124"/>
      <c r="N1868" s="36"/>
      <c r="O1868" s="131"/>
      <c r="Q1868" s="303"/>
    </row>
    <row r="1869" spans="1:17" s="136" customFormat="1" x14ac:dyDescent="0.2">
      <c r="A1869" s="41"/>
      <c r="B1869" s="24"/>
      <c r="C1869" s="108"/>
      <c r="E1869" s="148"/>
      <c r="F1869" s="148"/>
      <c r="G1869" s="155"/>
      <c r="H1869" s="156"/>
      <c r="I1869" s="23"/>
      <c r="J1869" s="124"/>
      <c r="K1869" s="36"/>
      <c r="L1869" s="124"/>
      <c r="M1869" s="124"/>
      <c r="N1869" s="36"/>
      <c r="O1869" s="131"/>
      <c r="Q1869" s="303"/>
    </row>
    <row r="1870" spans="1:17" s="136" customFormat="1" x14ac:dyDescent="0.2">
      <c r="A1870" s="41"/>
      <c r="B1870" s="24"/>
      <c r="C1870" s="108"/>
      <c r="E1870" s="148"/>
      <c r="F1870" s="148"/>
      <c r="G1870" s="155"/>
      <c r="H1870" s="156"/>
      <c r="I1870" s="23"/>
      <c r="J1870" s="124"/>
      <c r="K1870" s="36"/>
      <c r="L1870" s="124"/>
      <c r="M1870" s="124"/>
      <c r="N1870" s="36"/>
      <c r="O1870" s="131"/>
      <c r="Q1870" s="303"/>
    </row>
    <row r="1871" spans="1:17" s="136" customFormat="1" x14ac:dyDescent="0.2">
      <c r="A1871" s="41"/>
      <c r="B1871" s="24"/>
      <c r="C1871" s="108"/>
      <c r="E1871" s="148"/>
      <c r="F1871" s="148"/>
      <c r="G1871" s="155"/>
      <c r="H1871" s="156"/>
      <c r="I1871" s="23"/>
      <c r="J1871" s="124"/>
      <c r="K1871" s="36"/>
      <c r="L1871" s="124"/>
      <c r="M1871" s="124"/>
      <c r="N1871" s="36"/>
      <c r="O1871" s="131"/>
      <c r="Q1871" s="303"/>
    </row>
    <row r="1872" spans="1:17" s="136" customFormat="1" x14ac:dyDescent="0.2">
      <c r="A1872" s="41"/>
      <c r="B1872" s="24"/>
      <c r="C1872" s="108"/>
      <c r="E1872" s="148"/>
      <c r="F1872" s="148"/>
      <c r="G1872" s="155"/>
      <c r="H1872" s="156"/>
      <c r="I1872" s="23"/>
      <c r="J1872" s="124"/>
      <c r="K1872" s="36"/>
      <c r="L1872" s="124"/>
      <c r="M1872" s="124"/>
      <c r="N1872" s="36"/>
      <c r="O1872" s="131"/>
      <c r="Q1872" s="303"/>
    </row>
    <row r="1873" spans="1:17" s="136" customFormat="1" x14ac:dyDescent="0.2">
      <c r="A1873" s="41"/>
      <c r="B1873" s="24"/>
      <c r="C1873" s="108"/>
      <c r="E1873" s="148"/>
      <c r="F1873" s="148"/>
      <c r="G1873" s="155"/>
      <c r="H1873" s="156"/>
      <c r="I1873" s="23"/>
      <c r="J1873" s="124"/>
      <c r="K1873" s="36"/>
      <c r="L1873" s="124"/>
      <c r="M1873" s="124"/>
      <c r="N1873" s="36"/>
      <c r="O1873" s="131"/>
      <c r="Q1873" s="303"/>
    </row>
    <row r="1874" spans="1:17" s="136" customFormat="1" x14ac:dyDescent="0.2">
      <c r="A1874" s="41"/>
      <c r="B1874" s="24"/>
      <c r="C1874" s="108"/>
      <c r="E1874" s="148"/>
      <c r="F1874" s="148"/>
      <c r="G1874" s="155"/>
      <c r="H1874" s="156"/>
      <c r="I1874" s="23"/>
      <c r="J1874" s="124"/>
      <c r="K1874" s="36"/>
      <c r="L1874" s="124"/>
      <c r="M1874" s="124"/>
      <c r="N1874" s="36"/>
      <c r="O1874" s="131"/>
      <c r="Q1874" s="303"/>
    </row>
    <row r="1875" spans="1:17" s="136" customFormat="1" x14ac:dyDescent="0.2">
      <c r="A1875" s="41"/>
      <c r="B1875" s="24"/>
      <c r="C1875" s="108"/>
      <c r="E1875" s="148"/>
      <c r="F1875" s="148"/>
      <c r="G1875" s="155"/>
      <c r="H1875" s="156"/>
      <c r="I1875" s="23"/>
      <c r="J1875" s="124"/>
      <c r="K1875" s="36"/>
      <c r="L1875" s="124"/>
      <c r="M1875" s="124"/>
      <c r="N1875" s="36"/>
      <c r="O1875" s="131"/>
      <c r="Q1875" s="303"/>
    </row>
    <row r="1876" spans="1:17" s="136" customFormat="1" x14ac:dyDescent="0.2">
      <c r="A1876" s="41"/>
      <c r="B1876" s="24"/>
      <c r="C1876" s="108"/>
      <c r="E1876" s="148"/>
      <c r="F1876" s="148"/>
      <c r="G1876" s="155"/>
      <c r="H1876" s="156"/>
      <c r="I1876" s="23"/>
      <c r="J1876" s="124"/>
      <c r="K1876" s="36"/>
      <c r="L1876" s="124"/>
      <c r="M1876" s="124"/>
      <c r="N1876" s="36"/>
      <c r="O1876" s="131"/>
      <c r="Q1876" s="303"/>
    </row>
    <row r="1877" spans="1:17" s="136" customFormat="1" x14ac:dyDescent="0.2">
      <c r="A1877" s="41"/>
      <c r="B1877" s="24"/>
      <c r="C1877" s="108"/>
      <c r="E1877" s="148"/>
      <c r="F1877" s="148"/>
      <c r="G1877" s="155"/>
      <c r="H1877" s="156"/>
      <c r="I1877" s="23"/>
      <c r="J1877" s="124"/>
      <c r="K1877" s="36"/>
      <c r="L1877" s="124"/>
      <c r="M1877" s="124"/>
      <c r="N1877" s="36"/>
      <c r="O1877" s="131"/>
      <c r="Q1877" s="303"/>
    </row>
    <row r="1878" spans="1:17" s="136" customFormat="1" x14ac:dyDescent="0.2">
      <c r="A1878" s="41"/>
      <c r="B1878" s="24"/>
      <c r="C1878" s="108"/>
      <c r="E1878" s="148"/>
      <c r="F1878" s="148"/>
      <c r="G1878" s="155"/>
      <c r="H1878" s="156"/>
      <c r="I1878" s="23"/>
      <c r="J1878" s="124"/>
      <c r="K1878" s="36"/>
      <c r="L1878" s="124"/>
      <c r="M1878" s="124"/>
      <c r="N1878" s="36"/>
      <c r="O1878" s="131"/>
      <c r="Q1878" s="303"/>
    </row>
    <row r="1879" spans="1:17" s="136" customFormat="1" x14ac:dyDescent="0.2">
      <c r="A1879" s="41"/>
      <c r="B1879" s="24"/>
      <c r="C1879" s="108"/>
      <c r="E1879" s="148"/>
      <c r="F1879" s="148"/>
      <c r="G1879" s="155"/>
      <c r="H1879" s="156"/>
      <c r="I1879" s="23"/>
      <c r="J1879" s="124"/>
      <c r="K1879" s="36"/>
      <c r="L1879" s="124"/>
      <c r="M1879" s="124"/>
      <c r="N1879" s="36"/>
      <c r="O1879" s="131"/>
      <c r="Q1879" s="303"/>
    </row>
    <row r="1880" spans="1:17" s="136" customFormat="1" x14ac:dyDescent="0.2">
      <c r="A1880" s="41"/>
      <c r="B1880" s="24"/>
      <c r="C1880" s="108"/>
      <c r="E1880" s="148"/>
      <c r="F1880" s="148"/>
      <c r="G1880" s="155"/>
      <c r="H1880" s="156"/>
      <c r="I1880" s="23"/>
      <c r="J1880" s="124"/>
      <c r="K1880" s="36"/>
      <c r="L1880" s="124"/>
      <c r="M1880" s="124"/>
      <c r="N1880" s="36"/>
      <c r="O1880" s="131"/>
      <c r="Q1880" s="303"/>
    </row>
    <row r="1881" spans="1:17" s="136" customFormat="1" x14ac:dyDescent="0.2">
      <c r="A1881" s="41"/>
      <c r="B1881" s="24"/>
      <c r="C1881" s="108"/>
      <c r="E1881" s="148"/>
      <c r="F1881" s="148"/>
      <c r="G1881" s="155"/>
      <c r="H1881" s="156"/>
      <c r="I1881" s="23"/>
      <c r="J1881" s="124"/>
      <c r="K1881" s="36"/>
      <c r="L1881" s="124"/>
      <c r="M1881" s="124"/>
      <c r="N1881" s="36"/>
      <c r="O1881" s="131"/>
      <c r="Q1881" s="303"/>
    </row>
    <row r="1882" spans="1:17" s="136" customFormat="1" x14ac:dyDescent="0.2">
      <c r="A1882" s="41"/>
      <c r="B1882" s="24"/>
      <c r="C1882" s="108"/>
      <c r="E1882" s="148"/>
      <c r="F1882" s="148"/>
      <c r="G1882" s="155"/>
      <c r="H1882" s="156"/>
      <c r="I1882" s="23"/>
      <c r="J1882" s="124"/>
      <c r="K1882" s="36"/>
      <c r="L1882" s="124"/>
      <c r="M1882" s="124"/>
      <c r="N1882" s="36"/>
      <c r="O1882" s="131"/>
      <c r="Q1882" s="303"/>
    </row>
    <row r="1883" spans="1:17" s="136" customFormat="1" x14ac:dyDescent="0.2">
      <c r="A1883" s="41"/>
      <c r="B1883" s="24"/>
      <c r="C1883" s="108"/>
      <c r="E1883" s="148"/>
      <c r="F1883" s="148"/>
      <c r="G1883" s="155"/>
      <c r="H1883" s="156"/>
      <c r="I1883" s="23"/>
      <c r="J1883" s="124"/>
      <c r="K1883" s="36"/>
      <c r="L1883" s="124"/>
      <c r="M1883" s="124"/>
      <c r="N1883" s="36"/>
      <c r="O1883" s="131"/>
      <c r="Q1883" s="303"/>
    </row>
    <row r="1884" spans="1:17" s="136" customFormat="1" x14ac:dyDescent="0.2">
      <c r="A1884" s="41"/>
      <c r="B1884" s="24"/>
      <c r="C1884" s="108"/>
      <c r="E1884" s="148"/>
      <c r="F1884" s="148"/>
      <c r="G1884" s="155"/>
      <c r="H1884" s="156"/>
      <c r="I1884" s="23"/>
      <c r="J1884" s="124"/>
      <c r="K1884" s="36"/>
      <c r="L1884" s="124"/>
      <c r="M1884" s="124"/>
      <c r="N1884" s="36"/>
      <c r="O1884" s="131"/>
      <c r="Q1884" s="303"/>
    </row>
    <row r="1885" spans="1:17" s="136" customFormat="1" x14ac:dyDescent="0.2">
      <c r="A1885" s="41"/>
      <c r="B1885" s="24"/>
      <c r="C1885" s="108"/>
      <c r="E1885" s="148"/>
      <c r="F1885" s="148"/>
      <c r="G1885" s="155"/>
      <c r="H1885" s="156"/>
      <c r="I1885" s="23"/>
      <c r="J1885" s="124"/>
      <c r="K1885" s="36"/>
      <c r="L1885" s="124"/>
      <c r="M1885" s="124"/>
      <c r="N1885" s="36"/>
      <c r="O1885" s="131"/>
      <c r="Q1885" s="303"/>
    </row>
    <row r="1886" spans="1:17" s="136" customFormat="1" x14ac:dyDescent="0.2">
      <c r="A1886" s="41"/>
      <c r="B1886" s="24"/>
      <c r="C1886" s="108"/>
      <c r="E1886" s="148"/>
      <c r="F1886" s="148"/>
      <c r="G1886" s="155"/>
      <c r="H1886" s="156"/>
      <c r="I1886" s="23"/>
      <c r="J1886" s="124"/>
      <c r="K1886" s="36"/>
      <c r="L1886" s="124"/>
      <c r="M1886" s="124"/>
      <c r="N1886" s="36"/>
      <c r="O1886" s="131"/>
      <c r="Q1886" s="303"/>
    </row>
    <row r="1887" spans="1:17" s="136" customFormat="1" x14ac:dyDescent="0.2">
      <c r="A1887" s="41"/>
      <c r="B1887" s="24"/>
      <c r="C1887" s="108"/>
      <c r="E1887" s="148"/>
      <c r="F1887" s="148"/>
      <c r="G1887" s="155"/>
      <c r="H1887" s="156"/>
      <c r="I1887" s="23"/>
      <c r="J1887" s="124"/>
      <c r="K1887" s="36"/>
      <c r="L1887" s="124"/>
      <c r="M1887" s="124"/>
      <c r="N1887" s="36"/>
      <c r="O1887" s="131"/>
      <c r="Q1887" s="303"/>
    </row>
    <row r="1888" spans="1:17" s="136" customFormat="1" x14ac:dyDescent="0.2">
      <c r="A1888" s="41"/>
      <c r="B1888" s="24"/>
      <c r="C1888" s="108"/>
      <c r="E1888" s="148"/>
      <c r="F1888" s="148"/>
      <c r="G1888" s="155"/>
      <c r="H1888" s="156"/>
      <c r="I1888" s="23"/>
      <c r="J1888" s="124"/>
      <c r="K1888" s="36"/>
      <c r="L1888" s="124"/>
      <c r="M1888" s="124"/>
      <c r="N1888" s="36"/>
      <c r="O1888" s="131"/>
      <c r="Q1888" s="303"/>
    </row>
    <row r="1889" spans="1:17" s="136" customFormat="1" x14ac:dyDescent="0.2">
      <c r="A1889" s="41"/>
      <c r="B1889" s="24"/>
      <c r="C1889" s="108"/>
      <c r="E1889" s="148"/>
      <c r="F1889" s="148"/>
      <c r="G1889" s="155"/>
      <c r="H1889" s="156"/>
      <c r="I1889" s="23"/>
      <c r="J1889" s="124"/>
      <c r="K1889" s="36"/>
      <c r="L1889" s="124"/>
      <c r="M1889" s="124"/>
      <c r="N1889" s="36"/>
      <c r="O1889" s="131"/>
      <c r="Q1889" s="303"/>
    </row>
    <row r="1890" spans="1:17" s="136" customFormat="1" x14ac:dyDescent="0.2">
      <c r="A1890" s="41"/>
      <c r="B1890" s="24"/>
      <c r="C1890" s="108"/>
      <c r="E1890" s="148"/>
      <c r="F1890" s="148"/>
      <c r="G1890" s="155"/>
      <c r="H1890" s="156"/>
      <c r="I1890" s="23"/>
      <c r="J1890" s="124"/>
      <c r="K1890" s="36"/>
      <c r="L1890" s="124"/>
      <c r="M1890" s="124"/>
      <c r="N1890" s="36"/>
      <c r="O1890" s="131"/>
      <c r="Q1890" s="303"/>
    </row>
    <row r="1891" spans="1:17" s="136" customFormat="1" x14ac:dyDescent="0.2">
      <c r="A1891" s="41"/>
      <c r="B1891" s="24"/>
      <c r="C1891" s="108"/>
      <c r="E1891" s="148"/>
      <c r="F1891" s="148"/>
      <c r="G1891" s="155"/>
      <c r="H1891" s="156"/>
      <c r="I1891" s="23"/>
      <c r="J1891" s="124"/>
      <c r="K1891" s="36"/>
      <c r="L1891" s="124"/>
      <c r="M1891" s="124"/>
      <c r="N1891" s="36"/>
      <c r="O1891" s="131"/>
      <c r="Q1891" s="303"/>
    </row>
    <row r="1892" spans="1:17" s="136" customFormat="1" x14ac:dyDescent="0.2">
      <c r="A1892" s="41"/>
      <c r="B1892" s="24"/>
      <c r="C1892" s="108"/>
      <c r="E1892" s="148"/>
      <c r="F1892" s="148"/>
      <c r="G1892" s="155"/>
      <c r="H1892" s="156"/>
      <c r="I1892" s="23"/>
      <c r="J1892" s="124"/>
      <c r="K1892" s="36"/>
      <c r="L1892" s="124"/>
      <c r="M1892" s="124"/>
      <c r="N1892" s="36"/>
      <c r="O1892" s="131"/>
      <c r="Q1892" s="303"/>
    </row>
    <row r="1893" spans="1:17" s="136" customFormat="1" x14ac:dyDescent="0.2">
      <c r="A1893" s="41"/>
      <c r="B1893" s="24"/>
      <c r="C1893" s="108"/>
      <c r="E1893" s="148"/>
      <c r="F1893" s="148"/>
      <c r="G1893" s="155"/>
      <c r="H1893" s="156"/>
      <c r="I1893" s="23"/>
      <c r="J1893" s="124"/>
      <c r="K1893" s="36"/>
      <c r="L1893" s="124"/>
      <c r="M1893" s="124"/>
      <c r="N1893" s="36"/>
      <c r="O1893" s="131"/>
      <c r="Q1893" s="303"/>
    </row>
    <row r="1894" spans="1:17" s="136" customFormat="1" x14ac:dyDescent="0.2">
      <c r="A1894" s="41"/>
      <c r="B1894" s="24"/>
      <c r="C1894" s="108"/>
      <c r="E1894" s="148"/>
      <c r="F1894" s="148"/>
      <c r="G1894" s="155"/>
      <c r="H1894" s="156"/>
      <c r="I1894" s="23"/>
      <c r="J1894" s="124"/>
      <c r="K1894" s="36"/>
      <c r="L1894" s="124"/>
      <c r="M1894" s="124"/>
      <c r="N1894" s="36"/>
      <c r="O1894" s="131"/>
      <c r="Q1894" s="303"/>
    </row>
    <row r="1895" spans="1:17" s="136" customFormat="1" x14ac:dyDescent="0.2">
      <c r="A1895" s="41"/>
      <c r="B1895" s="24"/>
      <c r="C1895" s="108"/>
      <c r="E1895" s="148"/>
      <c r="F1895" s="148"/>
      <c r="G1895" s="155"/>
      <c r="H1895" s="156"/>
      <c r="I1895" s="23"/>
      <c r="J1895" s="124"/>
      <c r="K1895" s="36"/>
      <c r="L1895" s="124"/>
      <c r="M1895" s="124"/>
      <c r="N1895" s="36"/>
      <c r="O1895" s="131"/>
      <c r="Q1895" s="303"/>
    </row>
    <row r="1896" spans="1:17" s="136" customFormat="1" x14ac:dyDescent="0.2">
      <c r="A1896" s="41"/>
      <c r="B1896" s="24"/>
      <c r="C1896" s="108"/>
      <c r="E1896" s="148"/>
      <c r="F1896" s="148"/>
      <c r="G1896" s="155"/>
      <c r="H1896" s="156"/>
      <c r="I1896" s="23"/>
      <c r="J1896" s="124"/>
      <c r="K1896" s="36"/>
      <c r="L1896" s="124"/>
      <c r="M1896" s="124"/>
      <c r="N1896" s="36"/>
      <c r="O1896" s="131"/>
      <c r="Q1896" s="303"/>
    </row>
    <row r="1897" spans="1:17" s="136" customFormat="1" x14ac:dyDescent="0.2">
      <c r="A1897" s="41"/>
      <c r="B1897" s="24"/>
      <c r="C1897" s="108"/>
      <c r="E1897" s="148"/>
      <c r="F1897" s="148"/>
      <c r="G1897" s="155"/>
      <c r="H1897" s="156"/>
      <c r="I1897" s="23"/>
      <c r="J1897" s="124"/>
      <c r="K1897" s="36"/>
      <c r="L1897" s="124"/>
      <c r="M1897" s="124"/>
      <c r="N1897" s="36"/>
      <c r="O1897" s="131"/>
      <c r="Q1897" s="303"/>
    </row>
    <row r="1898" spans="1:17" s="136" customFormat="1" x14ac:dyDescent="0.2">
      <c r="A1898" s="41"/>
      <c r="B1898" s="24"/>
      <c r="C1898" s="108"/>
      <c r="E1898" s="148"/>
      <c r="F1898" s="148"/>
      <c r="G1898" s="155"/>
      <c r="H1898" s="156"/>
      <c r="I1898" s="23"/>
      <c r="J1898" s="124"/>
      <c r="K1898" s="36"/>
      <c r="L1898" s="124"/>
      <c r="M1898" s="124"/>
      <c r="N1898" s="36"/>
      <c r="O1898" s="131"/>
      <c r="Q1898" s="303"/>
    </row>
    <row r="1899" spans="1:17" s="136" customFormat="1" x14ac:dyDescent="0.2">
      <c r="A1899" s="41"/>
      <c r="B1899" s="24"/>
      <c r="C1899" s="108"/>
      <c r="E1899" s="148"/>
      <c r="F1899" s="148"/>
      <c r="G1899" s="155"/>
      <c r="H1899" s="156"/>
      <c r="I1899" s="23"/>
      <c r="J1899" s="124"/>
      <c r="K1899" s="36"/>
      <c r="L1899" s="124"/>
      <c r="M1899" s="124"/>
      <c r="N1899" s="36"/>
      <c r="O1899" s="131"/>
      <c r="Q1899" s="303"/>
    </row>
    <row r="1900" spans="1:17" s="136" customFormat="1" x14ac:dyDescent="0.2">
      <c r="A1900" s="41"/>
      <c r="B1900" s="24"/>
      <c r="C1900" s="108"/>
      <c r="E1900" s="148"/>
      <c r="F1900" s="148"/>
      <c r="G1900" s="155"/>
      <c r="H1900" s="156"/>
      <c r="I1900" s="23"/>
      <c r="J1900" s="124"/>
      <c r="K1900" s="36"/>
      <c r="L1900" s="124"/>
      <c r="M1900" s="124"/>
      <c r="N1900" s="36"/>
      <c r="O1900" s="131"/>
      <c r="Q1900" s="303"/>
    </row>
    <row r="1901" spans="1:17" s="136" customFormat="1" x14ac:dyDescent="0.2">
      <c r="A1901" s="41"/>
      <c r="B1901" s="24"/>
      <c r="C1901" s="108"/>
      <c r="E1901" s="148"/>
      <c r="F1901" s="148"/>
      <c r="G1901" s="155"/>
      <c r="H1901" s="156"/>
      <c r="I1901" s="23"/>
      <c r="J1901" s="124"/>
      <c r="K1901" s="36"/>
      <c r="L1901" s="124"/>
      <c r="M1901" s="124"/>
      <c r="N1901" s="36"/>
      <c r="O1901" s="131"/>
      <c r="Q1901" s="303"/>
    </row>
    <row r="1902" spans="1:17" s="136" customFormat="1" x14ac:dyDescent="0.2">
      <c r="A1902" s="41"/>
      <c r="B1902" s="24"/>
      <c r="C1902" s="108"/>
      <c r="E1902" s="148"/>
      <c r="F1902" s="148"/>
      <c r="G1902" s="155"/>
      <c r="H1902" s="156"/>
      <c r="I1902" s="23"/>
      <c r="J1902" s="124"/>
      <c r="K1902" s="36"/>
      <c r="L1902" s="124"/>
      <c r="M1902" s="124"/>
      <c r="N1902" s="36"/>
      <c r="O1902" s="131"/>
      <c r="Q1902" s="303"/>
    </row>
    <row r="1903" spans="1:17" s="136" customFormat="1" x14ac:dyDescent="0.2">
      <c r="A1903" s="41"/>
      <c r="B1903" s="24"/>
      <c r="C1903" s="108"/>
      <c r="E1903" s="148"/>
      <c r="F1903" s="148"/>
      <c r="G1903" s="155"/>
      <c r="H1903" s="156"/>
      <c r="I1903" s="23"/>
      <c r="J1903" s="124"/>
      <c r="K1903" s="36"/>
      <c r="L1903" s="124"/>
      <c r="M1903" s="124"/>
      <c r="N1903" s="36"/>
      <c r="O1903" s="131"/>
      <c r="Q1903" s="303"/>
    </row>
    <row r="1904" spans="1:17" s="136" customFormat="1" x14ac:dyDescent="0.2">
      <c r="A1904" s="41"/>
      <c r="B1904" s="24"/>
      <c r="C1904" s="108"/>
      <c r="E1904" s="148"/>
      <c r="F1904" s="148"/>
      <c r="G1904" s="155"/>
      <c r="H1904" s="156"/>
      <c r="I1904" s="23"/>
      <c r="J1904" s="124"/>
      <c r="K1904" s="36"/>
      <c r="L1904" s="124"/>
      <c r="M1904" s="124"/>
      <c r="N1904" s="36"/>
      <c r="O1904" s="131"/>
      <c r="Q1904" s="303"/>
    </row>
    <row r="1905" spans="1:17" s="136" customFormat="1" x14ac:dyDescent="0.2">
      <c r="A1905" s="41"/>
      <c r="B1905" s="24"/>
      <c r="C1905" s="108"/>
      <c r="E1905" s="148"/>
      <c r="F1905" s="148"/>
      <c r="G1905" s="155"/>
      <c r="H1905" s="156"/>
      <c r="I1905" s="23"/>
      <c r="J1905" s="124"/>
      <c r="K1905" s="36"/>
      <c r="L1905" s="124"/>
      <c r="M1905" s="124"/>
      <c r="N1905" s="36"/>
      <c r="O1905" s="131"/>
      <c r="Q1905" s="303"/>
    </row>
    <row r="1906" spans="1:17" s="136" customFormat="1" x14ac:dyDescent="0.2">
      <c r="A1906" s="41"/>
      <c r="B1906" s="24"/>
      <c r="C1906" s="108"/>
      <c r="E1906" s="148"/>
      <c r="F1906" s="148"/>
      <c r="G1906" s="155"/>
      <c r="H1906" s="156"/>
      <c r="I1906" s="23"/>
      <c r="J1906" s="124"/>
      <c r="K1906" s="36"/>
      <c r="L1906" s="124"/>
      <c r="M1906" s="124"/>
      <c r="N1906" s="36"/>
      <c r="O1906" s="131"/>
      <c r="Q1906" s="303"/>
    </row>
    <row r="1907" spans="1:17" s="136" customFormat="1" x14ac:dyDescent="0.2">
      <c r="A1907" s="41"/>
      <c r="B1907" s="24"/>
      <c r="C1907" s="108"/>
      <c r="E1907" s="148"/>
      <c r="F1907" s="148"/>
      <c r="G1907" s="155"/>
      <c r="H1907" s="156"/>
      <c r="I1907" s="23"/>
      <c r="J1907" s="124"/>
      <c r="K1907" s="36"/>
      <c r="L1907" s="124"/>
      <c r="M1907" s="124"/>
      <c r="N1907" s="36"/>
      <c r="O1907" s="131"/>
      <c r="Q1907" s="303"/>
    </row>
    <row r="1908" spans="1:17" s="136" customFormat="1" x14ac:dyDescent="0.2">
      <c r="A1908" s="41"/>
      <c r="B1908" s="24"/>
      <c r="C1908" s="108"/>
      <c r="E1908" s="148"/>
      <c r="F1908" s="148"/>
      <c r="G1908" s="155"/>
      <c r="H1908" s="156"/>
      <c r="I1908" s="23"/>
      <c r="J1908" s="124"/>
      <c r="K1908" s="36"/>
      <c r="L1908" s="124"/>
      <c r="M1908" s="124"/>
      <c r="N1908" s="36"/>
      <c r="O1908" s="131"/>
      <c r="Q1908" s="303"/>
    </row>
    <row r="1909" spans="1:17" s="136" customFormat="1" x14ac:dyDescent="0.2">
      <c r="A1909" s="41"/>
      <c r="B1909" s="24"/>
      <c r="C1909" s="108"/>
      <c r="E1909" s="148"/>
      <c r="F1909" s="148"/>
      <c r="G1909" s="155"/>
      <c r="H1909" s="156"/>
      <c r="I1909" s="23"/>
      <c r="J1909" s="124"/>
      <c r="K1909" s="36"/>
      <c r="L1909" s="124"/>
      <c r="M1909" s="124"/>
      <c r="N1909" s="36"/>
      <c r="O1909" s="131"/>
      <c r="Q1909" s="303"/>
    </row>
    <row r="1910" spans="1:17" s="136" customFormat="1" x14ac:dyDescent="0.2">
      <c r="A1910" s="41"/>
      <c r="B1910" s="24"/>
      <c r="C1910" s="108"/>
      <c r="E1910" s="148"/>
      <c r="F1910" s="148"/>
      <c r="G1910" s="155"/>
      <c r="H1910" s="156"/>
      <c r="I1910" s="23"/>
      <c r="J1910" s="124"/>
      <c r="K1910" s="36"/>
      <c r="L1910" s="124"/>
      <c r="M1910" s="124"/>
      <c r="N1910" s="36"/>
      <c r="O1910" s="131"/>
      <c r="Q1910" s="303"/>
    </row>
    <row r="1911" spans="1:17" s="136" customFormat="1" x14ac:dyDescent="0.2">
      <c r="A1911" s="41"/>
      <c r="B1911" s="24"/>
      <c r="C1911" s="108"/>
      <c r="E1911" s="148"/>
      <c r="F1911" s="148"/>
      <c r="G1911" s="155"/>
      <c r="H1911" s="156"/>
      <c r="I1911" s="23"/>
      <c r="J1911" s="124"/>
      <c r="K1911" s="36"/>
      <c r="L1911" s="124"/>
      <c r="M1911" s="124"/>
      <c r="N1911" s="36"/>
      <c r="O1911" s="131"/>
      <c r="Q1911" s="303"/>
    </row>
    <row r="1912" spans="1:17" s="136" customFormat="1" x14ac:dyDescent="0.2">
      <c r="A1912" s="41"/>
      <c r="B1912" s="24"/>
      <c r="C1912" s="108"/>
      <c r="E1912" s="148"/>
      <c r="F1912" s="148"/>
      <c r="G1912" s="155"/>
      <c r="H1912" s="156"/>
      <c r="I1912" s="23"/>
      <c r="J1912" s="124"/>
      <c r="K1912" s="36"/>
      <c r="L1912" s="124"/>
      <c r="M1912" s="124"/>
      <c r="N1912" s="36"/>
      <c r="O1912" s="131"/>
      <c r="Q1912" s="303"/>
    </row>
    <row r="1913" spans="1:17" s="136" customFormat="1" x14ac:dyDescent="0.2">
      <c r="A1913" s="41"/>
      <c r="B1913" s="24"/>
      <c r="C1913" s="108"/>
      <c r="E1913" s="148"/>
      <c r="F1913" s="148"/>
      <c r="G1913" s="155"/>
      <c r="H1913" s="156"/>
      <c r="I1913" s="23"/>
      <c r="J1913" s="124"/>
      <c r="K1913" s="36"/>
      <c r="L1913" s="124"/>
      <c r="M1913" s="124"/>
      <c r="N1913" s="36"/>
      <c r="O1913" s="131"/>
      <c r="Q1913" s="303"/>
    </row>
    <row r="1914" spans="1:17" s="136" customFormat="1" x14ac:dyDescent="0.2">
      <c r="A1914" s="41"/>
      <c r="B1914" s="24"/>
      <c r="C1914" s="108"/>
      <c r="E1914" s="148"/>
      <c r="F1914" s="148"/>
      <c r="G1914" s="155"/>
      <c r="H1914" s="156"/>
      <c r="I1914" s="23"/>
      <c r="J1914" s="124"/>
      <c r="K1914" s="36"/>
      <c r="L1914" s="124"/>
      <c r="M1914" s="124"/>
      <c r="N1914" s="36"/>
      <c r="O1914" s="131"/>
      <c r="Q1914" s="303"/>
    </row>
    <row r="1915" spans="1:17" s="136" customFormat="1" x14ac:dyDescent="0.2">
      <c r="A1915" s="41"/>
      <c r="B1915" s="24"/>
      <c r="C1915" s="108"/>
      <c r="E1915" s="148"/>
      <c r="F1915" s="148"/>
      <c r="G1915" s="155"/>
      <c r="H1915" s="156"/>
      <c r="I1915" s="23"/>
      <c r="J1915" s="124"/>
      <c r="K1915" s="36"/>
      <c r="L1915" s="124"/>
      <c r="M1915" s="124"/>
      <c r="N1915" s="36"/>
      <c r="O1915" s="131"/>
      <c r="Q1915" s="303"/>
    </row>
    <row r="1916" spans="1:17" s="136" customFormat="1" x14ac:dyDescent="0.2">
      <c r="A1916" s="41"/>
      <c r="B1916" s="24"/>
      <c r="C1916" s="108"/>
      <c r="E1916" s="148"/>
      <c r="F1916" s="148"/>
      <c r="G1916" s="155"/>
      <c r="H1916" s="156"/>
      <c r="I1916" s="23"/>
      <c r="J1916" s="124"/>
      <c r="K1916" s="36"/>
      <c r="L1916" s="124"/>
      <c r="M1916" s="124"/>
      <c r="N1916" s="36"/>
      <c r="O1916" s="131"/>
      <c r="Q1916" s="303"/>
    </row>
    <row r="1917" spans="1:17" s="136" customFormat="1" x14ac:dyDescent="0.2">
      <c r="A1917" s="41"/>
      <c r="B1917" s="24"/>
      <c r="C1917" s="108"/>
      <c r="E1917" s="148"/>
      <c r="F1917" s="148"/>
      <c r="G1917" s="155"/>
      <c r="H1917" s="156"/>
      <c r="I1917" s="23"/>
      <c r="J1917" s="124"/>
      <c r="K1917" s="36"/>
      <c r="L1917" s="124"/>
      <c r="M1917" s="124"/>
      <c r="N1917" s="36"/>
      <c r="O1917" s="131"/>
      <c r="Q1917" s="303"/>
    </row>
    <row r="1918" spans="1:17" s="136" customFormat="1" x14ac:dyDescent="0.2">
      <c r="A1918" s="41"/>
      <c r="B1918" s="24"/>
      <c r="C1918" s="108"/>
      <c r="E1918" s="148"/>
      <c r="F1918" s="148"/>
      <c r="G1918" s="155"/>
      <c r="H1918" s="156"/>
      <c r="I1918" s="23"/>
      <c r="J1918" s="124"/>
      <c r="K1918" s="36"/>
      <c r="L1918" s="124"/>
      <c r="M1918" s="124"/>
      <c r="N1918" s="36"/>
      <c r="O1918" s="131"/>
      <c r="Q1918" s="303"/>
    </row>
    <row r="1919" spans="1:17" s="136" customFormat="1" x14ac:dyDescent="0.2">
      <c r="A1919" s="41"/>
      <c r="B1919" s="24"/>
      <c r="C1919" s="108"/>
      <c r="E1919" s="148"/>
      <c r="F1919" s="148"/>
      <c r="G1919" s="155"/>
      <c r="H1919" s="156"/>
      <c r="I1919" s="23"/>
      <c r="J1919" s="124"/>
      <c r="K1919" s="36"/>
      <c r="L1919" s="124"/>
      <c r="M1919" s="124"/>
      <c r="N1919" s="36"/>
      <c r="O1919" s="131"/>
      <c r="Q1919" s="303"/>
    </row>
    <row r="1920" spans="1:17" s="136" customFormat="1" x14ac:dyDescent="0.2">
      <c r="A1920" s="41"/>
      <c r="B1920" s="24"/>
      <c r="C1920" s="108"/>
      <c r="E1920" s="148"/>
      <c r="F1920" s="148"/>
      <c r="G1920" s="155"/>
      <c r="H1920" s="156"/>
      <c r="I1920" s="23"/>
      <c r="J1920" s="124"/>
      <c r="K1920" s="36"/>
      <c r="L1920" s="124"/>
      <c r="M1920" s="124"/>
      <c r="N1920" s="36"/>
      <c r="O1920" s="131"/>
      <c r="Q1920" s="303"/>
    </row>
    <row r="1921" spans="1:17" s="136" customFormat="1" x14ac:dyDescent="0.2">
      <c r="A1921" s="41"/>
      <c r="B1921" s="24"/>
      <c r="C1921" s="108"/>
      <c r="E1921" s="148"/>
      <c r="F1921" s="148"/>
      <c r="G1921" s="155"/>
      <c r="H1921" s="156"/>
      <c r="I1921" s="23"/>
      <c r="J1921" s="124"/>
      <c r="K1921" s="36"/>
      <c r="L1921" s="124"/>
      <c r="M1921" s="124"/>
      <c r="N1921" s="36"/>
      <c r="O1921" s="131"/>
      <c r="Q1921" s="303"/>
    </row>
    <row r="1922" spans="1:17" s="136" customFormat="1" x14ac:dyDescent="0.2">
      <c r="A1922" s="41"/>
      <c r="B1922" s="24"/>
      <c r="C1922" s="108"/>
      <c r="E1922" s="148"/>
      <c r="F1922" s="148"/>
      <c r="G1922" s="155"/>
      <c r="H1922" s="156"/>
      <c r="I1922" s="23"/>
      <c r="J1922" s="124"/>
      <c r="K1922" s="36"/>
      <c r="L1922" s="124"/>
      <c r="M1922" s="124"/>
      <c r="N1922" s="36"/>
      <c r="O1922" s="131"/>
      <c r="Q1922" s="303"/>
    </row>
    <row r="1923" spans="1:17" s="136" customFormat="1" x14ac:dyDescent="0.2">
      <c r="A1923" s="41"/>
      <c r="B1923" s="24"/>
      <c r="C1923" s="108"/>
      <c r="E1923" s="148"/>
      <c r="F1923" s="148"/>
      <c r="G1923" s="155"/>
      <c r="H1923" s="156"/>
      <c r="I1923" s="23"/>
      <c r="J1923" s="124"/>
      <c r="K1923" s="36"/>
      <c r="L1923" s="124"/>
      <c r="M1923" s="124"/>
      <c r="N1923" s="36"/>
      <c r="O1923" s="131"/>
      <c r="Q1923" s="303"/>
    </row>
    <row r="1924" spans="1:17" s="136" customFormat="1" x14ac:dyDescent="0.2">
      <c r="A1924" s="41"/>
      <c r="B1924" s="24"/>
      <c r="C1924" s="108"/>
      <c r="E1924" s="148"/>
      <c r="F1924" s="148"/>
      <c r="G1924" s="155"/>
      <c r="H1924" s="156"/>
      <c r="I1924" s="23"/>
      <c r="J1924" s="124"/>
      <c r="K1924" s="36"/>
      <c r="L1924" s="124"/>
      <c r="M1924" s="124"/>
      <c r="N1924" s="36"/>
      <c r="O1924" s="131"/>
      <c r="Q1924" s="303"/>
    </row>
    <row r="1925" spans="1:17" s="136" customFormat="1" x14ac:dyDescent="0.2">
      <c r="A1925" s="41"/>
      <c r="B1925" s="24"/>
      <c r="C1925" s="108"/>
      <c r="E1925" s="148"/>
      <c r="F1925" s="148"/>
      <c r="G1925" s="155"/>
      <c r="H1925" s="156"/>
      <c r="I1925" s="23"/>
      <c r="J1925" s="124"/>
      <c r="K1925" s="36"/>
      <c r="L1925" s="124"/>
      <c r="M1925" s="124"/>
      <c r="N1925" s="36"/>
      <c r="O1925" s="131"/>
      <c r="Q1925" s="303"/>
    </row>
    <row r="1926" spans="1:17" s="136" customFormat="1" x14ac:dyDescent="0.2">
      <c r="A1926" s="41"/>
      <c r="B1926" s="24"/>
      <c r="C1926" s="108"/>
      <c r="E1926" s="148"/>
      <c r="F1926" s="148"/>
      <c r="G1926" s="155"/>
      <c r="H1926" s="156"/>
      <c r="I1926" s="23"/>
      <c r="J1926" s="124"/>
      <c r="K1926" s="36"/>
      <c r="L1926" s="124"/>
      <c r="M1926" s="124"/>
      <c r="N1926" s="36"/>
      <c r="O1926" s="131"/>
      <c r="Q1926" s="303"/>
    </row>
    <row r="1927" spans="1:17" s="136" customFormat="1" x14ac:dyDescent="0.2">
      <c r="A1927" s="41"/>
      <c r="B1927" s="24"/>
      <c r="C1927" s="108"/>
      <c r="E1927" s="148"/>
      <c r="F1927" s="148"/>
      <c r="G1927" s="155"/>
      <c r="H1927" s="156"/>
      <c r="I1927" s="23"/>
      <c r="J1927" s="124"/>
      <c r="K1927" s="36"/>
      <c r="L1927" s="124"/>
      <c r="M1927" s="124"/>
      <c r="N1927" s="36"/>
      <c r="O1927" s="131"/>
      <c r="Q1927" s="303"/>
    </row>
    <row r="1928" spans="1:17" s="136" customFormat="1" x14ac:dyDescent="0.2">
      <c r="A1928" s="41"/>
      <c r="B1928" s="24"/>
      <c r="C1928" s="108"/>
      <c r="E1928" s="148"/>
      <c r="F1928" s="148"/>
      <c r="G1928" s="155"/>
      <c r="H1928" s="156"/>
      <c r="I1928" s="23"/>
      <c r="J1928" s="124"/>
      <c r="K1928" s="36"/>
      <c r="L1928" s="124"/>
      <c r="M1928" s="124"/>
      <c r="N1928" s="36"/>
      <c r="O1928" s="131"/>
      <c r="Q1928" s="303"/>
    </row>
    <row r="1929" spans="1:17" s="136" customFormat="1" x14ac:dyDescent="0.2">
      <c r="A1929" s="41"/>
      <c r="B1929" s="24"/>
      <c r="C1929" s="108"/>
      <c r="E1929" s="148"/>
      <c r="F1929" s="148"/>
      <c r="G1929" s="155"/>
      <c r="H1929" s="156"/>
      <c r="I1929" s="23"/>
      <c r="J1929" s="124"/>
      <c r="K1929" s="36"/>
      <c r="L1929" s="124"/>
      <c r="M1929" s="124"/>
      <c r="N1929" s="36"/>
      <c r="O1929" s="131"/>
      <c r="Q1929" s="303"/>
    </row>
    <row r="1930" spans="1:17" s="136" customFormat="1" x14ac:dyDescent="0.2">
      <c r="A1930" s="41"/>
      <c r="B1930" s="24"/>
      <c r="C1930" s="108"/>
      <c r="E1930" s="148"/>
      <c r="F1930" s="148"/>
      <c r="G1930" s="155"/>
      <c r="H1930" s="156"/>
      <c r="I1930" s="23"/>
      <c r="J1930" s="124"/>
      <c r="K1930" s="36"/>
      <c r="L1930" s="124"/>
      <c r="M1930" s="124"/>
      <c r="N1930" s="36"/>
      <c r="O1930" s="131"/>
      <c r="Q1930" s="303"/>
    </row>
    <row r="1931" spans="1:17" s="136" customFormat="1" x14ac:dyDescent="0.2">
      <c r="A1931" s="41"/>
      <c r="B1931" s="24"/>
      <c r="C1931" s="108"/>
      <c r="E1931" s="148"/>
      <c r="F1931" s="148"/>
      <c r="G1931" s="155"/>
      <c r="H1931" s="156"/>
      <c r="I1931" s="23"/>
      <c r="J1931" s="124"/>
      <c r="K1931" s="36"/>
      <c r="L1931" s="124"/>
      <c r="M1931" s="124"/>
      <c r="N1931" s="36"/>
      <c r="O1931" s="131"/>
      <c r="Q1931" s="303"/>
    </row>
    <row r="1932" spans="1:17" s="136" customFormat="1" x14ac:dyDescent="0.2">
      <c r="A1932" s="41"/>
      <c r="B1932" s="24"/>
      <c r="C1932" s="108"/>
      <c r="E1932" s="148"/>
      <c r="F1932" s="148"/>
      <c r="G1932" s="155"/>
      <c r="H1932" s="156"/>
      <c r="I1932" s="23"/>
      <c r="J1932" s="124"/>
      <c r="K1932" s="36"/>
      <c r="L1932" s="124"/>
      <c r="M1932" s="124"/>
      <c r="N1932" s="36"/>
      <c r="O1932" s="131"/>
      <c r="Q1932" s="303"/>
    </row>
    <row r="1933" spans="1:17" s="136" customFormat="1" x14ac:dyDescent="0.2">
      <c r="A1933" s="41"/>
      <c r="B1933" s="24"/>
      <c r="C1933" s="108"/>
      <c r="E1933" s="148"/>
      <c r="F1933" s="148"/>
      <c r="G1933" s="155"/>
      <c r="H1933" s="156"/>
      <c r="I1933" s="23"/>
      <c r="J1933" s="124"/>
      <c r="K1933" s="36"/>
      <c r="L1933" s="124"/>
      <c r="M1933" s="124"/>
      <c r="N1933" s="36"/>
      <c r="O1933" s="131"/>
      <c r="Q1933" s="303"/>
    </row>
    <row r="1934" spans="1:17" s="136" customFormat="1" x14ac:dyDescent="0.2">
      <c r="A1934" s="41"/>
      <c r="B1934" s="24"/>
      <c r="C1934" s="108"/>
      <c r="E1934" s="148"/>
      <c r="F1934" s="148"/>
      <c r="G1934" s="155"/>
      <c r="H1934" s="156"/>
      <c r="I1934" s="23"/>
      <c r="J1934" s="124"/>
      <c r="K1934" s="36"/>
      <c r="L1934" s="124"/>
      <c r="M1934" s="124"/>
      <c r="N1934" s="36"/>
      <c r="O1934" s="131"/>
      <c r="Q1934" s="303"/>
    </row>
    <row r="1935" spans="1:17" s="136" customFormat="1" x14ac:dyDescent="0.2">
      <c r="A1935" s="41"/>
      <c r="B1935" s="24"/>
      <c r="C1935" s="108"/>
      <c r="E1935" s="148"/>
      <c r="F1935" s="148"/>
      <c r="G1935" s="155"/>
      <c r="H1935" s="156"/>
      <c r="I1935" s="23"/>
      <c r="J1935" s="124"/>
      <c r="K1935" s="36"/>
      <c r="L1935" s="124"/>
      <c r="M1935" s="124"/>
      <c r="N1935" s="36"/>
      <c r="O1935" s="131"/>
      <c r="Q1935" s="303"/>
    </row>
    <row r="1936" spans="1:17" s="136" customFormat="1" x14ac:dyDescent="0.2">
      <c r="A1936" s="41"/>
      <c r="B1936" s="24"/>
      <c r="C1936" s="108"/>
      <c r="E1936" s="148"/>
      <c r="F1936" s="148"/>
      <c r="G1936" s="155"/>
      <c r="H1936" s="156"/>
      <c r="I1936" s="23"/>
      <c r="J1936" s="124"/>
      <c r="K1936" s="36"/>
      <c r="L1936" s="124"/>
      <c r="M1936" s="124"/>
      <c r="N1936" s="36"/>
      <c r="O1936" s="131"/>
      <c r="Q1936" s="303"/>
    </row>
    <row r="1937" spans="1:17" s="136" customFormat="1" x14ac:dyDescent="0.2">
      <c r="A1937" s="41"/>
      <c r="B1937" s="24"/>
      <c r="C1937" s="108"/>
      <c r="E1937" s="148"/>
      <c r="F1937" s="148"/>
      <c r="G1937" s="155"/>
      <c r="H1937" s="156"/>
      <c r="I1937" s="23"/>
      <c r="J1937" s="124"/>
      <c r="K1937" s="36"/>
      <c r="L1937" s="124"/>
      <c r="M1937" s="124"/>
      <c r="N1937" s="36"/>
      <c r="O1937" s="131"/>
      <c r="Q1937" s="303"/>
    </row>
    <row r="1938" spans="1:17" s="136" customFormat="1" x14ac:dyDescent="0.2">
      <c r="A1938" s="41"/>
      <c r="B1938" s="24"/>
      <c r="C1938" s="108"/>
      <c r="E1938" s="148"/>
      <c r="F1938" s="148"/>
      <c r="G1938" s="155"/>
      <c r="H1938" s="156"/>
      <c r="I1938" s="23"/>
      <c r="J1938" s="124"/>
      <c r="K1938" s="36"/>
      <c r="L1938" s="124"/>
      <c r="M1938" s="124"/>
      <c r="N1938" s="36"/>
      <c r="O1938" s="131"/>
      <c r="Q1938" s="303"/>
    </row>
    <row r="1939" spans="1:17" s="136" customFormat="1" x14ac:dyDescent="0.2">
      <c r="A1939" s="41"/>
      <c r="B1939" s="24"/>
      <c r="C1939" s="108"/>
      <c r="E1939" s="148"/>
      <c r="F1939" s="148"/>
      <c r="G1939" s="155"/>
      <c r="H1939" s="156"/>
      <c r="I1939" s="23"/>
      <c r="J1939" s="124"/>
      <c r="K1939" s="36"/>
      <c r="L1939" s="124"/>
      <c r="M1939" s="124"/>
      <c r="N1939" s="36"/>
      <c r="O1939" s="131"/>
      <c r="Q1939" s="303"/>
    </row>
    <row r="1940" spans="1:17" s="136" customFormat="1" x14ac:dyDescent="0.2">
      <c r="A1940" s="41"/>
      <c r="B1940" s="24"/>
      <c r="C1940" s="108"/>
      <c r="E1940" s="148"/>
      <c r="F1940" s="148"/>
      <c r="G1940" s="155"/>
      <c r="H1940" s="156"/>
      <c r="I1940" s="23"/>
      <c r="J1940" s="124"/>
      <c r="K1940" s="36"/>
      <c r="L1940" s="124"/>
      <c r="M1940" s="124"/>
      <c r="N1940" s="36"/>
      <c r="O1940" s="131"/>
      <c r="Q1940" s="303"/>
    </row>
    <row r="1941" spans="1:17" s="136" customFormat="1" x14ac:dyDescent="0.2">
      <c r="A1941" s="41"/>
      <c r="B1941" s="24"/>
      <c r="C1941" s="108"/>
      <c r="E1941" s="148"/>
      <c r="F1941" s="148"/>
      <c r="G1941" s="155"/>
      <c r="H1941" s="156"/>
      <c r="I1941" s="23"/>
      <c r="J1941" s="124"/>
      <c r="K1941" s="36"/>
      <c r="L1941" s="124"/>
      <c r="M1941" s="124"/>
      <c r="N1941" s="36"/>
      <c r="O1941" s="131"/>
      <c r="Q1941" s="303"/>
    </row>
    <row r="1942" spans="1:17" s="136" customFormat="1" x14ac:dyDescent="0.2">
      <c r="A1942" s="41"/>
      <c r="B1942" s="24"/>
      <c r="C1942" s="108"/>
      <c r="E1942" s="148"/>
      <c r="F1942" s="148"/>
      <c r="G1942" s="155"/>
      <c r="H1942" s="156"/>
      <c r="I1942" s="23"/>
      <c r="J1942" s="124"/>
      <c r="K1942" s="36"/>
      <c r="L1942" s="124"/>
      <c r="M1942" s="124"/>
      <c r="N1942" s="36"/>
      <c r="O1942" s="131"/>
      <c r="Q1942" s="303"/>
    </row>
    <row r="1943" spans="1:17" s="136" customFormat="1" x14ac:dyDescent="0.2">
      <c r="A1943" s="41"/>
      <c r="B1943" s="24"/>
      <c r="C1943" s="108"/>
      <c r="E1943" s="148"/>
      <c r="F1943" s="148"/>
      <c r="G1943" s="155"/>
      <c r="H1943" s="156"/>
      <c r="I1943" s="23"/>
      <c r="J1943" s="124"/>
      <c r="K1943" s="36"/>
      <c r="L1943" s="124"/>
      <c r="M1943" s="124"/>
      <c r="N1943" s="36"/>
      <c r="O1943" s="131"/>
      <c r="Q1943" s="303"/>
    </row>
    <row r="1944" spans="1:17" s="136" customFormat="1" x14ac:dyDescent="0.2">
      <c r="A1944" s="41"/>
      <c r="B1944" s="24"/>
      <c r="C1944" s="108"/>
      <c r="E1944" s="148"/>
      <c r="F1944" s="148"/>
      <c r="G1944" s="155"/>
      <c r="H1944" s="156"/>
      <c r="I1944" s="23"/>
      <c r="J1944" s="124"/>
      <c r="K1944" s="36"/>
      <c r="L1944" s="124"/>
      <c r="M1944" s="124"/>
      <c r="N1944" s="36"/>
      <c r="O1944" s="131"/>
      <c r="Q1944" s="303"/>
    </row>
    <row r="1945" spans="1:17" s="136" customFormat="1" x14ac:dyDescent="0.2">
      <c r="A1945" s="41"/>
      <c r="B1945" s="24"/>
      <c r="C1945" s="108"/>
      <c r="E1945" s="148"/>
      <c r="F1945" s="148"/>
      <c r="G1945" s="155"/>
      <c r="H1945" s="156"/>
      <c r="I1945" s="23"/>
      <c r="J1945" s="124"/>
      <c r="K1945" s="36"/>
      <c r="L1945" s="124"/>
      <c r="M1945" s="124"/>
      <c r="N1945" s="36"/>
      <c r="O1945" s="131"/>
      <c r="Q1945" s="303"/>
    </row>
    <row r="1946" spans="1:17" s="136" customFormat="1" x14ac:dyDescent="0.2">
      <c r="A1946" s="41"/>
      <c r="B1946" s="24"/>
      <c r="C1946" s="108"/>
      <c r="E1946" s="148"/>
      <c r="F1946" s="148"/>
      <c r="G1946" s="155"/>
      <c r="H1946" s="156"/>
      <c r="I1946" s="23"/>
      <c r="J1946" s="124"/>
      <c r="K1946" s="36"/>
      <c r="L1946" s="124"/>
      <c r="M1946" s="124"/>
      <c r="N1946" s="36"/>
      <c r="O1946" s="131"/>
      <c r="Q1946" s="303"/>
    </row>
    <row r="1947" spans="1:17" s="136" customFormat="1" x14ac:dyDescent="0.2">
      <c r="A1947" s="41"/>
      <c r="B1947" s="24"/>
      <c r="C1947" s="108"/>
      <c r="E1947" s="148"/>
      <c r="F1947" s="148"/>
      <c r="G1947" s="155"/>
      <c r="H1947" s="156"/>
      <c r="I1947" s="23"/>
      <c r="J1947" s="124"/>
      <c r="K1947" s="36"/>
      <c r="L1947" s="124"/>
      <c r="M1947" s="124"/>
      <c r="N1947" s="36"/>
      <c r="O1947" s="131"/>
      <c r="Q1947" s="303"/>
    </row>
    <row r="1948" spans="1:17" s="136" customFormat="1" x14ac:dyDescent="0.2">
      <c r="A1948" s="41"/>
      <c r="B1948" s="24"/>
      <c r="C1948" s="108"/>
      <c r="E1948" s="148"/>
      <c r="F1948" s="148"/>
      <c r="G1948" s="155"/>
      <c r="H1948" s="156"/>
      <c r="I1948" s="23"/>
      <c r="J1948" s="124"/>
      <c r="K1948" s="36"/>
      <c r="L1948" s="124"/>
      <c r="M1948" s="124"/>
      <c r="N1948" s="36"/>
      <c r="O1948" s="131"/>
      <c r="Q1948" s="303"/>
    </row>
    <row r="1949" spans="1:17" s="136" customFormat="1" x14ac:dyDescent="0.2">
      <c r="A1949" s="41"/>
      <c r="B1949" s="24"/>
      <c r="C1949" s="108"/>
      <c r="E1949" s="148"/>
      <c r="F1949" s="148"/>
      <c r="G1949" s="155"/>
      <c r="H1949" s="156"/>
      <c r="I1949" s="23"/>
      <c r="J1949" s="124"/>
      <c r="K1949" s="36"/>
      <c r="L1949" s="124"/>
      <c r="M1949" s="124"/>
      <c r="N1949" s="36"/>
      <c r="O1949" s="131"/>
      <c r="Q1949" s="303"/>
    </row>
    <row r="1950" spans="1:17" s="136" customFormat="1" x14ac:dyDescent="0.2">
      <c r="A1950" s="41"/>
      <c r="B1950" s="24"/>
      <c r="C1950" s="108"/>
      <c r="E1950" s="148"/>
      <c r="F1950" s="148"/>
      <c r="G1950" s="155"/>
      <c r="H1950" s="156"/>
      <c r="I1950" s="23"/>
      <c r="J1950" s="124"/>
      <c r="K1950" s="36"/>
      <c r="L1950" s="124"/>
      <c r="M1950" s="124"/>
      <c r="N1950" s="36"/>
      <c r="O1950" s="131"/>
      <c r="Q1950" s="303"/>
    </row>
    <row r="1951" spans="1:17" s="136" customFormat="1" x14ac:dyDescent="0.2">
      <c r="A1951" s="41"/>
      <c r="B1951" s="24"/>
      <c r="C1951" s="108"/>
      <c r="E1951" s="148"/>
      <c r="F1951" s="148"/>
      <c r="G1951" s="155"/>
      <c r="H1951" s="156"/>
      <c r="I1951" s="23"/>
      <c r="J1951" s="124"/>
      <c r="K1951" s="36"/>
      <c r="L1951" s="124"/>
      <c r="M1951" s="124"/>
      <c r="N1951" s="36"/>
      <c r="O1951" s="131"/>
      <c r="Q1951" s="303"/>
    </row>
    <row r="1952" spans="1:17" s="136" customFormat="1" x14ac:dyDescent="0.2">
      <c r="A1952" s="41"/>
      <c r="B1952" s="24"/>
      <c r="C1952" s="108"/>
      <c r="E1952" s="148"/>
      <c r="F1952" s="148"/>
      <c r="G1952" s="155"/>
      <c r="H1952" s="156"/>
      <c r="I1952" s="23"/>
      <c r="J1952" s="124"/>
      <c r="K1952" s="36"/>
      <c r="L1952" s="124"/>
      <c r="M1952" s="124"/>
      <c r="N1952" s="36"/>
      <c r="O1952" s="131"/>
      <c r="Q1952" s="303"/>
    </row>
    <row r="1953" spans="1:17" s="136" customFormat="1" x14ac:dyDescent="0.2">
      <c r="A1953" s="41"/>
      <c r="B1953" s="24"/>
      <c r="C1953" s="108"/>
      <c r="E1953" s="148"/>
      <c r="F1953" s="148"/>
      <c r="G1953" s="155"/>
      <c r="H1953" s="156"/>
      <c r="I1953" s="23"/>
      <c r="J1953" s="124"/>
      <c r="K1953" s="36"/>
      <c r="L1953" s="124"/>
      <c r="M1953" s="124"/>
      <c r="N1953" s="36"/>
      <c r="O1953" s="131"/>
      <c r="Q1953" s="303"/>
    </row>
    <row r="1954" spans="1:17" s="136" customFormat="1" x14ac:dyDescent="0.2">
      <c r="A1954" s="41"/>
      <c r="B1954" s="24"/>
      <c r="C1954" s="108"/>
      <c r="E1954" s="148"/>
      <c r="F1954" s="148"/>
      <c r="G1954" s="155"/>
      <c r="H1954" s="156"/>
      <c r="I1954" s="23"/>
      <c r="J1954" s="124"/>
      <c r="K1954" s="36"/>
      <c r="L1954" s="124"/>
      <c r="M1954" s="124"/>
      <c r="N1954" s="36"/>
      <c r="O1954" s="131"/>
      <c r="Q1954" s="303"/>
    </row>
    <row r="1955" spans="1:17" s="136" customFormat="1" x14ac:dyDescent="0.2">
      <c r="A1955" s="41"/>
      <c r="B1955" s="24"/>
      <c r="C1955" s="108"/>
      <c r="E1955" s="148"/>
      <c r="F1955" s="148"/>
      <c r="G1955" s="155"/>
      <c r="H1955" s="156"/>
      <c r="I1955" s="23"/>
      <c r="J1955" s="124"/>
      <c r="K1955" s="36"/>
      <c r="L1955" s="124"/>
      <c r="M1955" s="124"/>
      <c r="N1955" s="36"/>
      <c r="O1955" s="131"/>
      <c r="Q1955" s="303"/>
    </row>
    <row r="1956" spans="1:17" s="136" customFormat="1" x14ac:dyDescent="0.2">
      <c r="A1956" s="41"/>
      <c r="B1956" s="24"/>
      <c r="C1956" s="108"/>
      <c r="E1956" s="148"/>
      <c r="F1956" s="148"/>
      <c r="G1956" s="155"/>
      <c r="H1956" s="156"/>
      <c r="I1956" s="23"/>
      <c r="J1956" s="124"/>
      <c r="K1956" s="36"/>
      <c r="L1956" s="124"/>
      <c r="M1956" s="124"/>
      <c r="N1956" s="36"/>
      <c r="O1956" s="131"/>
      <c r="Q1956" s="303"/>
    </row>
    <row r="1957" spans="1:17" s="136" customFormat="1" x14ac:dyDescent="0.2">
      <c r="A1957" s="41"/>
      <c r="B1957" s="24"/>
      <c r="C1957" s="108"/>
      <c r="E1957" s="148"/>
      <c r="F1957" s="148"/>
      <c r="G1957" s="155"/>
      <c r="H1957" s="156"/>
      <c r="I1957" s="23"/>
      <c r="J1957" s="124"/>
      <c r="K1957" s="36"/>
      <c r="L1957" s="124"/>
      <c r="M1957" s="124"/>
      <c r="N1957" s="36"/>
      <c r="O1957" s="131"/>
      <c r="Q1957" s="303"/>
    </row>
    <row r="1958" spans="1:17" s="136" customFormat="1" x14ac:dyDescent="0.2">
      <c r="A1958" s="41"/>
      <c r="B1958" s="24"/>
      <c r="C1958" s="108"/>
      <c r="E1958" s="148"/>
      <c r="F1958" s="148"/>
      <c r="G1958" s="155"/>
      <c r="H1958" s="156"/>
      <c r="I1958" s="23"/>
      <c r="J1958" s="124"/>
      <c r="K1958" s="36"/>
      <c r="L1958" s="124"/>
      <c r="M1958" s="124"/>
      <c r="N1958" s="36"/>
      <c r="O1958" s="131"/>
      <c r="Q1958" s="303"/>
    </row>
    <row r="1959" spans="1:17" s="136" customFormat="1" x14ac:dyDescent="0.2">
      <c r="A1959" s="41"/>
      <c r="B1959" s="24"/>
      <c r="C1959" s="108"/>
      <c r="E1959" s="148"/>
      <c r="F1959" s="148"/>
      <c r="G1959" s="155"/>
      <c r="H1959" s="156"/>
      <c r="I1959" s="23"/>
      <c r="J1959" s="124"/>
      <c r="K1959" s="36"/>
      <c r="L1959" s="124"/>
      <c r="M1959" s="124"/>
      <c r="N1959" s="36"/>
      <c r="O1959" s="131"/>
      <c r="Q1959" s="303"/>
    </row>
    <row r="1960" spans="1:17" s="136" customFormat="1" x14ac:dyDescent="0.2">
      <c r="A1960" s="41"/>
      <c r="B1960" s="24"/>
      <c r="C1960" s="108"/>
      <c r="E1960" s="148"/>
      <c r="F1960" s="148"/>
      <c r="G1960" s="155"/>
      <c r="H1960" s="156"/>
      <c r="I1960" s="23"/>
      <c r="J1960" s="124"/>
      <c r="K1960" s="36"/>
      <c r="L1960" s="124"/>
      <c r="M1960" s="124"/>
      <c r="N1960" s="36"/>
      <c r="O1960" s="131"/>
      <c r="Q1960" s="303"/>
    </row>
    <row r="1961" spans="1:17" s="136" customFormat="1" x14ac:dyDescent="0.2">
      <c r="A1961" s="41"/>
      <c r="B1961" s="24"/>
      <c r="C1961" s="108"/>
      <c r="E1961" s="148"/>
      <c r="F1961" s="148"/>
      <c r="G1961" s="155"/>
      <c r="H1961" s="156"/>
      <c r="I1961" s="23"/>
      <c r="J1961" s="124"/>
      <c r="K1961" s="36"/>
      <c r="L1961" s="124"/>
      <c r="M1961" s="124"/>
      <c r="N1961" s="36"/>
      <c r="O1961" s="131"/>
      <c r="Q1961" s="303"/>
    </row>
    <row r="1962" spans="1:17" s="136" customFormat="1" x14ac:dyDescent="0.2">
      <c r="A1962" s="41"/>
      <c r="B1962" s="24"/>
      <c r="C1962" s="108"/>
      <c r="E1962" s="148"/>
      <c r="F1962" s="148"/>
      <c r="G1962" s="155"/>
      <c r="H1962" s="156"/>
      <c r="I1962" s="23"/>
      <c r="J1962" s="124"/>
      <c r="K1962" s="36"/>
      <c r="L1962" s="124"/>
      <c r="M1962" s="124"/>
      <c r="N1962" s="36"/>
      <c r="O1962" s="131"/>
      <c r="Q1962" s="303"/>
    </row>
    <row r="1963" spans="1:17" s="136" customFormat="1" x14ac:dyDescent="0.2">
      <c r="A1963" s="41"/>
      <c r="B1963" s="24"/>
      <c r="C1963" s="108"/>
      <c r="E1963" s="148"/>
      <c r="F1963" s="148"/>
      <c r="G1963" s="155"/>
      <c r="H1963" s="156"/>
      <c r="I1963" s="23"/>
      <c r="J1963" s="124"/>
      <c r="K1963" s="36"/>
      <c r="L1963" s="124"/>
      <c r="M1963" s="124"/>
      <c r="N1963" s="36"/>
      <c r="O1963" s="131"/>
      <c r="Q1963" s="303"/>
    </row>
    <row r="1964" spans="1:17" s="136" customFormat="1" x14ac:dyDescent="0.2">
      <c r="A1964" s="41"/>
      <c r="B1964" s="24"/>
      <c r="C1964" s="108"/>
      <c r="E1964" s="148"/>
      <c r="F1964" s="148"/>
      <c r="G1964" s="155"/>
      <c r="H1964" s="156"/>
      <c r="I1964" s="23"/>
      <c r="J1964" s="124"/>
      <c r="K1964" s="36"/>
      <c r="L1964" s="124"/>
      <c r="M1964" s="124"/>
      <c r="N1964" s="36"/>
      <c r="O1964" s="131"/>
      <c r="Q1964" s="303"/>
    </row>
    <row r="1965" spans="1:17" s="136" customFormat="1" x14ac:dyDescent="0.2">
      <c r="A1965" s="41"/>
      <c r="B1965" s="24"/>
      <c r="C1965" s="108"/>
      <c r="E1965" s="148"/>
      <c r="F1965" s="148"/>
      <c r="G1965" s="155"/>
      <c r="H1965" s="156"/>
      <c r="I1965" s="23"/>
      <c r="J1965" s="124"/>
      <c r="K1965" s="36"/>
      <c r="L1965" s="124"/>
      <c r="M1965" s="124"/>
      <c r="N1965" s="36"/>
      <c r="O1965" s="131"/>
      <c r="Q1965" s="303"/>
    </row>
    <row r="1966" spans="1:17" s="136" customFormat="1" x14ac:dyDescent="0.2">
      <c r="A1966" s="41"/>
      <c r="B1966" s="24"/>
      <c r="C1966" s="108"/>
      <c r="E1966" s="148"/>
      <c r="F1966" s="148"/>
      <c r="G1966" s="155"/>
      <c r="H1966" s="156"/>
      <c r="I1966" s="23"/>
      <c r="J1966" s="124"/>
      <c r="K1966" s="36"/>
      <c r="L1966" s="124"/>
      <c r="M1966" s="124"/>
      <c r="N1966" s="36"/>
      <c r="O1966" s="131"/>
      <c r="Q1966" s="303"/>
    </row>
    <row r="1967" spans="1:17" s="136" customFormat="1" x14ac:dyDescent="0.2">
      <c r="A1967" s="41"/>
      <c r="B1967" s="24"/>
      <c r="C1967" s="108"/>
      <c r="E1967" s="148"/>
      <c r="F1967" s="148"/>
      <c r="G1967" s="155"/>
      <c r="H1967" s="156"/>
      <c r="I1967" s="23"/>
      <c r="J1967" s="124"/>
      <c r="K1967" s="36"/>
      <c r="L1967" s="124"/>
      <c r="M1967" s="124"/>
      <c r="N1967" s="36"/>
      <c r="O1967" s="131"/>
      <c r="Q1967" s="303"/>
    </row>
    <row r="1968" spans="1:17" s="136" customFormat="1" x14ac:dyDescent="0.2">
      <c r="A1968" s="41"/>
      <c r="B1968" s="24"/>
      <c r="C1968" s="108"/>
      <c r="E1968" s="148"/>
      <c r="F1968" s="148"/>
      <c r="G1968" s="155"/>
      <c r="H1968" s="156"/>
      <c r="I1968" s="23"/>
      <c r="J1968" s="124"/>
      <c r="K1968" s="36"/>
      <c r="L1968" s="124"/>
      <c r="M1968" s="124"/>
      <c r="N1968" s="36"/>
      <c r="O1968" s="131"/>
      <c r="Q1968" s="303"/>
    </row>
    <row r="1969" spans="1:17" s="136" customFormat="1" x14ac:dyDescent="0.2">
      <c r="A1969" s="41"/>
      <c r="B1969" s="24"/>
      <c r="C1969" s="108"/>
      <c r="E1969" s="148"/>
      <c r="F1969" s="148"/>
      <c r="G1969" s="155"/>
      <c r="H1969" s="156"/>
      <c r="I1969" s="23"/>
      <c r="J1969" s="124"/>
      <c r="K1969" s="36"/>
      <c r="L1969" s="124"/>
      <c r="M1969" s="124"/>
      <c r="N1969" s="36"/>
      <c r="O1969" s="131"/>
      <c r="Q1969" s="303"/>
    </row>
    <row r="1970" spans="1:17" s="136" customFormat="1" x14ac:dyDescent="0.2">
      <c r="A1970" s="41"/>
      <c r="B1970" s="24"/>
      <c r="C1970" s="108"/>
      <c r="E1970" s="148"/>
      <c r="F1970" s="148"/>
      <c r="G1970" s="155"/>
      <c r="H1970" s="156"/>
      <c r="I1970" s="23"/>
      <c r="J1970" s="124"/>
      <c r="K1970" s="36"/>
      <c r="L1970" s="124"/>
      <c r="M1970" s="124"/>
      <c r="N1970" s="36"/>
      <c r="O1970" s="131"/>
      <c r="Q1970" s="303"/>
    </row>
    <row r="1971" spans="1:17" s="136" customFormat="1" x14ac:dyDescent="0.2">
      <c r="A1971" s="41"/>
      <c r="B1971" s="24"/>
      <c r="C1971" s="108"/>
      <c r="E1971" s="148"/>
      <c r="F1971" s="148"/>
      <c r="G1971" s="155"/>
      <c r="H1971" s="156"/>
      <c r="I1971" s="23"/>
      <c r="J1971" s="124"/>
      <c r="K1971" s="36"/>
      <c r="L1971" s="124"/>
      <c r="M1971" s="124"/>
      <c r="N1971" s="36"/>
      <c r="O1971" s="131"/>
      <c r="Q1971" s="303"/>
    </row>
    <row r="1972" spans="1:17" s="136" customFormat="1" x14ac:dyDescent="0.2">
      <c r="A1972" s="41"/>
      <c r="B1972" s="24"/>
      <c r="C1972" s="108"/>
      <c r="E1972" s="148"/>
      <c r="F1972" s="148"/>
      <c r="G1972" s="155"/>
      <c r="H1972" s="156"/>
      <c r="I1972" s="23"/>
      <c r="J1972" s="124"/>
      <c r="K1972" s="36"/>
      <c r="L1972" s="124"/>
      <c r="M1972" s="124"/>
      <c r="N1972" s="36"/>
      <c r="O1972" s="131"/>
      <c r="Q1972" s="303"/>
    </row>
    <row r="1973" spans="1:17" s="136" customFormat="1" x14ac:dyDescent="0.2">
      <c r="A1973" s="41"/>
      <c r="B1973" s="24"/>
      <c r="C1973" s="108"/>
      <c r="E1973" s="148"/>
      <c r="F1973" s="148"/>
      <c r="G1973" s="155"/>
      <c r="H1973" s="156"/>
      <c r="I1973" s="23"/>
      <c r="J1973" s="124"/>
      <c r="K1973" s="36"/>
      <c r="L1973" s="124"/>
      <c r="M1973" s="124"/>
      <c r="N1973" s="36"/>
      <c r="O1973" s="131"/>
      <c r="Q1973" s="303"/>
    </row>
    <row r="1974" spans="1:17" s="136" customFormat="1" x14ac:dyDescent="0.2">
      <c r="A1974" s="41"/>
      <c r="B1974" s="24"/>
      <c r="C1974" s="108"/>
      <c r="E1974" s="148"/>
      <c r="F1974" s="148"/>
      <c r="G1974" s="155"/>
      <c r="H1974" s="156"/>
      <c r="I1974" s="23"/>
      <c r="J1974" s="124"/>
      <c r="K1974" s="36"/>
      <c r="L1974" s="124"/>
      <c r="M1974" s="124"/>
      <c r="N1974" s="36"/>
      <c r="O1974" s="131"/>
      <c r="Q1974" s="303"/>
    </row>
    <row r="1975" spans="1:17" s="136" customFormat="1" x14ac:dyDescent="0.2">
      <c r="A1975" s="41"/>
      <c r="B1975" s="24"/>
      <c r="C1975" s="108"/>
      <c r="E1975" s="148"/>
      <c r="F1975" s="148"/>
      <c r="G1975" s="155"/>
      <c r="H1975" s="156"/>
      <c r="I1975" s="23"/>
      <c r="J1975" s="124"/>
      <c r="K1975" s="36"/>
      <c r="L1975" s="124"/>
      <c r="M1975" s="124"/>
      <c r="N1975" s="36"/>
      <c r="O1975" s="131"/>
      <c r="Q1975" s="303"/>
    </row>
    <row r="1976" spans="1:17" s="136" customFormat="1" x14ac:dyDescent="0.2">
      <c r="A1976" s="41"/>
      <c r="B1976" s="24"/>
      <c r="C1976" s="108"/>
      <c r="E1976" s="148"/>
      <c r="F1976" s="148"/>
      <c r="G1976" s="155"/>
      <c r="H1976" s="156"/>
      <c r="I1976" s="23"/>
      <c r="J1976" s="124"/>
      <c r="K1976" s="36"/>
      <c r="L1976" s="124"/>
      <c r="M1976" s="124"/>
      <c r="N1976" s="36"/>
      <c r="O1976" s="131"/>
      <c r="Q1976" s="303"/>
    </row>
    <row r="1977" spans="1:17" s="136" customFormat="1" x14ac:dyDescent="0.2">
      <c r="A1977" s="41"/>
      <c r="B1977" s="24"/>
      <c r="C1977" s="108"/>
      <c r="E1977" s="148"/>
      <c r="F1977" s="148"/>
      <c r="G1977" s="155"/>
      <c r="H1977" s="156"/>
      <c r="I1977" s="23"/>
      <c r="J1977" s="124"/>
      <c r="K1977" s="36"/>
      <c r="L1977" s="124"/>
      <c r="M1977" s="124"/>
      <c r="N1977" s="36"/>
      <c r="O1977" s="131"/>
      <c r="Q1977" s="303"/>
    </row>
    <row r="1978" spans="1:17" s="136" customFormat="1" x14ac:dyDescent="0.2">
      <c r="A1978" s="41"/>
      <c r="B1978" s="24"/>
      <c r="C1978" s="108"/>
      <c r="E1978" s="148"/>
      <c r="F1978" s="148"/>
      <c r="G1978" s="155"/>
      <c r="H1978" s="156"/>
      <c r="I1978" s="23"/>
      <c r="J1978" s="124"/>
      <c r="K1978" s="36"/>
      <c r="L1978" s="124"/>
      <c r="M1978" s="124"/>
      <c r="N1978" s="36"/>
      <c r="O1978" s="131"/>
      <c r="Q1978" s="303"/>
    </row>
    <row r="1979" spans="1:17" s="136" customFormat="1" x14ac:dyDescent="0.2">
      <c r="A1979" s="41"/>
      <c r="B1979" s="24"/>
      <c r="C1979" s="108"/>
      <c r="E1979" s="148"/>
      <c r="F1979" s="148"/>
      <c r="G1979" s="155"/>
      <c r="H1979" s="156"/>
      <c r="I1979" s="23"/>
      <c r="J1979" s="124"/>
      <c r="K1979" s="36"/>
      <c r="L1979" s="124"/>
      <c r="M1979" s="124"/>
      <c r="N1979" s="36"/>
      <c r="O1979" s="131"/>
      <c r="Q1979" s="303"/>
    </row>
    <row r="1980" spans="1:17" s="136" customFormat="1" x14ac:dyDescent="0.2">
      <c r="A1980" s="41"/>
      <c r="B1980" s="24"/>
      <c r="C1980" s="108"/>
      <c r="E1980" s="148"/>
      <c r="F1980" s="148"/>
      <c r="G1980" s="155"/>
      <c r="H1980" s="156"/>
      <c r="I1980" s="23"/>
      <c r="J1980" s="124"/>
      <c r="K1980" s="36"/>
      <c r="L1980" s="124"/>
      <c r="M1980" s="124"/>
      <c r="N1980" s="36"/>
      <c r="O1980" s="131"/>
      <c r="Q1980" s="303"/>
    </row>
    <row r="1981" spans="1:17" s="136" customFormat="1" x14ac:dyDescent="0.2">
      <c r="A1981" s="41"/>
      <c r="B1981" s="24"/>
      <c r="C1981" s="108"/>
      <c r="E1981" s="148"/>
      <c r="F1981" s="148"/>
      <c r="G1981" s="155"/>
      <c r="H1981" s="156"/>
      <c r="I1981" s="23"/>
      <c r="J1981" s="124"/>
      <c r="K1981" s="36"/>
      <c r="L1981" s="124"/>
      <c r="M1981" s="124"/>
      <c r="N1981" s="36"/>
      <c r="O1981" s="131"/>
      <c r="Q1981" s="303"/>
    </row>
    <row r="1982" spans="1:17" s="136" customFormat="1" x14ac:dyDescent="0.2">
      <c r="A1982" s="41"/>
      <c r="B1982" s="24"/>
      <c r="C1982" s="108"/>
      <c r="E1982" s="148"/>
      <c r="F1982" s="148"/>
      <c r="G1982" s="155"/>
      <c r="H1982" s="156"/>
      <c r="I1982" s="23"/>
      <c r="J1982" s="124"/>
      <c r="K1982" s="36"/>
      <c r="L1982" s="124"/>
      <c r="M1982" s="124"/>
      <c r="N1982" s="36"/>
      <c r="O1982" s="131"/>
      <c r="Q1982" s="303"/>
    </row>
    <row r="1983" spans="1:17" s="136" customFormat="1" x14ac:dyDescent="0.2">
      <c r="A1983" s="41"/>
      <c r="B1983" s="24"/>
      <c r="C1983" s="108"/>
      <c r="E1983" s="148"/>
      <c r="F1983" s="148"/>
      <c r="G1983" s="155"/>
      <c r="H1983" s="156"/>
      <c r="I1983" s="23"/>
      <c r="J1983" s="124"/>
      <c r="K1983" s="36"/>
      <c r="L1983" s="124"/>
      <c r="M1983" s="124"/>
      <c r="N1983" s="36"/>
      <c r="O1983" s="131"/>
      <c r="Q1983" s="303"/>
    </row>
    <row r="1984" spans="1:17" s="136" customFormat="1" x14ac:dyDescent="0.2">
      <c r="A1984" s="41"/>
      <c r="B1984" s="24"/>
      <c r="C1984" s="108"/>
      <c r="E1984" s="148"/>
      <c r="F1984" s="148"/>
      <c r="G1984" s="155"/>
      <c r="H1984" s="156"/>
      <c r="I1984" s="23"/>
      <c r="J1984" s="124"/>
      <c r="K1984" s="36"/>
      <c r="L1984" s="124"/>
      <c r="M1984" s="124"/>
      <c r="N1984" s="36"/>
      <c r="O1984" s="131"/>
      <c r="Q1984" s="303"/>
    </row>
    <row r="1985" spans="1:17" s="136" customFormat="1" x14ac:dyDescent="0.2">
      <c r="A1985" s="41"/>
      <c r="B1985" s="24"/>
      <c r="C1985" s="108"/>
      <c r="E1985" s="148"/>
      <c r="F1985" s="148"/>
      <c r="G1985" s="155"/>
      <c r="H1985" s="156"/>
      <c r="I1985" s="23"/>
      <c r="J1985" s="124"/>
      <c r="K1985" s="36"/>
      <c r="L1985" s="124"/>
      <c r="M1985" s="124"/>
      <c r="N1985" s="36"/>
      <c r="O1985" s="131"/>
      <c r="Q1985" s="303"/>
    </row>
    <row r="1986" spans="1:17" s="136" customFormat="1" x14ac:dyDescent="0.2">
      <c r="A1986" s="41"/>
      <c r="B1986" s="24"/>
      <c r="C1986" s="108"/>
      <c r="E1986" s="148"/>
      <c r="F1986" s="148"/>
      <c r="G1986" s="155"/>
      <c r="H1986" s="156"/>
      <c r="I1986" s="23"/>
      <c r="J1986" s="124"/>
      <c r="K1986" s="36"/>
      <c r="L1986" s="124"/>
      <c r="M1986" s="124"/>
      <c r="N1986" s="36"/>
      <c r="O1986" s="131"/>
      <c r="Q1986" s="303"/>
    </row>
    <row r="1987" spans="1:17" s="136" customFormat="1" x14ac:dyDescent="0.2">
      <c r="A1987" s="41"/>
      <c r="B1987" s="24"/>
      <c r="C1987" s="108"/>
      <c r="E1987" s="148"/>
      <c r="F1987" s="148"/>
      <c r="G1987" s="155"/>
      <c r="H1987" s="156"/>
      <c r="I1987" s="23"/>
      <c r="J1987" s="124"/>
      <c r="K1987" s="36"/>
      <c r="L1987" s="124"/>
      <c r="M1987" s="124"/>
      <c r="N1987" s="36"/>
      <c r="O1987" s="131"/>
      <c r="Q1987" s="303"/>
    </row>
    <row r="1988" spans="1:17" s="136" customFormat="1" x14ac:dyDescent="0.2">
      <c r="A1988" s="41"/>
      <c r="B1988" s="24"/>
      <c r="C1988" s="108"/>
      <c r="E1988" s="148"/>
      <c r="F1988" s="148"/>
      <c r="G1988" s="155"/>
      <c r="H1988" s="156"/>
      <c r="I1988" s="23"/>
      <c r="J1988" s="124"/>
      <c r="K1988" s="36"/>
      <c r="L1988" s="124"/>
      <c r="M1988" s="124"/>
      <c r="N1988" s="36"/>
      <c r="O1988" s="131"/>
      <c r="Q1988" s="303"/>
    </row>
    <row r="1989" spans="1:17" s="136" customFormat="1" x14ac:dyDescent="0.2">
      <c r="A1989" s="41"/>
      <c r="B1989" s="24"/>
      <c r="C1989" s="108"/>
      <c r="E1989" s="148"/>
      <c r="F1989" s="148"/>
      <c r="G1989" s="155"/>
      <c r="H1989" s="156"/>
      <c r="I1989" s="23"/>
      <c r="J1989" s="124"/>
      <c r="K1989" s="36"/>
      <c r="L1989" s="124"/>
      <c r="M1989" s="124"/>
      <c r="N1989" s="36"/>
      <c r="O1989" s="131"/>
      <c r="Q1989" s="303"/>
    </row>
    <row r="1990" spans="1:17" s="136" customFormat="1" x14ac:dyDescent="0.2">
      <c r="A1990" s="41"/>
      <c r="B1990" s="24"/>
      <c r="C1990" s="108"/>
      <c r="E1990" s="148"/>
      <c r="F1990" s="148"/>
      <c r="G1990" s="155"/>
      <c r="H1990" s="156"/>
      <c r="I1990" s="23"/>
      <c r="J1990" s="124"/>
      <c r="K1990" s="36"/>
      <c r="L1990" s="124"/>
      <c r="M1990" s="124"/>
      <c r="N1990" s="36"/>
      <c r="O1990" s="131"/>
      <c r="Q1990" s="303"/>
    </row>
    <row r="1991" spans="1:17" s="136" customFormat="1" x14ac:dyDescent="0.2">
      <c r="A1991" s="41"/>
      <c r="B1991" s="24"/>
      <c r="C1991" s="108"/>
      <c r="E1991" s="148"/>
      <c r="F1991" s="148"/>
      <c r="G1991" s="155"/>
      <c r="H1991" s="156"/>
      <c r="I1991" s="23"/>
      <c r="J1991" s="124"/>
      <c r="K1991" s="36"/>
      <c r="L1991" s="124"/>
      <c r="M1991" s="124"/>
      <c r="N1991" s="36"/>
      <c r="O1991" s="131"/>
      <c r="Q1991" s="303"/>
    </row>
    <row r="1992" spans="1:17" s="136" customFormat="1" x14ac:dyDescent="0.2">
      <c r="A1992" s="41"/>
      <c r="B1992" s="24"/>
      <c r="C1992" s="108"/>
      <c r="E1992" s="148"/>
      <c r="F1992" s="148"/>
      <c r="G1992" s="155"/>
      <c r="H1992" s="156"/>
      <c r="I1992" s="23"/>
      <c r="J1992" s="124"/>
      <c r="K1992" s="36"/>
      <c r="L1992" s="124"/>
      <c r="M1992" s="124"/>
      <c r="N1992" s="36"/>
      <c r="O1992" s="131"/>
      <c r="Q1992" s="303"/>
    </row>
    <row r="1993" spans="1:17" s="136" customFormat="1" x14ac:dyDescent="0.2">
      <c r="A1993" s="41"/>
      <c r="B1993" s="24"/>
      <c r="C1993" s="108"/>
      <c r="E1993" s="148"/>
      <c r="F1993" s="148"/>
      <c r="G1993" s="155"/>
      <c r="H1993" s="156"/>
      <c r="I1993" s="23"/>
      <c r="J1993" s="124"/>
      <c r="K1993" s="36"/>
      <c r="L1993" s="124"/>
      <c r="M1993" s="124"/>
      <c r="N1993" s="36"/>
      <c r="O1993" s="131"/>
      <c r="Q1993" s="303"/>
    </row>
    <row r="1994" spans="1:17" s="136" customFormat="1" x14ac:dyDescent="0.2">
      <c r="A1994" s="41"/>
      <c r="B1994" s="24"/>
      <c r="C1994" s="108"/>
      <c r="E1994" s="148"/>
      <c r="F1994" s="148"/>
      <c r="G1994" s="155"/>
      <c r="H1994" s="156"/>
      <c r="I1994" s="23"/>
      <c r="J1994" s="124"/>
      <c r="K1994" s="36"/>
      <c r="L1994" s="124"/>
      <c r="M1994" s="124"/>
      <c r="N1994" s="36"/>
      <c r="O1994" s="131"/>
      <c r="Q1994" s="303"/>
    </row>
    <row r="1995" spans="1:17" s="136" customFormat="1" x14ac:dyDescent="0.2">
      <c r="A1995" s="41"/>
      <c r="B1995" s="24"/>
      <c r="C1995" s="108"/>
      <c r="E1995" s="148"/>
      <c r="F1995" s="148"/>
      <c r="G1995" s="155"/>
      <c r="H1995" s="156"/>
      <c r="I1995" s="23"/>
      <c r="J1995" s="124"/>
      <c r="K1995" s="36"/>
      <c r="L1995" s="124"/>
      <c r="M1995" s="124"/>
      <c r="N1995" s="36"/>
      <c r="O1995" s="131"/>
      <c r="Q1995" s="303"/>
    </row>
    <row r="1996" spans="1:17" s="136" customFormat="1" x14ac:dyDescent="0.2">
      <c r="A1996" s="41"/>
      <c r="B1996" s="24"/>
      <c r="C1996" s="108"/>
      <c r="E1996" s="148"/>
      <c r="F1996" s="148"/>
      <c r="G1996" s="155"/>
      <c r="H1996" s="156"/>
      <c r="I1996" s="23"/>
      <c r="J1996" s="124"/>
      <c r="K1996" s="36"/>
      <c r="L1996" s="124"/>
      <c r="M1996" s="124"/>
      <c r="N1996" s="36"/>
      <c r="O1996" s="131"/>
      <c r="Q1996" s="303"/>
    </row>
    <row r="1997" spans="1:17" s="136" customFormat="1" x14ac:dyDescent="0.2">
      <c r="A1997" s="41"/>
      <c r="B1997" s="24"/>
      <c r="C1997" s="108"/>
      <c r="E1997" s="148"/>
      <c r="F1997" s="148"/>
      <c r="G1997" s="155"/>
      <c r="H1997" s="156"/>
      <c r="I1997" s="23"/>
      <c r="J1997" s="124"/>
      <c r="K1997" s="36"/>
      <c r="L1997" s="124"/>
      <c r="M1997" s="124"/>
      <c r="N1997" s="36"/>
      <c r="O1997" s="131"/>
      <c r="Q1997" s="303"/>
    </row>
    <row r="1998" spans="1:17" s="136" customFormat="1" x14ac:dyDescent="0.2">
      <c r="A1998" s="41"/>
      <c r="B1998" s="24"/>
      <c r="C1998" s="108"/>
      <c r="E1998" s="148"/>
      <c r="F1998" s="148"/>
      <c r="G1998" s="155"/>
      <c r="H1998" s="156"/>
      <c r="I1998" s="23"/>
      <c r="J1998" s="124"/>
      <c r="K1998" s="36"/>
      <c r="L1998" s="124"/>
      <c r="M1998" s="124"/>
      <c r="N1998" s="36"/>
      <c r="O1998" s="131"/>
      <c r="Q1998" s="303"/>
    </row>
    <row r="1999" spans="1:17" s="136" customFormat="1" x14ac:dyDescent="0.2">
      <c r="A1999" s="41"/>
      <c r="B1999" s="24"/>
      <c r="C1999" s="108"/>
      <c r="E1999" s="148"/>
      <c r="F1999" s="148"/>
      <c r="G1999" s="155"/>
      <c r="H1999" s="156"/>
      <c r="I1999" s="23"/>
      <c r="J1999" s="124"/>
      <c r="K1999" s="36"/>
      <c r="L1999" s="124"/>
      <c r="M1999" s="124"/>
      <c r="N1999" s="36"/>
      <c r="O1999" s="131"/>
      <c r="Q1999" s="303"/>
    </row>
    <row r="2000" spans="1:17" s="136" customFormat="1" x14ac:dyDescent="0.2">
      <c r="A2000" s="41"/>
      <c r="B2000" s="24"/>
      <c r="C2000" s="108"/>
      <c r="E2000" s="148"/>
      <c r="F2000" s="148"/>
      <c r="G2000" s="155"/>
      <c r="H2000" s="156"/>
      <c r="I2000" s="23"/>
      <c r="J2000" s="124"/>
      <c r="K2000" s="36"/>
      <c r="L2000" s="124"/>
      <c r="M2000" s="124"/>
      <c r="N2000" s="36"/>
      <c r="O2000" s="131"/>
      <c r="Q2000" s="303"/>
    </row>
    <row r="2001" spans="1:17" s="136" customFormat="1" x14ac:dyDescent="0.2">
      <c r="A2001" s="41"/>
      <c r="B2001" s="24"/>
      <c r="C2001" s="108"/>
      <c r="E2001" s="148"/>
      <c r="F2001" s="148"/>
      <c r="G2001" s="155"/>
      <c r="H2001" s="156"/>
      <c r="I2001" s="23"/>
      <c r="J2001" s="124"/>
      <c r="K2001" s="36"/>
      <c r="L2001" s="124"/>
      <c r="M2001" s="124"/>
      <c r="N2001" s="36"/>
      <c r="O2001" s="131"/>
      <c r="Q2001" s="303"/>
    </row>
    <row r="2002" spans="1:17" s="136" customFormat="1" x14ac:dyDescent="0.2">
      <c r="A2002" s="41"/>
      <c r="B2002" s="24"/>
      <c r="C2002" s="108"/>
      <c r="E2002" s="148"/>
      <c r="F2002" s="148"/>
      <c r="G2002" s="155"/>
      <c r="H2002" s="156"/>
      <c r="I2002" s="23"/>
      <c r="J2002" s="124"/>
      <c r="K2002" s="36"/>
      <c r="L2002" s="124"/>
      <c r="M2002" s="124"/>
      <c r="N2002" s="36"/>
      <c r="O2002" s="131"/>
      <c r="Q2002" s="303"/>
    </row>
    <row r="2003" spans="1:17" s="136" customFormat="1" x14ac:dyDescent="0.2">
      <c r="A2003" s="41"/>
      <c r="B2003" s="24"/>
      <c r="C2003" s="108"/>
      <c r="E2003" s="148"/>
      <c r="F2003" s="148"/>
      <c r="G2003" s="155"/>
      <c r="H2003" s="156"/>
      <c r="I2003" s="23"/>
      <c r="J2003" s="124"/>
      <c r="K2003" s="36"/>
      <c r="L2003" s="124"/>
      <c r="M2003" s="124"/>
      <c r="N2003" s="36"/>
      <c r="O2003" s="131"/>
      <c r="Q2003" s="303"/>
    </row>
    <row r="2004" spans="1:17" s="136" customFormat="1" x14ac:dyDescent="0.2">
      <c r="A2004" s="41"/>
      <c r="B2004" s="24"/>
      <c r="C2004" s="108"/>
      <c r="E2004" s="148"/>
      <c r="F2004" s="148"/>
      <c r="G2004" s="155"/>
      <c r="H2004" s="156"/>
      <c r="I2004" s="23"/>
      <c r="J2004" s="124"/>
      <c r="K2004" s="36"/>
      <c r="L2004" s="124"/>
      <c r="M2004" s="124"/>
      <c r="N2004" s="36"/>
      <c r="O2004" s="131"/>
      <c r="Q2004" s="303"/>
    </row>
    <row r="2005" spans="1:17" s="136" customFormat="1" x14ac:dyDescent="0.2">
      <c r="A2005" s="41"/>
      <c r="B2005" s="24"/>
      <c r="C2005" s="108"/>
      <c r="E2005" s="148"/>
      <c r="F2005" s="148"/>
      <c r="G2005" s="155"/>
      <c r="H2005" s="156"/>
      <c r="I2005" s="23"/>
      <c r="J2005" s="124"/>
      <c r="K2005" s="36"/>
      <c r="L2005" s="124"/>
      <c r="M2005" s="124"/>
      <c r="N2005" s="36"/>
      <c r="O2005" s="131"/>
      <c r="Q2005" s="303"/>
    </row>
    <row r="2006" spans="1:17" s="136" customFormat="1" x14ac:dyDescent="0.2">
      <c r="A2006" s="41"/>
      <c r="B2006" s="24"/>
      <c r="C2006" s="108"/>
      <c r="E2006" s="148"/>
      <c r="F2006" s="148"/>
      <c r="G2006" s="155"/>
      <c r="H2006" s="156"/>
      <c r="I2006" s="23"/>
      <c r="J2006" s="124"/>
      <c r="K2006" s="36"/>
      <c r="L2006" s="124"/>
      <c r="M2006" s="124"/>
      <c r="N2006" s="36"/>
      <c r="O2006" s="131"/>
      <c r="Q2006" s="303"/>
    </row>
    <row r="2007" spans="1:17" s="136" customFormat="1" x14ac:dyDescent="0.2">
      <c r="A2007" s="41"/>
      <c r="B2007" s="24"/>
      <c r="C2007" s="108"/>
      <c r="E2007" s="148"/>
      <c r="F2007" s="148"/>
      <c r="G2007" s="155"/>
      <c r="H2007" s="156"/>
      <c r="I2007" s="23"/>
      <c r="J2007" s="124"/>
      <c r="K2007" s="36"/>
      <c r="L2007" s="124"/>
      <c r="M2007" s="124"/>
      <c r="N2007" s="36"/>
      <c r="O2007" s="131"/>
      <c r="Q2007" s="303"/>
    </row>
    <row r="2008" spans="1:17" s="136" customFormat="1" x14ac:dyDescent="0.2">
      <c r="A2008" s="41"/>
      <c r="B2008" s="24"/>
      <c r="C2008" s="108"/>
      <c r="E2008" s="148"/>
      <c r="F2008" s="148"/>
      <c r="G2008" s="155"/>
      <c r="H2008" s="156"/>
      <c r="I2008" s="23"/>
      <c r="J2008" s="124"/>
      <c r="K2008" s="36"/>
      <c r="L2008" s="124"/>
      <c r="M2008" s="124"/>
      <c r="N2008" s="36"/>
      <c r="O2008" s="131"/>
      <c r="Q2008" s="303"/>
    </row>
    <row r="2009" spans="1:17" s="136" customFormat="1" x14ac:dyDescent="0.2">
      <c r="A2009" s="41"/>
      <c r="B2009" s="24"/>
      <c r="C2009" s="108"/>
      <c r="E2009" s="148"/>
      <c r="F2009" s="148"/>
      <c r="G2009" s="155"/>
      <c r="H2009" s="156"/>
      <c r="I2009" s="23"/>
      <c r="J2009" s="124"/>
      <c r="K2009" s="36"/>
      <c r="L2009" s="124"/>
      <c r="M2009" s="124"/>
      <c r="N2009" s="36"/>
      <c r="O2009" s="131"/>
      <c r="Q2009" s="303"/>
    </row>
    <row r="2010" spans="1:17" s="136" customFormat="1" x14ac:dyDescent="0.2">
      <c r="A2010" s="41"/>
      <c r="B2010" s="24"/>
      <c r="C2010" s="108"/>
      <c r="E2010" s="148"/>
      <c r="F2010" s="148"/>
      <c r="G2010" s="155"/>
      <c r="H2010" s="156"/>
      <c r="I2010" s="23"/>
      <c r="J2010" s="124"/>
      <c r="K2010" s="36"/>
      <c r="L2010" s="124"/>
      <c r="M2010" s="124"/>
      <c r="N2010" s="36"/>
      <c r="O2010" s="131"/>
      <c r="Q2010" s="303"/>
    </row>
    <row r="2011" spans="1:17" s="136" customFormat="1" x14ac:dyDescent="0.2">
      <c r="A2011" s="41"/>
      <c r="B2011" s="24"/>
      <c r="C2011" s="108"/>
      <c r="E2011" s="148"/>
      <c r="F2011" s="148"/>
      <c r="G2011" s="155"/>
      <c r="H2011" s="156"/>
      <c r="I2011" s="23"/>
      <c r="J2011" s="124"/>
      <c r="K2011" s="36"/>
      <c r="L2011" s="124"/>
      <c r="M2011" s="124"/>
      <c r="N2011" s="36"/>
      <c r="O2011" s="131"/>
      <c r="Q2011" s="303"/>
    </row>
    <row r="2012" spans="1:17" s="136" customFormat="1" x14ac:dyDescent="0.2">
      <c r="A2012" s="41"/>
      <c r="B2012" s="24"/>
      <c r="C2012" s="108"/>
      <c r="E2012" s="148"/>
      <c r="F2012" s="148"/>
      <c r="G2012" s="155"/>
      <c r="H2012" s="156"/>
      <c r="I2012" s="23"/>
      <c r="J2012" s="124"/>
      <c r="K2012" s="36"/>
      <c r="L2012" s="124"/>
      <c r="M2012" s="124"/>
      <c r="N2012" s="36"/>
      <c r="O2012" s="131"/>
      <c r="Q2012" s="303"/>
    </row>
    <row r="2013" spans="1:17" s="136" customFormat="1" x14ac:dyDescent="0.2">
      <c r="A2013" s="41"/>
      <c r="B2013" s="24"/>
      <c r="C2013" s="108"/>
      <c r="E2013" s="148"/>
      <c r="F2013" s="148"/>
      <c r="G2013" s="155"/>
      <c r="H2013" s="156"/>
      <c r="I2013" s="23"/>
      <c r="J2013" s="124"/>
      <c r="K2013" s="36"/>
      <c r="L2013" s="124"/>
      <c r="M2013" s="124"/>
      <c r="N2013" s="36"/>
      <c r="O2013" s="131"/>
      <c r="Q2013" s="303"/>
    </row>
    <row r="2014" spans="1:17" s="136" customFormat="1" x14ac:dyDescent="0.2">
      <c r="A2014" s="41"/>
      <c r="B2014" s="24"/>
      <c r="C2014" s="108"/>
      <c r="E2014" s="148"/>
      <c r="F2014" s="148"/>
      <c r="G2014" s="155"/>
      <c r="H2014" s="156"/>
      <c r="I2014" s="23"/>
      <c r="J2014" s="124"/>
      <c r="K2014" s="36"/>
      <c r="L2014" s="124"/>
      <c r="M2014" s="124"/>
      <c r="N2014" s="36"/>
      <c r="O2014" s="131"/>
      <c r="Q2014" s="303"/>
    </row>
    <row r="2015" spans="1:17" s="136" customFormat="1" x14ac:dyDescent="0.2">
      <c r="A2015" s="41"/>
      <c r="B2015" s="24"/>
      <c r="C2015" s="108"/>
      <c r="E2015" s="148"/>
      <c r="F2015" s="148"/>
      <c r="G2015" s="155"/>
      <c r="H2015" s="156"/>
      <c r="I2015" s="23"/>
      <c r="J2015" s="124"/>
      <c r="K2015" s="36"/>
      <c r="L2015" s="124"/>
      <c r="M2015" s="124"/>
      <c r="N2015" s="36"/>
      <c r="O2015" s="131"/>
      <c r="Q2015" s="303"/>
    </row>
    <row r="2016" spans="1:17" s="136" customFormat="1" x14ac:dyDescent="0.2">
      <c r="A2016" s="41"/>
      <c r="B2016" s="24"/>
      <c r="C2016" s="108"/>
      <c r="E2016" s="148"/>
      <c r="F2016" s="148"/>
      <c r="G2016" s="155"/>
      <c r="H2016" s="156"/>
      <c r="I2016" s="23"/>
      <c r="J2016" s="124"/>
      <c r="K2016" s="36"/>
      <c r="L2016" s="124"/>
      <c r="M2016" s="124"/>
      <c r="N2016" s="36"/>
      <c r="O2016" s="131"/>
      <c r="Q2016" s="303"/>
    </row>
    <row r="2017" spans="1:17" s="136" customFormat="1" x14ac:dyDescent="0.2">
      <c r="A2017" s="41"/>
      <c r="B2017" s="24"/>
      <c r="C2017" s="108"/>
      <c r="E2017" s="148"/>
      <c r="F2017" s="148"/>
      <c r="G2017" s="155"/>
      <c r="H2017" s="156"/>
      <c r="I2017" s="23"/>
      <c r="J2017" s="124"/>
      <c r="K2017" s="36"/>
      <c r="L2017" s="124"/>
      <c r="M2017" s="124"/>
      <c r="N2017" s="36"/>
      <c r="O2017" s="131"/>
      <c r="Q2017" s="303"/>
    </row>
    <row r="2018" spans="1:17" s="136" customFormat="1" x14ac:dyDescent="0.2">
      <c r="A2018" s="41"/>
      <c r="B2018" s="24"/>
      <c r="C2018" s="108"/>
      <c r="E2018" s="148"/>
      <c r="F2018" s="148"/>
      <c r="G2018" s="155"/>
      <c r="H2018" s="156"/>
      <c r="I2018" s="23"/>
      <c r="J2018" s="124"/>
      <c r="K2018" s="36"/>
      <c r="L2018" s="124"/>
      <c r="M2018" s="124"/>
      <c r="N2018" s="36"/>
      <c r="O2018" s="131"/>
      <c r="Q2018" s="303"/>
    </row>
    <row r="2019" spans="1:17" s="136" customFormat="1" x14ac:dyDescent="0.2">
      <c r="A2019" s="41"/>
      <c r="B2019" s="24"/>
      <c r="C2019" s="108"/>
      <c r="E2019" s="148"/>
      <c r="F2019" s="148"/>
      <c r="G2019" s="155"/>
      <c r="H2019" s="156"/>
      <c r="I2019" s="23"/>
      <c r="J2019" s="124"/>
      <c r="K2019" s="36"/>
      <c r="L2019" s="124"/>
      <c r="M2019" s="124"/>
      <c r="N2019" s="36"/>
      <c r="O2019" s="131"/>
      <c r="Q2019" s="303"/>
    </row>
    <row r="2020" spans="1:17" s="136" customFormat="1" x14ac:dyDescent="0.2">
      <c r="A2020" s="41"/>
      <c r="B2020" s="24"/>
      <c r="C2020" s="108"/>
      <c r="E2020" s="148"/>
      <c r="F2020" s="148"/>
      <c r="G2020" s="155"/>
      <c r="H2020" s="156"/>
      <c r="I2020" s="23"/>
      <c r="J2020" s="124"/>
      <c r="K2020" s="36"/>
      <c r="L2020" s="124"/>
      <c r="M2020" s="124"/>
      <c r="N2020" s="36"/>
      <c r="O2020" s="131"/>
      <c r="Q2020" s="303"/>
    </row>
    <row r="2021" spans="1:17" s="136" customFormat="1" x14ac:dyDescent="0.2">
      <c r="A2021" s="41"/>
      <c r="B2021" s="24"/>
      <c r="C2021" s="108"/>
      <c r="E2021" s="148"/>
      <c r="F2021" s="148"/>
      <c r="G2021" s="155"/>
      <c r="H2021" s="156"/>
      <c r="I2021" s="23"/>
      <c r="J2021" s="124"/>
      <c r="K2021" s="36"/>
      <c r="L2021" s="124"/>
      <c r="M2021" s="124"/>
      <c r="N2021" s="36"/>
      <c r="O2021" s="131"/>
      <c r="Q2021" s="303"/>
    </row>
    <row r="2022" spans="1:17" s="136" customFormat="1" x14ac:dyDescent="0.2">
      <c r="A2022" s="41"/>
      <c r="B2022" s="24"/>
      <c r="C2022" s="108"/>
      <c r="E2022" s="148"/>
      <c r="F2022" s="148"/>
      <c r="G2022" s="155"/>
      <c r="H2022" s="156"/>
      <c r="I2022" s="23"/>
      <c r="J2022" s="124"/>
      <c r="K2022" s="36"/>
      <c r="L2022" s="124"/>
      <c r="M2022" s="124"/>
      <c r="N2022" s="36"/>
      <c r="O2022" s="131"/>
      <c r="Q2022" s="303"/>
    </row>
    <row r="2023" spans="1:17" s="136" customFormat="1" x14ac:dyDescent="0.2">
      <c r="A2023" s="41"/>
      <c r="B2023" s="24"/>
      <c r="C2023" s="108"/>
      <c r="E2023" s="148"/>
      <c r="F2023" s="148"/>
      <c r="G2023" s="155"/>
      <c r="H2023" s="156"/>
      <c r="I2023" s="23"/>
      <c r="J2023" s="124"/>
      <c r="K2023" s="36"/>
      <c r="L2023" s="124"/>
      <c r="M2023" s="124"/>
      <c r="N2023" s="36"/>
      <c r="O2023" s="131"/>
      <c r="Q2023" s="303"/>
    </row>
    <row r="2024" spans="1:17" s="136" customFormat="1" x14ac:dyDescent="0.2">
      <c r="A2024" s="41"/>
      <c r="B2024" s="24"/>
      <c r="C2024" s="108"/>
      <c r="E2024" s="148"/>
      <c r="F2024" s="148"/>
      <c r="G2024" s="155"/>
      <c r="H2024" s="156"/>
      <c r="I2024" s="23"/>
      <c r="J2024" s="124"/>
      <c r="K2024" s="36"/>
      <c r="L2024" s="124"/>
      <c r="M2024" s="124"/>
      <c r="N2024" s="36"/>
      <c r="O2024" s="131"/>
      <c r="Q2024" s="303"/>
    </row>
    <row r="2025" spans="1:17" s="136" customFormat="1" x14ac:dyDescent="0.2">
      <c r="A2025" s="41"/>
      <c r="B2025" s="24"/>
      <c r="C2025" s="108"/>
      <c r="E2025" s="148"/>
      <c r="F2025" s="148"/>
      <c r="G2025" s="155"/>
      <c r="H2025" s="156"/>
      <c r="I2025" s="23"/>
      <c r="J2025" s="124"/>
      <c r="K2025" s="36"/>
      <c r="L2025" s="124"/>
      <c r="M2025" s="124"/>
      <c r="N2025" s="36"/>
      <c r="O2025" s="131"/>
      <c r="Q2025" s="303"/>
    </row>
    <row r="2026" spans="1:17" s="136" customFormat="1" x14ac:dyDescent="0.2">
      <c r="A2026" s="41"/>
      <c r="B2026" s="24"/>
      <c r="C2026" s="108"/>
      <c r="E2026" s="148"/>
      <c r="F2026" s="148"/>
      <c r="G2026" s="155"/>
      <c r="H2026" s="156"/>
      <c r="I2026" s="23"/>
      <c r="J2026" s="124"/>
      <c r="K2026" s="36"/>
      <c r="L2026" s="124"/>
      <c r="M2026" s="124"/>
      <c r="N2026" s="36"/>
      <c r="O2026" s="131"/>
      <c r="Q2026" s="303"/>
    </row>
    <row r="2027" spans="1:17" s="136" customFormat="1" x14ac:dyDescent="0.2">
      <c r="A2027" s="41"/>
      <c r="B2027" s="24"/>
      <c r="C2027" s="108"/>
      <c r="E2027" s="148"/>
      <c r="F2027" s="148"/>
      <c r="G2027" s="155"/>
      <c r="H2027" s="156"/>
      <c r="I2027" s="23"/>
      <c r="J2027" s="124"/>
      <c r="K2027" s="36"/>
      <c r="L2027" s="124"/>
      <c r="M2027" s="124"/>
      <c r="N2027" s="36"/>
      <c r="O2027" s="131"/>
      <c r="Q2027" s="303"/>
    </row>
    <row r="2028" spans="1:17" s="136" customFormat="1" x14ac:dyDescent="0.2">
      <c r="A2028" s="41"/>
      <c r="B2028" s="24"/>
      <c r="C2028" s="108"/>
      <c r="E2028" s="148"/>
      <c r="F2028" s="148"/>
      <c r="G2028" s="155"/>
      <c r="H2028" s="156"/>
      <c r="I2028" s="23"/>
      <c r="J2028" s="124"/>
      <c r="K2028" s="36"/>
      <c r="L2028" s="124"/>
      <c r="M2028" s="124"/>
      <c r="N2028" s="36"/>
      <c r="O2028" s="131"/>
      <c r="Q2028" s="303"/>
    </row>
    <row r="2029" spans="1:17" s="136" customFormat="1" x14ac:dyDescent="0.2">
      <c r="A2029" s="41"/>
      <c r="B2029" s="24"/>
      <c r="C2029" s="108"/>
      <c r="E2029" s="148"/>
      <c r="F2029" s="148"/>
      <c r="G2029" s="155"/>
      <c r="H2029" s="156"/>
      <c r="I2029" s="23"/>
      <c r="J2029" s="124"/>
      <c r="K2029" s="36"/>
      <c r="L2029" s="124"/>
      <c r="M2029" s="124"/>
      <c r="N2029" s="36"/>
      <c r="O2029" s="131"/>
      <c r="Q2029" s="303"/>
    </row>
    <row r="2030" spans="1:17" s="136" customFormat="1" x14ac:dyDescent="0.2">
      <c r="A2030" s="41"/>
      <c r="B2030" s="24"/>
      <c r="C2030" s="108"/>
      <c r="E2030" s="148"/>
      <c r="F2030" s="148"/>
      <c r="G2030" s="155"/>
      <c r="H2030" s="156"/>
      <c r="I2030" s="23"/>
      <c r="J2030" s="124"/>
      <c r="K2030" s="36"/>
      <c r="L2030" s="124"/>
      <c r="M2030" s="124"/>
      <c r="N2030" s="36"/>
      <c r="O2030" s="131"/>
      <c r="Q2030" s="303"/>
    </row>
    <row r="2031" spans="1:17" s="136" customFormat="1" x14ac:dyDescent="0.2">
      <c r="A2031" s="41"/>
      <c r="B2031" s="24"/>
      <c r="C2031" s="108"/>
      <c r="E2031" s="148"/>
      <c r="F2031" s="148"/>
      <c r="G2031" s="155"/>
      <c r="H2031" s="156"/>
      <c r="I2031" s="23"/>
      <c r="J2031" s="124"/>
      <c r="K2031" s="36"/>
      <c r="L2031" s="124"/>
      <c r="M2031" s="124"/>
      <c r="N2031" s="36"/>
      <c r="O2031" s="131"/>
      <c r="Q2031" s="303"/>
    </row>
    <row r="2032" spans="1:17" s="136" customFormat="1" x14ac:dyDescent="0.2">
      <c r="A2032" s="41"/>
      <c r="B2032" s="24"/>
      <c r="C2032" s="108"/>
      <c r="E2032" s="148"/>
      <c r="F2032" s="148"/>
      <c r="G2032" s="155"/>
      <c r="H2032" s="156"/>
      <c r="I2032" s="23"/>
      <c r="J2032" s="124"/>
      <c r="K2032" s="36"/>
      <c r="L2032" s="124"/>
      <c r="M2032" s="124"/>
      <c r="N2032" s="36"/>
      <c r="O2032" s="131"/>
      <c r="Q2032" s="303"/>
    </row>
    <row r="2033" spans="1:17" s="136" customFormat="1" x14ac:dyDescent="0.2">
      <c r="A2033" s="41"/>
      <c r="B2033" s="24"/>
      <c r="C2033" s="108"/>
      <c r="E2033" s="148"/>
      <c r="F2033" s="148"/>
      <c r="G2033" s="155"/>
      <c r="H2033" s="156"/>
      <c r="I2033" s="23"/>
      <c r="J2033" s="124"/>
      <c r="K2033" s="36"/>
      <c r="L2033" s="124"/>
      <c r="M2033" s="124"/>
      <c r="N2033" s="36"/>
      <c r="O2033" s="131"/>
      <c r="Q2033" s="303"/>
    </row>
    <row r="2034" spans="1:17" s="136" customFormat="1" x14ac:dyDescent="0.2">
      <c r="A2034" s="41"/>
      <c r="B2034" s="24"/>
      <c r="C2034" s="108"/>
      <c r="E2034" s="148"/>
      <c r="F2034" s="148"/>
      <c r="G2034" s="155"/>
      <c r="H2034" s="156"/>
      <c r="I2034" s="23"/>
      <c r="J2034" s="124"/>
      <c r="K2034" s="36"/>
      <c r="L2034" s="124"/>
      <c r="M2034" s="124"/>
      <c r="N2034" s="36"/>
      <c r="O2034" s="131"/>
      <c r="Q2034" s="303"/>
    </row>
    <row r="2035" spans="1:17" s="136" customFormat="1" x14ac:dyDescent="0.2">
      <c r="A2035" s="41"/>
      <c r="B2035" s="24"/>
      <c r="C2035" s="108"/>
      <c r="E2035" s="148"/>
      <c r="F2035" s="148"/>
      <c r="G2035" s="155"/>
      <c r="H2035" s="156"/>
      <c r="I2035" s="23"/>
      <c r="J2035" s="124"/>
      <c r="K2035" s="36"/>
      <c r="L2035" s="124"/>
      <c r="M2035" s="124"/>
      <c r="N2035" s="36"/>
      <c r="O2035" s="131"/>
      <c r="Q2035" s="303"/>
    </row>
    <row r="2036" spans="1:17" s="136" customFormat="1" x14ac:dyDescent="0.2">
      <c r="A2036" s="41"/>
      <c r="B2036" s="24"/>
      <c r="C2036" s="108"/>
      <c r="E2036" s="148"/>
      <c r="F2036" s="148"/>
      <c r="G2036" s="155"/>
      <c r="H2036" s="156"/>
      <c r="I2036" s="23"/>
      <c r="J2036" s="124"/>
      <c r="K2036" s="36"/>
      <c r="L2036" s="124"/>
      <c r="M2036" s="124"/>
      <c r="N2036" s="36"/>
      <c r="O2036" s="131"/>
      <c r="Q2036" s="303"/>
    </row>
    <row r="2037" spans="1:17" s="136" customFormat="1" x14ac:dyDescent="0.2">
      <c r="A2037" s="41"/>
      <c r="B2037" s="24"/>
      <c r="C2037" s="108"/>
      <c r="E2037" s="148"/>
      <c r="F2037" s="148"/>
      <c r="G2037" s="155"/>
      <c r="H2037" s="156"/>
      <c r="I2037" s="23"/>
      <c r="J2037" s="124"/>
      <c r="K2037" s="36"/>
      <c r="L2037" s="124"/>
      <c r="M2037" s="124"/>
      <c r="N2037" s="36"/>
      <c r="O2037" s="131"/>
      <c r="Q2037" s="303"/>
    </row>
    <row r="2038" spans="1:17" s="136" customFormat="1" x14ac:dyDescent="0.2">
      <c r="A2038" s="41"/>
      <c r="B2038" s="24"/>
      <c r="C2038" s="108"/>
      <c r="E2038" s="148"/>
      <c r="F2038" s="148"/>
      <c r="G2038" s="155"/>
      <c r="H2038" s="156"/>
      <c r="I2038" s="23"/>
      <c r="J2038" s="124"/>
      <c r="K2038" s="36"/>
      <c r="L2038" s="124"/>
      <c r="M2038" s="124"/>
      <c r="N2038" s="36"/>
      <c r="O2038" s="131"/>
      <c r="Q2038" s="303"/>
    </row>
    <row r="2039" spans="1:17" s="136" customFormat="1" x14ac:dyDescent="0.2">
      <c r="A2039" s="41"/>
      <c r="B2039" s="24"/>
      <c r="C2039" s="108"/>
      <c r="E2039" s="148"/>
      <c r="F2039" s="148"/>
      <c r="G2039" s="155"/>
      <c r="H2039" s="156"/>
      <c r="I2039" s="23"/>
      <c r="J2039" s="124"/>
      <c r="K2039" s="36"/>
      <c r="L2039" s="124"/>
      <c r="M2039" s="124"/>
      <c r="N2039" s="36"/>
      <c r="O2039" s="131"/>
      <c r="Q2039" s="303"/>
    </row>
    <row r="2040" spans="1:17" s="136" customFormat="1" x14ac:dyDescent="0.2">
      <c r="A2040" s="41"/>
      <c r="B2040" s="24"/>
      <c r="C2040" s="108"/>
      <c r="E2040" s="148"/>
      <c r="F2040" s="148"/>
      <c r="G2040" s="155"/>
      <c r="H2040" s="156"/>
      <c r="I2040" s="23"/>
      <c r="J2040" s="124"/>
      <c r="K2040" s="36"/>
      <c r="L2040" s="124"/>
      <c r="M2040" s="124"/>
      <c r="N2040" s="36"/>
      <c r="O2040" s="131"/>
      <c r="Q2040" s="303"/>
    </row>
    <row r="2041" spans="1:17" s="136" customFormat="1" x14ac:dyDescent="0.2">
      <c r="A2041" s="41"/>
      <c r="B2041" s="24"/>
      <c r="C2041" s="108"/>
      <c r="E2041" s="148"/>
      <c r="F2041" s="148"/>
      <c r="G2041" s="155"/>
      <c r="H2041" s="156"/>
      <c r="I2041" s="23"/>
      <c r="J2041" s="124"/>
      <c r="K2041" s="36"/>
      <c r="L2041" s="124"/>
      <c r="M2041" s="124"/>
      <c r="N2041" s="36"/>
      <c r="O2041" s="131"/>
      <c r="Q2041" s="303"/>
    </row>
    <row r="2042" spans="1:17" s="136" customFormat="1" x14ac:dyDescent="0.2">
      <c r="A2042" s="41"/>
      <c r="B2042" s="24"/>
      <c r="C2042" s="108"/>
      <c r="E2042" s="148"/>
      <c r="F2042" s="148"/>
      <c r="G2042" s="155"/>
      <c r="H2042" s="156"/>
      <c r="I2042" s="23"/>
      <c r="J2042" s="124"/>
      <c r="K2042" s="36"/>
      <c r="L2042" s="124"/>
      <c r="M2042" s="124"/>
      <c r="N2042" s="36"/>
      <c r="O2042" s="131"/>
      <c r="Q2042" s="303"/>
    </row>
    <row r="2043" spans="1:17" s="136" customFormat="1" x14ac:dyDescent="0.2">
      <c r="A2043" s="41"/>
      <c r="B2043" s="24"/>
      <c r="C2043" s="108"/>
      <c r="E2043" s="148"/>
      <c r="F2043" s="148"/>
      <c r="G2043" s="155"/>
      <c r="H2043" s="156"/>
      <c r="I2043" s="23"/>
      <c r="J2043" s="124"/>
      <c r="K2043" s="36"/>
      <c r="L2043" s="124"/>
      <c r="M2043" s="124"/>
      <c r="N2043" s="36"/>
      <c r="O2043" s="131"/>
      <c r="Q2043" s="303"/>
    </row>
    <row r="2044" spans="1:17" s="136" customFormat="1" x14ac:dyDescent="0.2">
      <c r="A2044" s="41"/>
      <c r="B2044" s="24"/>
      <c r="C2044" s="108"/>
      <c r="E2044" s="148"/>
      <c r="F2044" s="148"/>
      <c r="G2044" s="155"/>
      <c r="H2044" s="156"/>
      <c r="I2044" s="23"/>
      <c r="J2044" s="124"/>
      <c r="K2044" s="36"/>
      <c r="L2044" s="124"/>
      <c r="M2044" s="124"/>
      <c r="N2044" s="36"/>
      <c r="O2044" s="131"/>
      <c r="Q2044" s="303"/>
    </row>
    <row r="2045" spans="1:17" s="136" customFormat="1" x14ac:dyDescent="0.2">
      <c r="A2045" s="41"/>
      <c r="B2045" s="24"/>
      <c r="C2045" s="108"/>
      <c r="E2045" s="148"/>
      <c r="F2045" s="148"/>
      <c r="G2045" s="155"/>
      <c r="H2045" s="156"/>
      <c r="I2045" s="23"/>
      <c r="J2045" s="124"/>
      <c r="K2045" s="36"/>
      <c r="L2045" s="124"/>
      <c r="M2045" s="124"/>
      <c r="N2045" s="36"/>
      <c r="O2045" s="131"/>
      <c r="Q2045" s="303"/>
    </row>
    <row r="2046" spans="1:17" s="136" customFormat="1" x14ac:dyDescent="0.2">
      <c r="A2046" s="41"/>
      <c r="B2046" s="24"/>
      <c r="C2046" s="108"/>
      <c r="E2046" s="148"/>
      <c r="F2046" s="148"/>
      <c r="G2046" s="155"/>
      <c r="H2046" s="156"/>
      <c r="I2046" s="23"/>
      <c r="J2046" s="124"/>
      <c r="K2046" s="36"/>
      <c r="L2046" s="124"/>
      <c r="M2046" s="124"/>
      <c r="N2046" s="36"/>
      <c r="O2046" s="131"/>
      <c r="Q2046" s="303"/>
    </row>
    <row r="2047" spans="1:17" s="136" customFormat="1" x14ac:dyDescent="0.2">
      <c r="A2047" s="41"/>
      <c r="B2047" s="24"/>
      <c r="C2047" s="108"/>
      <c r="E2047" s="148"/>
      <c r="F2047" s="148"/>
      <c r="G2047" s="155"/>
      <c r="H2047" s="156"/>
      <c r="I2047" s="23"/>
      <c r="J2047" s="124"/>
      <c r="K2047" s="36"/>
      <c r="L2047" s="124"/>
      <c r="M2047" s="124"/>
      <c r="N2047" s="36"/>
      <c r="O2047" s="131"/>
      <c r="Q2047" s="303"/>
    </row>
    <row r="2048" spans="1:17" s="136" customFormat="1" x14ac:dyDescent="0.2">
      <c r="A2048" s="41"/>
      <c r="B2048" s="24"/>
      <c r="C2048" s="108"/>
      <c r="E2048" s="148"/>
      <c r="F2048" s="148"/>
      <c r="G2048" s="155"/>
      <c r="H2048" s="156"/>
      <c r="I2048" s="23"/>
      <c r="J2048" s="124"/>
      <c r="K2048" s="36"/>
      <c r="L2048" s="124"/>
      <c r="M2048" s="124"/>
      <c r="N2048" s="36"/>
      <c r="O2048" s="131"/>
      <c r="Q2048" s="303"/>
    </row>
    <row r="2049" spans="1:17" s="136" customFormat="1" x14ac:dyDescent="0.2">
      <c r="A2049" s="41"/>
      <c r="B2049" s="24"/>
      <c r="C2049" s="108"/>
      <c r="E2049" s="148"/>
      <c r="F2049" s="148"/>
      <c r="G2049" s="155"/>
      <c r="H2049" s="156"/>
      <c r="I2049" s="23"/>
      <c r="J2049" s="124"/>
      <c r="K2049" s="36"/>
      <c r="L2049" s="124"/>
      <c r="M2049" s="124"/>
      <c r="N2049" s="36"/>
      <c r="O2049" s="131"/>
      <c r="Q2049" s="303"/>
    </row>
    <row r="2050" spans="1:17" s="136" customFormat="1" x14ac:dyDescent="0.2">
      <c r="A2050" s="41"/>
      <c r="B2050" s="24"/>
      <c r="C2050" s="108"/>
      <c r="E2050" s="148"/>
      <c r="F2050" s="148"/>
      <c r="G2050" s="155"/>
      <c r="H2050" s="156"/>
      <c r="I2050" s="23"/>
      <c r="J2050" s="124"/>
      <c r="K2050" s="36"/>
      <c r="L2050" s="124"/>
      <c r="M2050" s="124"/>
      <c r="N2050" s="36"/>
      <c r="O2050" s="131"/>
      <c r="Q2050" s="303"/>
    </row>
    <row r="2051" spans="1:17" s="136" customFormat="1" x14ac:dyDescent="0.2">
      <c r="A2051" s="41"/>
      <c r="B2051" s="24"/>
      <c r="C2051" s="108"/>
      <c r="E2051" s="148"/>
      <c r="F2051" s="148"/>
      <c r="G2051" s="155"/>
      <c r="H2051" s="156"/>
      <c r="I2051" s="23"/>
      <c r="J2051" s="124"/>
      <c r="K2051" s="36"/>
      <c r="L2051" s="124"/>
      <c r="M2051" s="124"/>
      <c r="N2051" s="36"/>
      <c r="O2051" s="131"/>
      <c r="Q2051" s="303"/>
    </row>
    <row r="2052" spans="1:17" s="136" customFormat="1" x14ac:dyDescent="0.2">
      <c r="A2052" s="41"/>
      <c r="B2052" s="24"/>
      <c r="C2052" s="108"/>
      <c r="E2052" s="148"/>
      <c r="F2052" s="148"/>
      <c r="G2052" s="155"/>
      <c r="H2052" s="156"/>
      <c r="I2052" s="23"/>
      <c r="J2052" s="124"/>
      <c r="K2052" s="36"/>
      <c r="L2052" s="124"/>
      <c r="M2052" s="124"/>
      <c r="N2052" s="36"/>
      <c r="O2052" s="131"/>
      <c r="Q2052" s="303"/>
    </row>
    <row r="2053" spans="1:17" s="136" customFormat="1" x14ac:dyDescent="0.2">
      <c r="A2053" s="41"/>
      <c r="B2053" s="24"/>
      <c r="C2053" s="108"/>
      <c r="E2053" s="148"/>
      <c r="F2053" s="148"/>
      <c r="G2053" s="155"/>
      <c r="H2053" s="156"/>
      <c r="I2053" s="23"/>
      <c r="J2053" s="124"/>
      <c r="K2053" s="36"/>
      <c r="L2053" s="124"/>
      <c r="M2053" s="124"/>
      <c r="N2053" s="36"/>
      <c r="O2053" s="131"/>
      <c r="Q2053" s="303"/>
    </row>
    <row r="2054" spans="1:17" s="136" customFormat="1" x14ac:dyDescent="0.2">
      <c r="A2054" s="41"/>
      <c r="B2054" s="24"/>
      <c r="C2054" s="108"/>
      <c r="E2054" s="148"/>
      <c r="F2054" s="148"/>
      <c r="G2054" s="155"/>
      <c r="H2054" s="156"/>
      <c r="I2054" s="23"/>
      <c r="J2054" s="124"/>
      <c r="K2054" s="36"/>
      <c r="L2054" s="124"/>
      <c r="M2054" s="124"/>
      <c r="N2054" s="36"/>
      <c r="O2054" s="131"/>
      <c r="Q2054" s="303"/>
    </row>
    <row r="2055" spans="1:17" s="136" customFormat="1" x14ac:dyDescent="0.2">
      <c r="A2055" s="41"/>
      <c r="B2055" s="24"/>
      <c r="C2055" s="108"/>
      <c r="E2055" s="148"/>
      <c r="F2055" s="148"/>
      <c r="G2055" s="155"/>
      <c r="H2055" s="156"/>
      <c r="I2055" s="23"/>
      <c r="J2055" s="124"/>
      <c r="K2055" s="36"/>
      <c r="L2055" s="124"/>
      <c r="M2055" s="124"/>
      <c r="N2055" s="36"/>
      <c r="O2055" s="131"/>
      <c r="Q2055" s="303"/>
    </row>
    <row r="2056" spans="1:17" s="136" customFormat="1" x14ac:dyDescent="0.2">
      <c r="A2056" s="41"/>
      <c r="B2056" s="24"/>
      <c r="C2056" s="108"/>
      <c r="E2056" s="148"/>
      <c r="F2056" s="148"/>
      <c r="G2056" s="155"/>
      <c r="H2056" s="156"/>
      <c r="I2056" s="23"/>
      <c r="J2056" s="124"/>
      <c r="K2056" s="36"/>
      <c r="L2056" s="124"/>
      <c r="M2056" s="124"/>
      <c r="N2056" s="36"/>
      <c r="O2056" s="131"/>
      <c r="Q2056" s="303"/>
    </row>
    <row r="2057" spans="1:17" s="136" customFormat="1" x14ac:dyDescent="0.2">
      <c r="A2057" s="41"/>
      <c r="B2057" s="24"/>
      <c r="C2057" s="108"/>
      <c r="E2057" s="148"/>
      <c r="F2057" s="148"/>
      <c r="G2057" s="155"/>
      <c r="H2057" s="156"/>
      <c r="I2057" s="23"/>
      <c r="J2057" s="124"/>
      <c r="K2057" s="36"/>
      <c r="L2057" s="124"/>
      <c r="M2057" s="124"/>
      <c r="N2057" s="36"/>
      <c r="O2057" s="131"/>
      <c r="Q2057" s="303"/>
    </row>
    <row r="2058" spans="1:17" s="136" customFormat="1" x14ac:dyDescent="0.2">
      <c r="A2058" s="41"/>
      <c r="B2058" s="24"/>
      <c r="C2058" s="108"/>
      <c r="E2058" s="148"/>
      <c r="F2058" s="148"/>
      <c r="G2058" s="155"/>
      <c r="H2058" s="156"/>
      <c r="I2058" s="23"/>
      <c r="J2058" s="124"/>
      <c r="K2058" s="36"/>
      <c r="L2058" s="124"/>
      <c r="M2058" s="124"/>
      <c r="N2058" s="36"/>
      <c r="O2058" s="131"/>
      <c r="Q2058" s="303"/>
    </row>
    <row r="2059" spans="1:17" s="136" customFormat="1" x14ac:dyDescent="0.2">
      <c r="A2059" s="41"/>
      <c r="B2059" s="24"/>
      <c r="C2059" s="108"/>
      <c r="E2059" s="148"/>
      <c r="F2059" s="148"/>
      <c r="G2059" s="155"/>
      <c r="H2059" s="156"/>
      <c r="I2059" s="23"/>
      <c r="J2059" s="124"/>
      <c r="K2059" s="36"/>
      <c r="L2059" s="124"/>
      <c r="M2059" s="124"/>
      <c r="N2059" s="36"/>
      <c r="O2059" s="131"/>
      <c r="Q2059" s="303"/>
    </row>
    <row r="2060" spans="1:17" s="136" customFormat="1" x14ac:dyDescent="0.2">
      <c r="A2060" s="41"/>
      <c r="B2060" s="24"/>
      <c r="C2060" s="108"/>
      <c r="E2060" s="148"/>
      <c r="F2060" s="148"/>
      <c r="G2060" s="155"/>
      <c r="H2060" s="156"/>
      <c r="I2060" s="23"/>
      <c r="J2060" s="124"/>
      <c r="K2060" s="36"/>
      <c r="L2060" s="124"/>
      <c r="M2060" s="124"/>
      <c r="N2060" s="36"/>
      <c r="O2060" s="131"/>
      <c r="Q2060" s="303"/>
    </row>
    <row r="2061" spans="1:17" s="136" customFormat="1" x14ac:dyDescent="0.2">
      <c r="A2061" s="41"/>
      <c r="B2061" s="24"/>
      <c r="C2061" s="108"/>
      <c r="E2061" s="148"/>
      <c r="F2061" s="148"/>
      <c r="G2061" s="155"/>
      <c r="H2061" s="156"/>
      <c r="I2061" s="23"/>
      <c r="J2061" s="124"/>
      <c r="K2061" s="36"/>
      <c r="L2061" s="124"/>
      <c r="M2061" s="124"/>
      <c r="N2061" s="36"/>
      <c r="O2061" s="131"/>
      <c r="Q2061" s="303"/>
    </row>
    <row r="2062" spans="1:17" s="136" customFormat="1" x14ac:dyDescent="0.2">
      <c r="A2062" s="41"/>
      <c r="B2062" s="24"/>
      <c r="C2062" s="108"/>
      <c r="E2062" s="148"/>
      <c r="F2062" s="148"/>
      <c r="G2062" s="155"/>
      <c r="H2062" s="156"/>
      <c r="I2062" s="23"/>
      <c r="J2062" s="124"/>
      <c r="K2062" s="36"/>
      <c r="L2062" s="124"/>
      <c r="M2062" s="124"/>
      <c r="N2062" s="36"/>
      <c r="O2062" s="131"/>
      <c r="Q2062" s="303"/>
    </row>
    <row r="2063" spans="1:17" s="136" customFormat="1" x14ac:dyDescent="0.2">
      <c r="A2063" s="41"/>
      <c r="B2063" s="24"/>
      <c r="C2063" s="108"/>
      <c r="E2063" s="148"/>
      <c r="F2063" s="148"/>
      <c r="G2063" s="155"/>
      <c r="H2063" s="156"/>
      <c r="I2063" s="23"/>
      <c r="J2063" s="124"/>
      <c r="K2063" s="36"/>
      <c r="L2063" s="124"/>
      <c r="M2063" s="124"/>
      <c r="N2063" s="36"/>
      <c r="O2063" s="131"/>
      <c r="Q2063" s="303"/>
    </row>
    <row r="2064" spans="1:17" s="136" customFormat="1" x14ac:dyDescent="0.2">
      <c r="A2064" s="41"/>
      <c r="B2064" s="24"/>
      <c r="C2064" s="108"/>
      <c r="E2064" s="148"/>
      <c r="F2064" s="148"/>
      <c r="G2064" s="155"/>
      <c r="H2064" s="156"/>
      <c r="I2064" s="23"/>
      <c r="J2064" s="124"/>
      <c r="K2064" s="36"/>
      <c r="L2064" s="124"/>
      <c r="M2064" s="124"/>
      <c r="N2064" s="36"/>
      <c r="O2064" s="131"/>
      <c r="Q2064" s="303"/>
    </row>
    <row r="2065" spans="1:17" s="136" customFormat="1" x14ac:dyDescent="0.2">
      <c r="A2065" s="41"/>
      <c r="B2065" s="24"/>
      <c r="C2065" s="108"/>
      <c r="E2065" s="148"/>
      <c r="F2065" s="148"/>
      <c r="G2065" s="155"/>
      <c r="H2065" s="156"/>
      <c r="I2065" s="23"/>
      <c r="J2065" s="124"/>
      <c r="K2065" s="36"/>
      <c r="L2065" s="124"/>
      <c r="M2065" s="124"/>
      <c r="N2065" s="36"/>
      <c r="O2065" s="131"/>
      <c r="Q2065" s="303"/>
    </row>
    <row r="2066" spans="1:17" s="136" customFormat="1" x14ac:dyDescent="0.2">
      <c r="A2066" s="41"/>
      <c r="B2066" s="24"/>
      <c r="C2066" s="108"/>
      <c r="E2066" s="148"/>
      <c r="F2066" s="148"/>
      <c r="G2066" s="155"/>
      <c r="H2066" s="156"/>
      <c r="I2066" s="23"/>
      <c r="J2066" s="124"/>
      <c r="K2066" s="36"/>
      <c r="L2066" s="124"/>
      <c r="M2066" s="124"/>
      <c r="N2066" s="36"/>
      <c r="O2066" s="131"/>
      <c r="Q2066" s="303"/>
    </row>
    <row r="2067" spans="1:17" s="136" customFormat="1" x14ac:dyDescent="0.2">
      <c r="A2067" s="41"/>
      <c r="B2067" s="24"/>
      <c r="C2067" s="108"/>
      <c r="E2067" s="148"/>
      <c r="F2067" s="148"/>
      <c r="G2067" s="155"/>
      <c r="H2067" s="156"/>
      <c r="I2067" s="23"/>
      <c r="J2067" s="124"/>
      <c r="K2067" s="36"/>
      <c r="L2067" s="124"/>
      <c r="M2067" s="124"/>
      <c r="N2067" s="36"/>
      <c r="O2067" s="131"/>
      <c r="Q2067" s="303"/>
    </row>
    <row r="2068" spans="1:17" s="136" customFormat="1" x14ac:dyDescent="0.2">
      <c r="A2068" s="41"/>
      <c r="B2068" s="24"/>
      <c r="C2068" s="108"/>
      <c r="E2068" s="148"/>
      <c r="F2068" s="148"/>
      <c r="G2068" s="155"/>
      <c r="H2068" s="156"/>
      <c r="I2068" s="23"/>
      <c r="J2068" s="124"/>
      <c r="K2068" s="36"/>
      <c r="L2068" s="124"/>
      <c r="M2068" s="124"/>
      <c r="N2068" s="36"/>
      <c r="O2068" s="131"/>
      <c r="Q2068" s="303"/>
    </row>
    <row r="2069" spans="1:17" s="136" customFormat="1" x14ac:dyDescent="0.2">
      <c r="A2069" s="41"/>
      <c r="B2069" s="24"/>
      <c r="C2069" s="108"/>
      <c r="E2069" s="148"/>
      <c r="F2069" s="148"/>
      <c r="G2069" s="155"/>
      <c r="H2069" s="156"/>
      <c r="I2069" s="23"/>
      <c r="J2069" s="124"/>
      <c r="K2069" s="36"/>
      <c r="L2069" s="124"/>
      <c r="M2069" s="124"/>
      <c r="N2069" s="36"/>
      <c r="O2069" s="131"/>
      <c r="Q2069" s="303"/>
    </row>
    <row r="2070" spans="1:17" s="136" customFormat="1" x14ac:dyDescent="0.2">
      <c r="A2070" s="41"/>
      <c r="B2070" s="24"/>
      <c r="C2070" s="108"/>
      <c r="E2070" s="148"/>
      <c r="F2070" s="148"/>
      <c r="G2070" s="155"/>
      <c r="H2070" s="156"/>
      <c r="I2070" s="23"/>
      <c r="J2070" s="124"/>
      <c r="K2070" s="36"/>
      <c r="L2070" s="124"/>
      <c r="M2070" s="124"/>
      <c r="N2070" s="36"/>
      <c r="O2070" s="131"/>
      <c r="Q2070" s="303"/>
    </row>
    <row r="2071" spans="1:17" s="136" customFormat="1" x14ac:dyDescent="0.2">
      <c r="A2071" s="41"/>
      <c r="B2071" s="24"/>
      <c r="C2071" s="108"/>
      <c r="E2071" s="148"/>
      <c r="F2071" s="148"/>
      <c r="G2071" s="155"/>
      <c r="H2071" s="156"/>
      <c r="I2071" s="23"/>
      <c r="J2071" s="124"/>
      <c r="K2071" s="36"/>
      <c r="L2071" s="124"/>
      <c r="M2071" s="124"/>
      <c r="N2071" s="36"/>
      <c r="O2071" s="131"/>
      <c r="Q2071" s="303"/>
    </row>
    <row r="2072" spans="1:17" s="136" customFormat="1" x14ac:dyDescent="0.2">
      <c r="A2072" s="41"/>
      <c r="B2072" s="24"/>
      <c r="C2072" s="108"/>
      <c r="E2072" s="148"/>
      <c r="F2072" s="148"/>
      <c r="G2072" s="155"/>
      <c r="H2072" s="156"/>
      <c r="I2072" s="23"/>
      <c r="J2072" s="124"/>
      <c r="K2072" s="36"/>
      <c r="L2072" s="124"/>
      <c r="M2072" s="124"/>
      <c r="N2072" s="36"/>
      <c r="O2072" s="131"/>
      <c r="Q2072" s="303"/>
    </row>
    <row r="2073" spans="1:17" s="136" customFormat="1" x14ac:dyDescent="0.2">
      <c r="A2073" s="41"/>
      <c r="B2073" s="24"/>
      <c r="C2073" s="108"/>
      <c r="E2073" s="148"/>
      <c r="F2073" s="148"/>
      <c r="G2073" s="155"/>
      <c r="H2073" s="156"/>
      <c r="I2073" s="23"/>
      <c r="J2073" s="124"/>
      <c r="K2073" s="36"/>
      <c r="L2073" s="124"/>
      <c r="M2073" s="124"/>
      <c r="N2073" s="36"/>
      <c r="O2073" s="131"/>
      <c r="Q2073" s="303"/>
    </row>
    <row r="2074" spans="1:17" s="136" customFormat="1" x14ac:dyDescent="0.2">
      <c r="A2074" s="41"/>
      <c r="B2074" s="24"/>
      <c r="C2074" s="108"/>
      <c r="E2074" s="148"/>
      <c r="F2074" s="148"/>
      <c r="G2074" s="155"/>
      <c r="H2074" s="156"/>
      <c r="I2074" s="23"/>
      <c r="J2074" s="124"/>
      <c r="K2074" s="36"/>
      <c r="L2074" s="124"/>
      <c r="M2074" s="124"/>
      <c r="N2074" s="36"/>
      <c r="O2074" s="131"/>
      <c r="Q2074" s="303"/>
    </row>
    <row r="2075" spans="1:17" s="136" customFormat="1" x14ac:dyDescent="0.2">
      <c r="A2075" s="41"/>
      <c r="B2075" s="24"/>
      <c r="C2075" s="108"/>
      <c r="E2075" s="148"/>
      <c r="F2075" s="148"/>
      <c r="G2075" s="155"/>
      <c r="H2075" s="156"/>
      <c r="I2075" s="23"/>
      <c r="J2075" s="124"/>
      <c r="K2075" s="36"/>
      <c r="L2075" s="124"/>
      <c r="M2075" s="124"/>
      <c r="N2075" s="36"/>
      <c r="O2075" s="131"/>
      <c r="Q2075" s="303"/>
    </row>
    <row r="2076" spans="1:17" s="136" customFormat="1" x14ac:dyDescent="0.2">
      <c r="A2076" s="41"/>
      <c r="B2076" s="24"/>
      <c r="C2076" s="108"/>
      <c r="E2076" s="148"/>
      <c r="F2076" s="148"/>
      <c r="G2076" s="155"/>
      <c r="H2076" s="156"/>
      <c r="I2076" s="23"/>
      <c r="J2076" s="124"/>
      <c r="K2076" s="36"/>
      <c r="L2076" s="124"/>
      <c r="M2076" s="124"/>
      <c r="N2076" s="36"/>
      <c r="O2076" s="131"/>
      <c r="Q2076" s="303"/>
    </row>
    <row r="2077" spans="1:17" s="136" customFormat="1" x14ac:dyDescent="0.2">
      <c r="A2077" s="41"/>
      <c r="B2077" s="24"/>
      <c r="C2077" s="108"/>
      <c r="E2077" s="148"/>
      <c r="F2077" s="148"/>
      <c r="G2077" s="155"/>
      <c r="H2077" s="156"/>
      <c r="I2077" s="23"/>
      <c r="J2077" s="124"/>
      <c r="K2077" s="36"/>
      <c r="L2077" s="124"/>
      <c r="M2077" s="124"/>
      <c r="N2077" s="36"/>
      <c r="O2077" s="131"/>
      <c r="Q2077" s="303"/>
    </row>
    <row r="2078" spans="1:17" s="136" customFormat="1" x14ac:dyDescent="0.2">
      <c r="A2078" s="41"/>
      <c r="B2078" s="24"/>
      <c r="C2078" s="108"/>
      <c r="E2078" s="148"/>
      <c r="F2078" s="148"/>
      <c r="G2078" s="155"/>
      <c r="H2078" s="156"/>
      <c r="I2078" s="23"/>
      <c r="J2078" s="124"/>
      <c r="K2078" s="36"/>
      <c r="L2078" s="124"/>
      <c r="M2078" s="124"/>
      <c r="N2078" s="36"/>
      <c r="O2078" s="131"/>
      <c r="Q2078" s="303"/>
    </row>
    <row r="2079" spans="1:17" s="136" customFormat="1" x14ac:dyDescent="0.2">
      <c r="A2079" s="41"/>
      <c r="B2079" s="24"/>
      <c r="C2079" s="108"/>
      <c r="E2079" s="148"/>
      <c r="F2079" s="148"/>
      <c r="G2079" s="155"/>
      <c r="H2079" s="156"/>
      <c r="I2079" s="23"/>
      <c r="J2079" s="124"/>
      <c r="K2079" s="36"/>
      <c r="L2079" s="124"/>
      <c r="M2079" s="124"/>
      <c r="N2079" s="36"/>
      <c r="O2079" s="131"/>
      <c r="Q2079" s="303"/>
    </row>
    <row r="2080" spans="1:17" s="136" customFormat="1" x14ac:dyDescent="0.2">
      <c r="A2080" s="41"/>
      <c r="B2080" s="24"/>
      <c r="C2080" s="108"/>
      <c r="E2080" s="148"/>
      <c r="F2080" s="148"/>
      <c r="G2080" s="155"/>
      <c r="H2080" s="156"/>
      <c r="I2080" s="23"/>
      <c r="J2080" s="124"/>
      <c r="K2080" s="36"/>
      <c r="L2080" s="124"/>
      <c r="M2080" s="124"/>
      <c r="N2080" s="36"/>
      <c r="O2080" s="131"/>
      <c r="Q2080" s="303"/>
    </row>
    <row r="2081" spans="1:17" s="136" customFormat="1" x14ac:dyDescent="0.2">
      <c r="A2081" s="41"/>
      <c r="B2081" s="24"/>
      <c r="C2081" s="108"/>
      <c r="E2081" s="148"/>
      <c r="F2081" s="148"/>
      <c r="G2081" s="155"/>
      <c r="H2081" s="156"/>
      <c r="I2081" s="23"/>
      <c r="J2081" s="124"/>
      <c r="K2081" s="36"/>
      <c r="L2081" s="124"/>
      <c r="M2081" s="124"/>
      <c r="N2081" s="36"/>
      <c r="O2081" s="131"/>
      <c r="Q2081" s="303"/>
    </row>
    <row r="2082" spans="1:17" s="136" customFormat="1" x14ac:dyDescent="0.2">
      <c r="A2082" s="41"/>
      <c r="B2082" s="24"/>
      <c r="C2082" s="108"/>
      <c r="E2082" s="148"/>
      <c r="F2082" s="148"/>
      <c r="G2082" s="155"/>
      <c r="H2082" s="156"/>
      <c r="I2082" s="23"/>
      <c r="J2082" s="124"/>
      <c r="K2082" s="36"/>
      <c r="L2082" s="124"/>
      <c r="M2082" s="124"/>
      <c r="N2082" s="36"/>
      <c r="O2082" s="131"/>
      <c r="Q2082" s="303"/>
    </row>
    <row r="2083" spans="1:17" s="136" customFormat="1" x14ac:dyDescent="0.2">
      <c r="A2083" s="41"/>
      <c r="B2083" s="24"/>
      <c r="C2083" s="108"/>
      <c r="E2083" s="148"/>
      <c r="F2083" s="148"/>
      <c r="G2083" s="155"/>
      <c r="H2083" s="156"/>
      <c r="I2083" s="23"/>
      <c r="J2083" s="124"/>
      <c r="K2083" s="36"/>
      <c r="L2083" s="124"/>
      <c r="M2083" s="124"/>
      <c r="N2083" s="36"/>
      <c r="O2083" s="131"/>
      <c r="Q2083" s="303"/>
    </row>
    <row r="2084" spans="1:17" s="136" customFormat="1" x14ac:dyDescent="0.2">
      <c r="A2084" s="41"/>
      <c r="B2084" s="24"/>
      <c r="C2084" s="108"/>
      <c r="E2084" s="148"/>
      <c r="F2084" s="148"/>
      <c r="G2084" s="155"/>
      <c r="H2084" s="156"/>
      <c r="I2084" s="23"/>
      <c r="J2084" s="124"/>
      <c r="K2084" s="36"/>
      <c r="L2084" s="124"/>
      <c r="M2084" s="124"/>
      <c r="N2084" s="36"/>
      <c r="O2084" s="131"/>
      <c r="Q2084" s="303"/>
    </row>
    <row r="2085" spans="1:17" s="136" customFormat="1" x14ac:dyDescent="0.2">
      <c r="A2085" s="41"/>
      <c r="B2085" s="24"/>
      <c r="C2085" s="108"/>
      <c r="E2085" s="148"/>
      <c r="F2085" s="148"/>
      <c r="G2085" s="155"/>
      <c r="H2085" s="156"/>
      <c r="I2085" s="23"/>
      <c r="J2085" s="124"/>
      <c r="K2085" s="36"/>
      <c r="L2085" s="124"/>
      <c r="M2085" s="124"/>
      <c r="N2085" s="36"/>
      <c r="O2085" s="131"/>
      <c r="Q2085" s="303"/>
    </row>
    <row r="2086" spans="1:17" s="136" customFormat="1" x14ac:dyDescent="0.2">
      <c r="A2086" s="41"/>
      <c r="B2086" s="24"/>
      <c r="C2086" s="108"/>
      <c r="E2086" s="148"/>
      <c r="F2086" s="148"/>
      <c r="G2086" s="155"/>
      <c r="H2086" s="156"/>
      <c r="I2086" s="23"/>
      <c r="J2086" s="124"/>
      <c r="K2086" s="36"/>
      <c r="L2086" s="124"/>
      <c r="M2086" s="124"/>
      <c r="N2086" s="36"/>
      <c r="O2086" s="131"/>
      <c r="Q2086" s="303"/>
    </row>
    <row r="2087" spans="1:17" s="136" customFormat="1" x14ac:dyDescent="0.2">
      <c r="A2087" s="41"/>
      <c r="B2087" s="24"/>
      <c r="C2087" s="108"/>
      <c r="E2087" s="148"/>
      <c r="F2087" s="148"/>
      <c r="G2087" s="155"/>
      <c r="H2087" s="156"/>
      <c r="I2087" s="23"/>
      <c r="J2087" s="124"/>
      <c r="K2087" s="36"/>
      <c r="L2087" s="124"/>
      <c r="M2087" s="124"/>
      <c r="N2087" s="36"/>
      <c r="O2087" s="131"/>
      <c r="Q2087" s="303"/>
    </row>
    <row r="2088" spans="1:17" s="136" customFormat="1" x14ac:dyDescent="0.2">
      <c r="A2088" s="41"/>
      <c r="B2088" s="24"/>
      <c r="C2088" s="108"/>
      <c r="E2088" s="148"/>
      <c r="F2088" s="148"/>
      <c r="G2088" s="155"/>
      <c r="H2088" s="156"/>
      <c r="I2088" s="23"/>
      <c r="J2088" s="124"/>
      <c r="K2088" s="36"/>
      <c r="L2088" s="124"/>
      <c r="M2088" s="124"/>
      <c r="N2088" s="36"/>
      <c r="O2088" s="131"/>
      <c r="Q2088" s="303"/>
    </row>
    <row r="2089" spans="1:17" s="136" customFormat="1" x14ac:dyDescent="0.2">
      <c r="A2089" s="41"/>
      <c r="B2089" s="24"/>
      <c r="C2089" s="108"/>
      <c r="E2089" s="148"/>
      <c r="F2089" s="148"/>
      <c r="G2089" s="155"/>
      <c r="H2089" s="156"/>
      <c r="I2089" s="23"/>
      <c r="J2089" s="124"/>
      <c r="K2089" s="36"/>
      <c r="L2089" s="124"/>
      <c r="M2089" s="124"/>
      <c r="N2089" s="36"/>
      <c r="O2089" s="131"/>
      <c r="Q2089" s="303"/>
    </row>
    <row r="2090" spans="1:17" s="136" customFormat="1" x14ac:dyDescent="0.2">
      <c r="A2090" s="41"/>
      <c r="B2090" s="24"/>
      <c r="C2090" s="108"/>
      <c r="E2090" s="148"/>
      <c r="F2090" s="148"/>
      <c r="G2090" s="155"/>
      <c r="H2090" s="156"/>
      <c r="I2090" s="23"/>
      <c r="J2090" s="124"/>
      <c r="K2090" s="36"/>
      <c r="L2090" s="124"/>
      <c r="M2090" s="124"/>
      <c r="N2090" s="36"/>
      <c r="O2090" s="131"/>
      <c r="Q2090" s="303"/>
    </row>
    <row r="2091" spans="1:17" s="136" customFormat="1" x14ac:dyDescent="0.2">
      <c r="A2091" s="41"/>
      <c r="B2091" s="24"/>
      <c r="C2091" s="108"/>
      <c r="E2091" s="148"/>
      <c r="F2091" s="148"/>
      <c r="G2091" s="155"/>
      <c r="H2091" s="156"/>
      <c r="I2091" s="23"/>
      <c r="J2091" s="124"/>
      <c r="K2091" s="36"/>
      <c r="L2091" s="124"/>
      <c r="M2091" s="124"/>
      <c r="N2091" s="36"/>
      <c r="O2091" s="131"/>
      <c r="Q2091" s="303"/>
    </row>
    <row r="2092" spans="1:17" s="136" customFormat="1" x14ac:dyDescent="0.2">
      <c r="A2092" s="41"/>
      <c r="B2092" s="24"/>
      <c r="C2092" s="108"/>
      <c r="E2092" s="148"/>
      <c r="F2092" s="148"/>
      <c r="G2092" s="155"/>
      <c r="H2092" s="156"/>
      <c r="I2092" s="23"/>
      <c r="J2092" s="124"/>
      <c r="K2092" s="36"/>
      <c r="L2092" s="124"/>
      <c r="M2092" s="124"/>
      <c r="N2092" s="36"/>
      <c r="O2092" s="131"/>
      <c r="Q2092" s="303"/>
    </row>
    <row r="2093" spans="1:17" s="136" customFormat="1" x14ac:dyDescent="0.2">
      <c r="A2093" s="41"/>
      <c r="B2093" s="24"/>
      <c r="C2093" s="108"/>
      <c r="E2093" s="148"/>
      <c r="F2093" s="148"/>
      <c r="G2093" s="155"/>
      <c r="H2093" s="156"/>
      <c r="I2093" s="23"/>
      <c r="J2093" s="124"/>
      <c r="K2093" s="36"/>
      <c r="L2093" s="124"/>
      <c r="M2093" s="124"/>
      <c r="N2093" s="36"/>
      <c r="O2093" s="131"/>
      <c r="Q2093" s="303"/>
    </row>
    <row r="2094" spans="1:17" s="136" customFormat="1" x14ac:dyDescent="0.2">
      <c r="A2094" s="41"/>
      <c r="B2094" s="24"/>
      <c r="C2094" s="108"/>
      <c r="E2094" s="148"/>
      <c r="F2094" s="148"/>
      <c r="G2094" s="155"/>
      <c r="H2094" s="156"/>
      <c r="I2094" s="23"/>
      <c r="J2094" s="124"/>
      <c r="K2094" s="36"/>
      <c r="L2094" s="124"/>
      <c r="M2094" s="124"/>
      <c r="N2094" s="36"/>
      <c r="O2094" s="131"/>
      <c r="Q2094" s="303"/>
    </row>
    <row r="2095" spans="1:17" s="136" customFormat="1" x14ac:dyDescent="0.2">
      <c r="A2095" s="41"/>
      <c r="B2095" s="24"/>
      <c r="C2095" s="108"/>
      <c r="E2095" s="148"/>
      <c r="F2095" s="148"/>
      <c r="G2095" s="155"/>
      <c r="H2095" s="156"/>
      <c r="I2095" s="23"/>
      <c r="J2095" s="124"/>
      <c r="K2095" s="36"/>
      <c r="L2095" s="124"/>
      <c r="M2095" s="124"/>
      <c r="N2095" s="36"/>
      <c r="O2095" s="131"/>
      <c r="Q2095" s="303"/>
    </row>
    <row r="2096" spans="1:17" s="136" customFormat="1" x14ac:dyDescent="0.2">
      <c r="A2096" s="41"/>
      <c r="B2096" s="24"/>
      <c r="C2096" s="108"/>
      <c r="E2096" s="148"/>
      <c r="F2096" s="148"/>
      <c r="G2096" s="155"/>
      <c r="H2096" s="156"/>
      <c r="I2096" s="23"/>
      <c r="J2096" s="124"/>
      <c r="K2096" s="36"/>
      <c r="L2096" s="124"/>
      <c r="M2096" s="124"/>
      <c r="N2096" s="36"/>
      <c r="O2096" s="131"/>
      <c r="Q2096" s="303"/>
    </row>
    <row r="2097" spans="1:17" s="136" customFormat="1" x14ac:dyDescent="0.2">
      <c r="A2097" s="41"/>
      <c r="B2097" s="24"/>
      <c r="C2097" s="108"/>
      <c r="E2097" s="148"/>
      <c r="F2097" s="148"/>
      <c r="G2097" s="155"/>
      <c r="H2097" s="156"/>
      <c r="I2097" s="23"/>
      <c r="J2097" s="124"/>
      <c r="K2097" s="36"/>
      <c r="L2097" s="124"/>
      <c r="M2097" s="124"/>
      <c r="N2097" s="36"/>
      <c r="O2097" s="131"/>
      <c r="Q2097" s="303"/>
    </row>
    <row r="2098" spans="1:17" s="136" customFormat="1" x14ac:dyDescent="0.2">
      <c r="A2098" s="41"/>
      <c r="B2098" s="24"/>
      <c r="C2098" s="108"/>
      <c r="E2098" s="148"/>
      <c r="F2098" s="148"/>
      <c r="G2098" s="155"/>
      <c r="H2098" s="156"/>
      <c r="I2098" s="23"/>
      <c r="J2098" s="124"/>
      <c r="K2098" s="36"/>
      <c r="L2098" s="124"/>
      <c r="M2098" s="124"/>
      <c r="N2098" s="36"/>
      <c r="O2098" s="131"/>
      <c r="Q2098" s="303"/>
    </row>
    <row r="2099" spans="1:17" s="136" customFormat="1" x14ac:dyDescent="0.2">
      <c r="A2099" s="41"/>
      <c r="B2099" s="24"/>
      <c r="C2099" s="108"/>
      <c r="E2099" s="148"/>
      <c r="F2099" s="148"/>
      <c r="G2099" s="155"/>
      <c r="H2099" s="156"/>
      <c r="I2099" s="23"/>
      <c r="J2099" s="124"/>
      <c r="K2099" s="36"/>
      <c r="L2099" s="124"/>
      <c r="M2099" s="124"/>
      <c r="N2099" s="36"/>
      <c r="O2099" s="131"/>
      <c r="Q2099" s="303"/>
    </row>
    <row r="2100" spans="1:17" s="136" customFormat="1" x14ac:dyDescent="0.2">
      <c r="A2100" s="41"/>
      <c r="B2100" s="24"/>
      <c r="C2100" s="108"/>
      <c r="E2100" s="148"/>
      <c r="F2100" s="148"/>
      <c r="G2100" s="155"/>
      <c r="H2100" s="156"/>
      <c r="I2100" s="23"/>
      <c r="J2100" s="124"/>
      <c r="K2100" s="36"/>
      <c r="L2100" s="124"/>
      <c r="M2100" s="124"/>
      <c r="N2100" s="36"/>
      <c r="O2100" s="131"/>
      <c r="Q2100" s="303"/>
    </row>
    <row r="2101" spans="1:17" s="136" customFormat="1" x14ac:dyDescent="0.2">
      <c r="A2101" s="41"/>
      <c r="B2101" s="24"/>
      <c r="C2101" s="108"/>
      <c r="E2101" s="148"/>
      <c r="F2101" s="148"/>
      <c r="G2101" s="155"/>
      <c r="H2101" s="156"/>
      <c r="I2101" s="23"/>
      <c r="J2101" s="124"/>
      <c r="K2101" s="36"/>
      <c r="L2101" s="124"/>
      <c r="M2101" s="124"/>
      <c r="N2101" s="36"/>
      <c r="O2101" s="131"/>
      <c r="Q2101" s="303"/>
    </row>
    <row r="2102" spans="1:17" s="136" customFormat="1" x14ac:dyDescent="0.2">
      <c r="A2102" s="41"/>
      <c r="B2102" s="24"/>
      <c r="C2102" s="108"/>
      <c r="E2102" s="148"/>
      <c r="F2102" s="148"/>
      <c r="G2102" s="155"/>
      <c r="H2102" s="156"/>
      <c r="I2102" s="23"/>
      <c r="J2102" s="124"/>
      <c r="K2102" s="36"/>
      <c r="L2102" s="124"/>
      <c r="M2102" s="124"/>
      <c r="N2102" s="36"/>
      <c r="O2102" s="131"/>
      <c r="Q2102" s="303"/>
    </row>
    <row r="2103" spans="1:17" s="136" customFormat="1" x14ac:dyDescent="0.2">
      <c r="A2103" s="41"/>
      <c r="B2103" s="24"/>
      <c r="C2103" s="108"/>
      <c r="E2103" s="148"/>
      <c r="F2103" s="148"/>
      <c r="G2103" s="155"/>
      <c r="H2103" s="156"/>
      <c r="I2103" s="23"/>
      <c r="J2103" s="124"/>
      <c r="K2103" s="36"/>
      <c r="L2103" s="124"/>
      <c r="M2103" s="124"/>
      <c r="N2103" s="36"/>
      <c r="O2103" s="131"/>
      <c r="Q2103" s="303"/>
    </row>
    <row r="2104" spans="1:17" s="136" customFormat="1" x14ac:dyDescent="0.2">
      <c r="A2104" s="41"/>
      <c r="B2104" s="24"/>
      <c r="C2104" s="108"/>
      <c r="E2104" s="148"/>
      <c r="F2104" s="148"/>
      <c r="G2104" s="155"/>
      <c r="H2104" s="156"/>
      <c r="I2104" s="23"/>
      <c r="J2104" s="124"/>
      <c r="K2104" s="36"/>
      <c r="L2104" s="124"/>
      <c r="M2104" s="124"/>
      <c r="N2104" s="36"/>
      <c r="O2104" s="131"/>
      <c r="Q2104" s="303"/>
    </row>
    <row r="2105" spans="1:17" s="136" customFormat="1" x14ac:dyDescent="0.2">
      <c r="A2105" s="41"/>
      <c r="B2105" s="24"/>
      <c r="C2105" s="108"/>
      <c r="E2105" s="148"/>
      <c r="F2105" s="148"/>
      <c r="G2105" s="155"/>
      <c r="H2105" s="156"/>
      <c r="I2105" s="23"/>
      <c r="J2105" s="124"/>
      <c r="K2105" s="36"/>
      <c r="L2105" s="124"/>
      <c r="M2105" s="124"/>
      <c r="N2105" s="36"/>
      <c r="O2105" s="131"/>
      <c r="Q2105" s="303"/>
    </row>
    <row r="2106" spans="1:17" s="136" customFormat="1" x14ac:dyDescent="0.2">
      <c r="A2106" s="41"/>
      <c r="B2106" s="24"/>
      <c r="C2106" s="108"/>
      <c r="E2106" s="148"/>
      <c r="F2106" s="148"/>
      <c r="G2106" s="155"/>
      <c r="H2106" s="156"/>
      <c r="I2106" s="23"/>
      <c r="J2106" s="124"/>
      <c r="K2106" s="36"/>
      <c r="L2106" s="124"/>
      <c r="M2106" s="124"/>
      <c r="N2106" s="36"/>
      <c r="O2106" s="131"/>
      <c r="Q2106" s="303"/>
    </row>
    <row r="2107" spans="1:17" s="136" customFormat="1" x14ac:dyDescent="0.2">
      <c r="A2107" s="41"/>
      <c r="B2107" s="24"/>
      <c r="C2107" s="108"/>
      <c r="E2107" s="148"/>
      <c r="F2107" s="148"/>
      <c r="G2107" s="155"/>
      <c r="H2107" s="156"/>
      <c r="I2107" s="23"/>
      <c r="J2107" s="124"/>
      <c r="K2107" s="36"/>
      <c r="L2107" s="124"/>
      <c r="M2107" s="124"/>
      <c r="N2107" s="36"/>
      <c r="O2107" s="131"/>
      <c r="Q2107" s="303"/>
    </row>
    <row r="2108" spans="1:17" s="136" customFormat="1" x14ac:dyDescent="0.2">
      <c r="A2108" s="41"/>
      <c r="B2108" s="24"/>
      <c r="C2108" s="108"/>
      <c r="E2108" s="148"/>
      <c r="F2108" s="148"/>
      <c r="G2108" s="155"/>
      <c r="H2108" s="156"/>
      <c r="I2108" s="23"/>
      <c r="J2108" s="124"/>
      <c r="K2108" s="36"/>
      <c r="L2108" s="124"/>
      <c r="M2108" s="124"/>
      <c r="N2108" s="36"/>
      <c r="O2108" s="131"/>
      <c r="Q2108" s="303"/>
    </row>
    <row r="2109" spans="1:17" s="136" customFormat="1" x14ac:dyDescent="0.2">
      <c r="A2109" s="41"/>
      <c r="B2109" s="24"/>
      <c r="C2109" s="108"/>
      <c r="E2109" s="148"/>
      <c r="F2109" s="148"/>
      <c r="G2109" s="155"/>
      <c r="H2109" s="156"/>
      <c r="I2109" s="23"/>
      <c r="J2109" s="124"/>
      <c r="K2109" s="36"/>
      <c r="L2109" s="124"/>
      <c r="M2109" s="124"/>
      <c r="N2109" s="36"/>
      <c r="O2109" s="131"/>
      <c r="Q2109" s="303"/>
    </row>
    <row r="2110" spans="1:17" s="136" customFormat="1" x14ac:dyDescent="0.2">
      <c r="A2110" s="41"/>
      <c r="B2110" s="24"/>
      <c r="C2110" s="108"/>
      <c r="E2110" s="148"/>
      <c r="F2110" s="148"/>
      <c r="G2110" s="155"/>
      <c r="H2110" s="156"/>
      <c r="I2110" s="23"/>
      <c r="J2110" s="124"/>
      <c r="K2110" s="36"/>
      <c r="L2110" s="124"/>
      <c r="M2110" s="124"/>
      <c r="N2110" s="36"/>
      <c r="O2110" s="131"/>
      <c r="Q2110" s="303"/>
    </row>
    <row r="2111" spans="1:17" s="136" customFormat="1" x14ac:dyDescent="0.2">
      <c r="A2111" s="41"/>
      <c r="B2111" s="24"/>
      <c r="C2111" s="108"/>
      <c r="E2111" s="148"/>
      <c r="F2111" s="148"/>
      <c r="G2111" s="155"/>
      <c r="H2111" s="156"/>
      <c r="I2111" s="23"/>
      <c r="J2111" s="124"/>
      <c r="K2111" s="36"/>
      <c r="L2111" s="124"/>
      <c r="M2111" s="124"/>
      <c r="N2111" s="36"/>
      <c r="O2111" s="131"/>
      <c r="Q2111" s="303"/>
    </row>
    <row r="2112" spans="1:17" s="136" customFormat="1" x14ac:dyDescent="0.2">
      <c r="A2112" s="41"/>
      <c r="B2112" s="24"/>
      <c r="C2112" s="108"/>
      <c r="E2112" s="148"/>
      <c r="F2112" s="148"/>
      <c r="G2112" s="155"/>
      <c r="H2112" s="156"/>
      <c r="I2112" s="23"/>
      <c r="J2112" s="124"/>
      <c r="K2112" s="36"/>
      <c r="L2112" s="124"/>
      <c r="M2112" s="124"/>
      <c r="N2112" s="36"/>
      <c r="O2112" s="131"/>
      <c r="Q2112" s="303"/>
    </row>
    <row r="2113" spans="1:17" s="136" customFormat="1" x14ac:dyDescent="0.2">
      <c r="A2113" s="41"/>
      <c r="B2113" s="24"/>
      <c r="C2113" s="108"/>
      <c r="E2113" s="148"/>
      <c r="F2113" s="148"/>
      <c r="G2113" s="155"/>
      <c r="H2113" s="156"/>
      <c r="I2113" s="23"/>
      <c r="J2113" s="124"/>
      <c r="K2113" s="36"/>
      <c r="L2113" s="124"/>
      <c r="M2113" s="124"/>
      <c r="N2113" s="36"/>
      <c r="O2113" s="131"/>
      <c r="Q2113" s="303"/>
    </row>
    <row r="2114" spans="1:17" s="136" customFormat="1" x14ac:dyDescent="0.2">
      <c r="A2114" s="41"/>
      <c r="B2114" s="24"/>
      <c r="C2114" s="108"/>
      <c r="E2114" s="148"/>
      <c r="F2114" s="148"/>
      <c r="G2114" s="155"/>
      <c r="H2114" s="156"/>
      <c r="I2114" s="23"/>
      <c r="J2114" s="124"/>
      <c r="K2114" s="36"/>
      <c r="L2114" s="124"/>
      <c r="M2114" s="124"/>
      <c r="N2114" s="36"/>
      <c r="O2114" s="131"/>
      <c r="Q2114" s="303"/>
    </row>
    <row r="2115" spans="1:17" s="136" customFormat="1" x14ac:dyDescent="0.2">
      <c r="A2115" s="41"/>
      <c r="B2115" s="24"/>
      <c r="C2115" s="108"/>
      <c r="E2115" s="148"/>
      <c r="F2115" s="148"/>
      <c r="G2115" s="155"/>
      <c r="H2115" s="156"/>
      <c r="I2115" s="23"/>
      <c r="J2115" s="124"/>
      <c r="K2115" s="36"/>
      <c r="L2115" s="124"/>
      <c r="M2115" s="124"/>
      <c r="N2115" s="36"/>
      <c r="O2115" s="131"/>
      <c r="Q2115" s="303"/>
    </row>
    <row r="2116" spans="1:17" s="136" customFormat="1" x14ac:dyDescent="0.2">
      <c r="A2116" s="41"/>
      <c r="B2116" s="24"/>
      <c r="C2116" s="108"/>
      <c r="E2116" s="148"/>
      <c r="F2116" s="148"/>
      <c r="G2116" s="155"/>
      <c r="H2116" s="156"/>
      <c r="I2116" s="23"/>
      <c r="J2116" s="124"/>
      <c r="K2116" s="36"/>
      <c r="L2116" s="124"/>
      <c r="M2116" s="124"/>
      <c r="N2116" s="36"/>
      <c r="O2116" s="131"/>
      <c r="Q2116" s="303"/>
    </row>
    <row r="2117" spans="1:17" s="136" customFormat="1" x14ac:dyDescent="0.2">
      <c r="A2117" s="41"/>
      <c r="B2117" s="24"/>
      <c r="C2117" s="108"/>
      <c r="E2117" s="148"/>
      <c r="F2117" s="148"/>
      <c r="G2117" s="155"/>
      <c r="H2117" s="156"/>
      <c r="I2117" s="23"/>
      <c r="J2117" s="124"/>
      <c r="K2117" s="36"/>
      <c r="L2117" s="124"/>
      <c r="M2117" s="124"/>
      <c r="N2117" s="36"/>
      <c r="O2117" s="131"/>
      <c r="Q2117" s="303"/>
    </row>
    <row r="2118" spans="1:17" s="136" customFormat="1" x14ac:dyDescent="0.2">
      <c r="A2118" s="41"/>
      <c r="B2118" s="24"/>
      <c r="C2118" s="108"/>
      <c r="E2118" s="148"/>
      <c r="F2118" s="148"/>
      <c r="G2118" s="155"/>
      <c r="H2118" s="156"/>
      <c r="I2118" s="23"/>
      <c r="J2118" s="124"/>
      <c r="K2118" s="36"/>
      <c r="L2118" s="124"/>
      <c r="M2118" s="124"/>
      <c r="N2118" s="36"/>
      <c r="O2118" s="131"/>
      <c r="Q2118" s="303"/>
    </row>
    <row r="2119" spans="1:17" s="136" customFormat="1" x14ac:dyDescent="0.2">
      <c r="A2119" s="41"/>
      <c r="B2119" s="24"/>
      <c r="C2119" s="108"/>
      <c r="E2119" s="148"/>
      <c r="F2119" s="148"/>
      <c r="G2119" s="155"/>
      <c r="H2119" s="156"/>
      <c r="I2119" s="23"/>
      <c r="J2119" s="124"/>
      <c r="K2119" s="36"/>
      <c r="L2119" s="124"/>
      <c r="M2119" s="124"/>
      <c r="N2119" s="36"/>
      <c r="O2119" s="131"/>
      <c r="Q2119" s="303"/>
    </row>
    <row r="2120" spans="1:17" s="136" customFormat="1" x14ac:dyDescent="0.2">
      <c r="A2120" s="41"/>
      <c r="B2120" s="24"/>
      <c r="C2120" s="108"/>
      <c r="E2120" s="148"/>
      <c r="F2120" s="148"/>
      <c r="G2120" s="155"/>
      <c r="H2120" s="156"/>
      <c r="I2120" s="23"/>
      <c r="J2120" s="124"/>
      <c r="K2120" s="36"/>
      <c r="L2120" s="124"/>
      <c r="M2120" s="124"/>
      <c r="N2120" s="36"/>
      <c r="O2120" s="131"/>
      <c r="Q2120" s="303"/>
    </row>
    <row r="2121" spans="1:17" s="136" customFormat="1" x14ac:dyDescent="0.2">
      <c r="A2121" s="41"/>
      <c r="B2121" s="24"/>
      <c r="C2121" s="108"/>
      <c r="E2121" s="148"/>
      <c r="F2121" s="148"/>
      <c r="G2121" s="155"/>
      <c r="H2121" s="156"/>
      <c r="I2121" s="23"/>
      <c r="J2121" s="124"/>
      <c r="K2121" s="36"/>
      <c r="L2121" s="124"/>
      <c r="M2121" s="124"/>
      <c r="N2121" s="36"/>
      <c r="O2121" s="131"/>
      <c r="Q2121" s="303"/>
    </row>
    <row r="2122" spans="1:17" s="136" customFormat="1" x14ac:dyDescent="0.2">
      <c r="A2122" s="41"/>
      <c r="B2122" s="24"/>
      <c r="C2122" s="108"/>
      <c r="E2122" s="148"/>
      <c r="F2122" s="148"/>
      <c r="G2122" s="155"/>
      <c r="H2122" s="156"/>
      <c r="I2122" s="23"/>
      <c r="J2122" s="124"/>
      <c r="K2122" s="36"/>
      <c r="L2122" s="124"/>
      <c r="M2122" s="124"/>
      <c r="N2122" s="36"/>
      <c r="O2122" s="131"/>
      <c r="Q2122" s="303"/>
    </row>
    <row r="2123" spans="1:17" s="136" customFormat="1" x14ac:dyDescent="0.2">
      <c r="A2123" s="41"/>
      <c r="B2123" s="24"/>
      <c r="C2123" s="108"/>
      <c r="E2123" s="148"/>
      <c r="F2123" s="148"/>
      <c r="G2123" s="155"/>
      <c r="H2123" s="156"/>
      <c r="I2123" s="23"/>
      <c r="J2123" s="124"/>
      <c r="K2123" s="36"/>
      <c r="L2123" s="124"/>
      <c r="M2123" s="124"/>
      <c r="N2123" s="36"/>
      <c r="O2123" s="131"/>
      <c r="Q2123" s="303"/>
    </row>
    <row r="2124" spans="1:17" s="136" customFormat="1" x14ac:dyDescent="0.2">
      <c r="A2124" s="41"/>
      <c r="B2124" s="24"/>
      <c r="C2124" s="108"/>
      <c r="E2124" s="148"/>
      <c r="F2124" s="148"/>
      <c r="G2124" s="155"/>
      <c r="H2124" s="156"/>
      <c r="I2124" s="23"/>
      <c r="J2124" s="124"/>
      <c r="K2124" s="36"/>
      <c r="L2124" s="124"/>
      <c r="M2124" s="124"/>
      <c r="N2124" s="36"/>
      <c r="O2124" s="131"/>
      <c r="Q2124" s="303"/>
    </row>
    <row r="2125" spans="1:17" s="136" customFormat="1" x14ac:dyDescent="0.2">
      <c r="A2125" s="41"/>
      <c r="B2125" s="24"/>
      <c r="C2125" s="108"/>
      <c r="E2125" s="148"/>
      <c r="F2125" s="148"/>
      <c r="G2125" s="155"/>
      <c r="H2125" s="156"/>
      <c r="I2125" s="23"/>
      <c r="J2125" s="124"/>
      <c r="K2125" s="36"/>
      <c r="L2125" s="124"/>
      <c r="M2125" s="124"/>
      <c r="N2125" s="36"/>
      <c r="O2125" s="131"/>
      <c r="Q2125" s="303"/>
    </row>
    <row r="2126" spans="1:17" s="136" customFormat="1" x14ac:dyDescent="0.2">
      <c r="A2126" s="41"/>
      <c r="B2126" s="24"/>
      <c r="C2126" s="108"/>
      <c r="E2126" s="148"/>
      <c r="F2126" s="148"/>
      <c r="G2126" s="155"/>
      <c r="H2126" s="156"/>
      <c r="I2126" s="23"/>
      <c r="J2126" s="124"/>
      <c r="K2126" s="36"/>
      <c r="L2126" s="124"/>
      <c r="M2126" s="124"/>
      <c r="N2126" s="36"/>
      <c r="O2126" s="131"/>
      <c r="Q2126" s="303"/>
    </row>
    <row r="2127" spans="1:17" s="136" customFormat="1" x14ac:dyDescent="0.2">
      <c r="A2127" s="41"/>
      <c r="B2127" s="24"/>
      <c r="C2127" s="108"/>
      <c r="E2127" s="148"/>
      <c r="F2127" s="148"/>
      <c r="G2127" s="155"/>
      <c r="H2127" s="156"/>
      <c r="I2127" s="23"/>
      <c r="J2127" s="124"/>
      <c r="K2127" s="36"/>
      <c r="L2127" s="124"/>
      <c r="M2127" s="124"/>
      <c r="N2127" s="36"/>
      <c r="O2127" s="131"/>
      <c r="Q2127" s="303"/>
    </row>
    <row r="2128" spans="1:17" s="136" customFormat="1" x14ac:dyDescent="0.2">
      <c r="A2128" s="41"/>
      <c r="B2128" s="24"/>
      <c r="C2128" s="108"/>
      <c r="E2128" s="148"/>
      <c r="F2128" s="148"/>
      <c r="G2128" s="155"/>
      <c r="H2128" s="156"/>
      <c r="I2128" s="23"/>
      <c r="J2128" s="124"/>
      <c r="K2128" s="36"/>
      <c r="L2128" s="124"/>
      <c r="M2128" s="124"/>
      <c r="N2128" s="36"/>
      <c r="O2128" s="131"/>
      <c r="Q2128" s="303"/>
    </row>
    <row r="2129" spans="1:17" s="136" customFormat="1" x14ac:dyDescent="0.2">
      <c r="A2129" s="41"/>
      <c r="B2129" s="24"/>
      <c r="C2129" s="108"/>
      <c r="E2129" s="148"/>
      <c r="F2129" s="148"/>
      <c r="G2129" s="155"/>
      <c r="H2129" s="156"/>
      <c r="I2129" s="23"/>
      <c r="J2129" s="124"/>
      <c r="K2129" s="36"/>
      <c r="L2129" s="124"/>
      <c r="M2129" s="124"/>
      <c r="N2129" s="36"/>
      <c r="O2129" s="131"/>
      <c r="Q2129" s="303"/>
    </row>
    <row r="2130" spans="1:17" s="136" customFormat="1" x14ac:dyDescent="0.2">
      <c r="A2130" s="41"/>
      <c r="B2130" s="24"/>
      <c r="C2130" s="108"/>
      <c r="E2130" s="148"/>
      <c r="F2130" s="148"/>
      <c r="G2130" s="155"/>
      <c r="H2130" s="156"/>
      <c r="I2130" s="23"/>
      <c r="J2130" s="124"/>
      <c r="K2130" s="36"/>
      <c r="L2130" s="124"/>
      <c r="M2130" s="124"/>
      <c r="N2130" s="36"/>
      <c r="O2130" s="131"/>
      <c r="Q2130" s="303"/>
    </row>
    <row r="2131" spans="1:17" s="136" customFormat="1" x14ac:dyDescent="0.2">
      <c r="A2131" s="41"/>
      <c r="B2131" s="24"/>
      <c r="C2131" s="108"/>
      <c r="E2131" s="148"/>
      <c r="F2131" s="148"/>
      <c r="G2131" s="155"/>
      <c r="H2131" s="156"/>
      <c r="I2131" s="23"/>
      <c r="J2131" s="124"/>
      <c r="K2131" s="36"/>
      <c r="L2131" s="124"/>
      <c r="M2131" s="124"/>
      <c r="N2131" s="36"/>
      <c r="O2131" s="131"/>
      <c r="Q2131" s="303"/>
    </row>
    <row r="2132" spans="1:17" s="136" customFormat="1" x14ac:dyDescent="0.2">
      <c r="A2132" s="41"/>
      <c r="B2132" s="24"/>
      <c r="C2132" s="108"/>
      <c r="E2132" s="148"/>
      <c r="F2132" s="148"/>
      <c r="G2132" s="155"/>
      <c r="H2132" s="156"/>
      <c r="I2132" s="23"/>
      <c r="J2132" s="124"/>
      <c r="K2132" s="36"/>
      <c r="L2132" s="124"/>
      <c r="M2132" s="124"/>
      <c r="N2132" s="36"/>
      <c r="O2132" s="131"/>
      <c r="Q2132" s="303"/>
    </row>
    <row r="2133" spans="1:17" s="136" customFormat="1" x14ac:dyDescent="0.2">
      <c r="A2133" s="41"/>
      <c r="B2133" s="24"/>
      <c r="C2133" s="108"/>
      <c r="E2133" s="148"/>
      <c r="F2133" s="148"/>
      <c r="G2133" s="155"/>
      <c r="H2133" s="156"/>
      <c r="I2133" s="23"/>
      <c r="J2133" s="124"/>
      <c r="K2133" s="36"/>
      <c r="L2133" s="124"/>
      <c r="M2133" s="124"/>
      <c r="N2133" s="36"/>
      <c r="O2133" s="131"/>
      <c r="Q2133" s="303"/>
    </row>
    <row r="2134" spans="1:17" s="136" customFormat="1" x14ac:dyDescent="0.2">
      <c r="A2134" s="41"/>
      <c r="B2134" s="24"/>
      <c r="C2134" s="108"/>
      <c r="E2134" s="148"/>
      <c r="F2134" s="148"/>
      <c r="G2134" s="155"/>
      <c r="H2134" s="156"/>
      <c r="I2134" s="23"/>
      <c r="J2134" s="124"/>
      <c r="K2134" s="36"/>
      <c r="L2134" s="124"/>
      <c r="M2134" s="124"/>
      <c r="N2134" s="36"/>
      <c r="O2134" s="131"/>
      <c r="Q2134" s="303"/>
    </row>
    <row r="2135" spans="1:17" s="136" customFormat="1" x14ac:dyDescent="0.2">
      <c r="A2135" s="41"/>
      <c r="B2135" s="24"/>
      <c r="C2135" s="108"/>
      <c r="E2135" s="148"/>
      <c r="F2135" s="148"/>
      <c r="G2135" s="155"/>
      <c r="H2135" s="156"/>
      <c r="I2135" s="23"/>
      <c r="J2135" s="124"/>
      <c r="K2135" s="36"/>
      <c r="L2135" s="124"/>
      <c r="M2135" s="124"/>
      <c r="N2135" s="36"/>
      <c r="O2135" s="131"/>
      <c r="Q2135" s="303"/>
    </row>
    <row r="2136" spans="1:17" s="136" customFormat="1" x14ac:dyDescent="0.2">
      <c r="A2136" s="41"/>
      <c r="B2136" s="24"/>
      <c r="C2136" s="108"/>
      <c r="E2136" s="148"/>
      <c r="F2136" s="148"/>
      <c r="G2136" s="155"/>
      <c r="H2136" s="156"/>
      <c r="I2136" s="23"/>
      <c r="J2136" s="124"/>
      <c r="K2136" s="36"/>
      <c r="L2136" s="124"/>
      <c r="M2136" s="124"/>
      <c r="N2136" s="36"/>
      <c r="O2136" s="131"/>
      <c r="Q2136" s="303"/>
    </row>
    <row r="2137" spans="1:17" s="136" customFormat="1" x14ac:dyDescent="0.2">
      <c r="A2137" s="41"/>
      <c r="B2137" s="24"/>
      <c r="C2137" s="108"/>
      <c r="E2137" s="148"/>
      <c r="F2137" s="148"/>
      <c r="G2137" s="155"/>
      <c r="H2137" s="156"/>
      <c r="I2137" s="23"/>
      <c r="J2137" s="124"/>
      <c r="K2137" s="36"/>
      <c r="L2137" s="124"/>
      <c r="M2137" s="124"/>
      <c r="N2137" s="36"/>
      <c r="O2137" s="131"/>
      <c r="Q2137" s="303"/>
    </row>
    <row r="2138" spans="1:17" s="136" customFormat="1" x14ac:dyDescent="0.2">
      <c r="A2138" s="41"/>
      <c r="B2138" s="24"/>
      <c r="C2138" s="108"/>
      <c r="E2138" s="148"/>
      <c r="F2138" s="148"/>
      <c r="G2138" s="155"/>
      <c r="H2138" s="156"/>
      <c r="I2138" s="23"/>
      <c r="J2138" s="124"/>
      <c r="K2138" s="36"/>
      <c r="L2138" s="124"/>
      <c r="M2138" s="124"/>
      <c r="N2138" s="36"/>
      <c r="O2138" s="131"/>
      <c r="Q2138" s="303"/>
    </row>
    <row r="2139" spans="1:17" s="136" customFormat="1" x14ac:dyDescent="0.2">
      <c r="A2139" s="41"/>
      <c r="B2139" s="24"/>
      <c r="C2139" s="108"/>
      <c r="E2139" s="148"/>
      <c r="F2139" s="148"/>
      <c r="G2139" s="155"/>
      <c r="H2139" s="156"/>
      <c r="I2139" s="23"/>
      <c r="J2139" s="124"/>
      <c r="K2139" s="36"/>
      <c r="L2139" s="124"/>
      <c r="M2139" s="124"/>
      <c r="N2139" s="36"/>
      <c r="O2139" s="131"/>
      <c r="Q2139" s="303"/>
    </row>
    <row r="2140" spans="1:17" s="136" customFormat="1" x14ac:dyDescent="0.2">
      <c r="A2140" s="41"/>
      <c r="B2140" s="24"/>
      <c r="C2140" s="108"/>
      <c r="E2140" s="148"/>
      <c r="F2140" s="148"/>
      <c r="G2140" s="155"/>
      <c r="H2140" s="156"/>
      <c r="I2140" s="23"/>
      <c r="J2140" s="124"/>
      <c r="K2140" s="36"/>
      <c r="L2140" s="124"/>
      <c r="M2140" s="124"/>
      <c r="N2140" s="36"/>
      <c r="O2140" s="131"/>
      <c r="Q2140" s="303"/>
    </row>
    <row r="2141" spans="1:17" s="136" customFormat="1" x14ac:dyDescent="0.2">
      <c r="A2141" s="41"/>
      <c r="B2141" s="24"/>
      <c r="C2141" s="108"/>
      <c r="E2141" s="148"/>
      <c r="F2141" s="148"/>
      <c r="G2141" s="155"/>
      <c r="H2141" s="156"/>
      <c r="I2141" s="23"/>
      <c r="J2141" s="124"/>
      <c r="K2141" s="36"/>
      <c r="L2141" s="124"/>
      <c r="M2141" s="124"/>
      <c r="N2141" s="36"/>
      <c r="O2141" s="131"/>
      <c r="Q2141" s="303"/>
    </row>
    <row r="2142" spans="1:17" s="136" customFormat="1" x14ac:dyDescent="0.2">
      <c r="A2142" s="41"/>
      <c r="B2142" s="24"/>
      <c r="C2142" s="108"/>
      <c r="E2142" s="148"/>
      <c r="F2142" s="148"/>
      <c r="G2142" s="155"/>
      <c r="H2142" s="156"/>
      <c r="I2142" s="23"/>
      <c r="J2142" s="124"/>
      <c r="K2142" s="36"/>
      <c r="L2142" s="124"/>
      <c r="M2142" s="124"/>
      <c r="N2142" s="36"/>
      <c r="O2142" s="131"/>
      <c r="Q2142" s="303"/>
    </row>
    <row r="2143" spans="1:17" s="136" customFormat="1" x14ac:dyDescent="0.2">
      <c r="A2143" s="41"/>
      <c r="B2143" s="24"/>
      <c r="C2143" s="108"/>
      <c r="E2143" s="148"/>
      <c r="F2143" s="148"/>
      <c r="G2143" s="155"/>
      <c r="H2143" s="156"/>
      <c r="I2143" s="23"/>
      <c r="J2143" s="124"/>
      <c r="K2143" s="36"/>
      <c r="L2143" s="124"/>
      <c r="M2143" s="124"/>
      <c r="N2143" s="36"/>
      <c r="O2143" s="131"/>
      <c r="Q2143" s="303"/>
    </row>
    <row r="2144" spans="1:17" s="136" customFormat="1" x14ac:dyDescent="0.2">
      <c r="A2144" s="41"/>
      <c r="B2144" s="24"/>
      <c r="C2144" s="108"/>
      <c r="E2144" s="148"/>
      <c r="F2144" s="148"/>
      <c r="G2144" s="155"/>
      <c r="H2144" s="156"/>
      <c r="I2144" s="23"/>
      <c r="J2144" s="124"/>
      <c r="K2144" s="36"/>
      <c r="L2144" s="124"/>
      <c r="M2144" s="124"/>
      <c r="N2144" s="36"/>
      <c r="O2144" s="131"/>
      <c r="Q2144" s="303"/>
    </row>
    <row r="2145" spans="1:17" s="136" customFormat="1" x14ac:dyDescent="0.2">
      <c r="A2145" s="41"/>
      <c r="B2145" s="24"/>
      <c r="C2145" s="108"/>
      <c r="E2145" s="148"/>
      <c r="F2145" s="148"/>
      <c r="G2145" s="155"/>
      <c r="H2145" s="156"/>
      <c r="I2145" s="23"/>
      <c r="J2145" s="124"/>
      <c r="K2145" s="36"/>
      <c r="L2145" s="124"/>
      <c r="M2145" s="124"/>
      <c r="N2145" s="36"/>
      <c r="O2145" s="131"/>
      <c r="Q2145" s="303"/>
    </row>
    <row r="2146" spans="1:17" s="136" customFormat="1" x14ac:dyDescent="0.2">
      <c r="A2146" s="41"/>
      <c r="B2146" s="24"/>
      <c r="C2146" s="108"/>
      <c r="E2146" s="148"/>
      <c r="F2146" s="148"/>
      <c r="G2146" s="155"/>
      <c r="H2146" s="156"/>
      <c r="I2146" s="23"/>
      <c r="J2146" s="124"/>
      <c r="K2146" s="36"/>
      <c r="L2146" s="124"/>
      <c r="M2146" s="124"/>
      <c r="N2146" s="36"/>
      <c r="O2146" s="131"/>
      <c r="Q2146" s="303"/>
    </row>
    <row r="2147" spans="1:17" s="136" customFormat="1" x14ac:dyDescent="0.2">
      <c r="A2147" s="41"/>
      <c r="B2147" s="24"/>
      <c r="C2147" s="108"/>
      <c r="E2147" s="148"/>
      <c r="F2147" s="148"/>
      <c r="G2147" s="155"/>
      <c r="H2147" s="156"/>
      <c r="I2147" s="23"/>
      <c r="J2147" s="124"/>
      <c r="K2147" s="36"/>
      <c r="L2147" s="124"/>
      <c r="M2147" s="124"/>
      <c r="N2147" s="36"/>
      <c r="O2147" s="131"/>
      <c r="Q2147" s="303"/>
    </row>
    <row r="2148" spans="1:17" s="136" customFormat="1" x14ac:dyDescent="0.2">
      <c r="A2148" s="41"/>
      <c r="B2148" s="24"/>
      <c r="C2148" s="108"/>
      <c r="E2148" s="148"/>
      <c r="F2148" s="148"/>
      <c r="G2148" s="155"/>
      <c r="H2148" s="156"/>
      <c r="I2148" s="23"/>
      <c r="J2148" s="124"/>
      <c r="K2148" s="36"/>
      <c r="L2148" s="124"/>
      <c r="M2148" s="124"/>
      <c r="N2148" s="36"/>
      <c r="O2148" s="131"/>
      <c r="Q2148" s="303"/>
    </row>
    <row r="2149" spans="1:17" s="136" customFormat="1" x14ac:dyDescent="0.2">
      <c r="A2149" s="41"/>
      <c r="B2149" s="24"/>
      <c r="C2149" s="108"/>
      <c r="E2149" s="148"/>
      <c r="F2149" s="148"/>
      <c r="G2149" s="155"/>
      <c r="H2149" s="156"/>
      <c r="I2149" s="23"/>
      <c r="J2149" s="124"/>
      <c r="K2149" s="36"/>
      <c r="L2149" s="124"/>
      <c r="M2149" s="124"/>
      <c r="N2149" s="36"/>
      <c r="O2149" s="131"/>
      <c r="Q2149" s="303"/>
    </row>
    <row r="2150" spans="1:17" s="136" customFormat="1" x14ac:dyDescent="0.2">
      <c r="A2150" s="41"/>
      <c r="B2150" s="24"/>
      <c r="C2150" s="108"/>
      <c r="E2150" s="148"/>
      <c r="F2150" s="148"/>
      <c r="G2150" s="155"/>
      <c r="H2150" s="156"/>
      <c r="I2150" s="23"/>
      <c r="J2150" s="124"/>
      <c r="K2150" s="36"/>
      <c r="L2150" s="124"/>
      <c r="M2150" s="124"/>
      <c r="N2150" s="36"/>
      <c r="O2150" s="131"/>
      <c r="Q2150" s="303"/>
    </row>
    <row r="2151" spans="1:17" s="136" customFormat="1" x14ac:dyDescent="0.2">
      <c r="A2151" s="41"/>
      <c r="B2151" s="24"/>
      <c r="C2151" s="108"/>
      <c r="E2151" s="148"/>
      <c r="F2151" s="148"/>
      <c r="G2151" s="155"/>
      <c r="H2151" s="156"/>
      <c r="I2151" s="23"/>
      <c r="J2151" s="124"/>
      <c r="K2151" s="36"/>
      <c r="L2151" s="124"/>
      <c r="M2151" s="124"/>
      <c r="N2151" s="36"/>
      <c r="O2151" s="131"/>
      <c r="Q2151" s="303"/>
    </row>
    <row r="2152" spans="1:17" s="136" customFormat="1" x14ac:dyDescent="0.2">
      <c r="A2152" s="41"/>
      <c r="B2152" s="24"/>
      <c r="C2152" s="108"/>
      <c r="E2152" s="148"/>
      <c r="F2152" s="148"/>
      <c r="G2152" s="155"/>
      <c r="H2152" s="156"/>
      <c r="I2152" s="23"/>
      <c r="J2152" s="124"/>
      <c r="K2152" s="36"/>
      <c r="L2152" s="124"/>
      <c r="M2152" s="124"/>
      <c r="N2152" s="36"/>
      <c r="O2152" s="131"/>
      <c r="Q2152" s="303"/>
    </row>
    <row r="2153" spans="1:17" s="136" customFormat="1" x14ac:dyDescent="0.2">
      <c r="A2153" s="41"/>
      <c r="B2153" s="24"/>
      <c r="C2153" s="108"/>
      <c r="E2153" s="148"/>
      <c r="F2153" s="148"/>
      <c r="G2153" s="155"/>
      <c r="H2153" s="156"/>
      <c r="I2153" s="23"/>
      <c r="J2153" s="124"/>
      <c r="K2153" s="36"/>
      <c r="L2153" s="124"/>
      <c r="M2153" s="124"/>
      <c r="N2153" s="36"/>
      <c r="O2153" s="131"/>
      <c r="Q2153" s="303"/>
    </row>
    <row r="2154" spans="1:17" s="136" customFormat="1" x14ac:dyDescent="0.2">
      <c r="A2154" s="41"/>
      <c r="B2154" s="24"/>
      <c r="C2154" s="108"/>
      <c r="E2154" s="148"/>
      <c r="F2154" s="148"/>
      <c r="G2154" s="155"/>
      <c r="H2154" s="156"/>
      <c r="I2154" s="23"/>
      <c r="J2154" s="124"/>
      <c r="K2154" s="36"/>
      <c r="L2154" s="124"/>
      <c r="M2154" s="124"/>
      <c r="N2154" s="36"/>
      <c r="O2154" s="131"/>
      <c r="Q2154" s="303"/>
    </row>
    <row r="2155" spans="1:17" s="136" customFormat="1" x14ac:dyDescent="0.2">
      <c r="A2155" s="41"/>
      <c r="B2155" s="24"/>
      <c r="C2155" s="108"/>
      <c r="E2155" s="148"/>
      <c r="F2155" s="148"/>
      <c r="G2155" s="155"/>
      <c r="H2155" s="156"/>
      <c r="I2155" s="23"/>
      <c r="J2155" s="124"/>
      <c r="K2155" s="36"/>
      <c r="L2155" s="124"/>
      <c r="M2155" s="124"/>
      <c r="N2155" s="36"/>
      <c r="O2155" s="131"/>
      <c r="Q2155" s="303"/>
    </row>
    <row r="2156" spans="1:17" s="136" customFormat="1" x14ac:dyDescent="0.2">
      <c r="A2156" s="41"/>
      <c r="B2156" s="24"/>
      <c r="C2156" s="108"/>
      <c r="E2156" s="148"/>
      <c r="F2156" s="148"/>
      <c r="G2156" s="155"/>
      <c r="H2156" s="156"/>
      <c r="I2156" s="23"/>
      <c r="J2156" s="124"/>
      <c r="K2156" s="36"/>
      <c r="L2156" s="124"/>
      <c r="M2156" s="124"/>
      <c r="N2156" s="36"/>
      <c r="O2156" s="131"/>
      <c r="Q2156" s="303"/>
    </row>
    <row r="2157" spans="1:17" s="136" customFormat="1" x14ac:dyDescent="0.2">
      <c r="A2157" s="41"/>
      <c r="B2157" s="24"/>
      <c r="C2157" s="108"/>
      <c r="E2157" s="148"/>
      <c r="F2157" s="148"/>
      <c r="G2157" s="155"/>
      <c r="H2157" s="156"/>
      <c r="I2157" s="23"/>
      <c r="J2157" s="124"/>
      <c r="K2157" s="36"/>
      <c r="L2157" s="124"/>
      <c r="M2157" s="124"/>
      <c r="N2157" s="36"/>
      <c r="O2157" s="131"/>
      <c r="Q2157" s="303"/>
    </row>
    <row r="2158" spans="1:17" s="136" customFormat="1" x14ac:dyDescent="0.2">
      <c r="A2158" s="41"/>
      <c r="B2158" s="24"/>
      <c r="C2158" s="108"/>
      <c r="E2158" s="148"/>
      <c r="F2158" s="148"/>
      <c r="G2158" s="155"/>
      <c r="H2158" s="156"/>
      <c r="I2158" s="23"/>
      <c r="J2158" s="124"/>
      <c r="K2158" s="36"/>
      <c r="L2158" s="124"/>
      <c r="M2158" s="124"/>
      <c r="N2158" s="36"/>
      <c r="O2158" s="131"/>
      <c r="Q2158" s="303"/>
    </row>
    <row r="2159" spans="1:17" s="136" customFormat="1" x14ac:dyDescent="0.2">
      <c r="A2159" s="41"/>
      <c r="B2159" s="24"/>
      <c r="C2159" s="108"/>
      <c r="E2159" s="148"/>
      <c r="F2159" s="148"/>
      <c r="G2159" s="155"/>
      <c r="H2159" s="156"/>
      <c r="I2159" s="23"/>
      <c r="J2159" s="124"/>
      <c r="K2159" s="36"/>
      <c r="L2159" s="124"/>
      <c r="M2159" s="124"/>
      <c r="N2159" s="36"/>
      <c r="O2159" s="131"/>
      <c r="Q2159" s="303"/>
    </row>
    <row r="2160" spans="1:17" s="136" customFormat="1" x14ac:dyDescent="0.2">
      <c r="A2160" s="41"/>
      <c r="B2160" s="24"/>
      <c r="C2160" s="108"/>
      <c r="E2160" s="148"/>
      <c r="F2160" s="148"/>
      <c r="G2160" s="155"/>
      <c r="H2160" s="156"/>
      <c r="I2160" s="23"/>
      <c r="J2160" s="124"/>
      <c r="K2160" s="36"/>
      <c r="L2160" s="124"/>
      <c r="M2160" s="124"/>
      <c r="N2160" s="36"/>
      <c r="O2160" s="131"/>
      <c r="Q2160" s="303"/>
    </row>
    <row r="2161" spans="1:17" s="136" customFormat="1" x14ac:dyDescent="0.2">
      <c r="A2161" s="41"/>
      <c r="B2161" s="24"/>
      <c r="C2161" s="108"/>
      <c r="E2161" s="148"/>
      <c r="F2161" s="148"/>
      <c r="G2161" s="155"/>
      <c r="H2161" s="156"/>
      <c r="I2161" s="23"/>
      <c r="J2161" s="124"/>
      <c r="K2161" s="36"/>
      <c r="L2161" s="124"/>
      <c r="M2161" s="124"/>
      <c r="N2161" s="36"/>
      <c r="O2161" s="131"/>
      <c r="Q2161" s="303"/>
    </row>
    <row r="2162" spans="1:17" s="136" customFormat="1" x14ac:dyDescent="0.2">
      <c r="A2162" s="41"/>
      <c r="B2162" s="24"/>
      <c r="C2162" s="108"/>
      <c r="E2162" s="148"/>
      <c r="F2162" s="148"/>
      <c r="G2162" s="155"/>
      <c r="H2162" s="156"/>
      <c r="I2162" s="23"/>
      <c r="J2162" s="124"/>
      <c r="K2162" s="36"/>
      <c r="L2162" s="124"/>
      <c r="M2162" s="124"/>
      <c r="N2162" s="36"/>
      <c r="O2162" s="131"/>
      <c r="Q2162" s="303"/>
    </row>
    <row r="2163" spans="1:17" s="136" customFormat="1" x14ac:dyDescent="0.2">
      <c r="A2163" s="41"/>
      <c r="B2163" s="24"/>
      <c r="C2163" s="108"/>
      <c r="E2163" s="148"/>
      <c r="F2163" s="148"/>
      <c r="G2163" s="155"/>
      <c r="H2163" s="156"/>
      <c r="I2163" s="23"/>
      <c r="J2163" s="124"/>
      <c r="K2163" s="36"/>
      <c r="L2163" s="124"/>
      <c r="M2163" s="124"/>
      <c r="N2163" s="36"/>
      <c r="O2163" s="131"/>
      <c r="Q2163" s="303"/>
    </row>
    <row r="2164" spans="1:17" s="136" customFormat="1" x14ac:dyDescent="0.2">
      <c r="A2164" s="41"/>
      <c r="B2164" s="24"/>
      <c r="C2164" s="108"/>
      <c r="E2164" s="148"/>
      <c r="F2164" s="148"/>
      <c r="G2164" s="155"/>
      <c r="H2164" s="156"/>
      <c r="I2164" s="23"/>
      <c r="J2164" s="124"/>
      <c r="K2164" s="36"/>
      <c r="L2164" s="124"/>
      <c r="M2164" s="124"/>
      <c r="N2164" s="36"/>
      <c r="O2164" s="131"/>
      <c r="Q2164" s="303"/>
    </row>
    <row r="2165" spans="1:17" s="136" customFormat="1" x14ac:dyDescent="0.2">
      <c r="A2165" s="41"/>
      <c r="B2165" s="24"/>
      <c r="C2165" s="108"/>
      <c r="E2165" s="148"/>
      <c r="F2165" s="148"/>
      <c r="G2165" s="155"/>
      <c r="H2165" s="156"/>
      <c r="I2165" s="23"/>
      <c r="J2165" s="124"/>
      <c r="K2165" s="36"/>
      <c r="L2165" s="124"/>
      <c r="M2165" s="124"/>
      <c r="N2165" s="36"/>
      <c r="O2165" s="131"/>
      <c r="Q2165" s="303"/>
    </row>
    <row r="2166" spans="1:17" s="136" customFormat="1" x14ac:dyDescent="0.2">
      <c r="A2166" s="41"/>
      <c r="B2166" s="24"/>
      <c r="C2166" s="108"/>
      <c r="E2166" s="148"/>
      <c r="F2166" s="148"/>
      <c r="G2166" s="155"/>
      <c r="H2166" s="156"/>
      <c r="I2166" s="23"/>
      <c r="J2166" s="124"/>
      <c r="K2166" s="36"/>
      <c r="L2166" s="124"/>
      <c r="M2166" s="124"/>
      <c r="N2166" s="36"/>
      <c r="O2166" s="131"/>
      <c r="Q2166" s="303"/>
    </row>
    <row r="2167" spans="1:17" s="136" customFormat="1" x14ac:dyDescent="0.2">
      <c r="A2167" s="41"/>
      <c r="B2167" s="24"/>
      <c r="C2167" s="108"/>
      <c r="E2167" s="148"/>
      <c r="F2167" s="148"/>
      <c r="G2167" s="155"/>
      <c r="H2167" s="156"/>
      <c r="I2167" s="23"/>
      <c r="J2167" s="124"/>
      <c r="K2167" s="36"/>
      <c r="L2167" s="124"/>
      <c r="M2167" s="124"/>
      <c r="N2167" s="36"/>
      <c r="O2167" s="131"/>
      <c r="Q2167" s="303"/>
    </row>
    <row r="2168" spans="1:17" s="136" customFormat="1" x14ac:dyDescent="0.2">
      <c r="A2168" s="41"/>
      <c r="B2168" s="24"/>
      <c r="C2168" s="108"/>
      <c r="E2168" s="148"/>
      <c r="F2168" s="148"/>
      <c r="G2168" s="155"/>
      <c r="H2168" s="156"/>
      <c r="I2168" s="23"/>
      <c r="J2168" s="124"/>
      <c r="K2168" s="36"/>
      <c r="L2168" s="124"/>
      <c r="M2168" s="124"/>
      <c r="N2168" s="36"/>
      <c r="O2168" s="131"/>
      <c r="Q2168" s="303"/>
    </row>
    <row r="2169" spans="1:17" s="136" customFormat="1" x14ac:dyDescent="0.2">
      <c r="A2169" s="41"/>
      <c r="B2169" s="24"/>
      <c r="C2169" s="108"/>
      <c r="E2169" s="148"/>
      <c r="F2169" s="148"/>
      <c r="G2169" s="155"/>
      <c r="H2169" s="156"/>
      <c r="I2169" s="23"/>
      <c r="J2169" s="124"/>
      <c r="K2169" s="36"/>
      <c r="L2169" s="124"/>
      <c r="M2169" s="124"/>
      <c r="N2169" s="36"/>
      <c r="O2169" s="131"/>
      <c r="Q2169" s="303"/>
    </row>
    <row r="2170" spans="1:17" s="136" customFormat="1" x14ac:dyDescent="0.2">
      <c r="A2170" s="41"/>
      <c r="B2170" s="24"/>
      <c r="C2170" s="108"/>
      <c r="E2170" s="148"/>
      <c r="F2170" s="148"/>
      <c r="G2170" s="155"/>
      <c r="H2170" s="156"/>
      <c r="I2170" s="23"/>
      <c r="J2170" s="124"/>
      <c r="K2170" s="36"/>
      <c r="L2170" s="124"/>
      <c r="M2170" s="124"/>
      <c r="N2170" s="36"/>
      <c r="O2170" s="131"/>
      <c r="Q2170" s="303"/>
    </row>
    <row r="2171" spans="1:17" s="136" customFormat="1" x14ac:dyDescent="0.2">
      <c r="A2171" s="41"/>
      <c r="B2171" s="24"/>
      <c r="C2171" s="108"/>
      <c r="E2171" s="148"/>
      <c r="F2171" s="148"/>
      <c r="G2171" s="155"/>
      <c r="H2171" s="156"/>
      <c r="I2171" s="23"/>
      <c r="J2171" s="124"/>
      <c r="K2171" s="36"/>
      <c r="L2171" s="124"/>
      <c r="M2171" s="124"/>
      <c r="N2171" s="36"/>
      <c r="O2171" s="131"/>
      <c r="Q2171" s="303"/>
    </row>
    <row r="2172" spans="1:17" s="136" customFormat="1" x14ac:dyDescent="0.2">
      <c r="A2172" s="41"/>
      <c r="B2172" s="24"/>
      <c r="C2172" s="108"/>
      <c r="E2172" s="148"/>
      <c r="F2172" s="148"/>
      <c r="G2172" s="155"/>
      <c r="H2172" s="156"/>
      <c r="I2172" s="23"/>
      <c r="J2172" s="124"/>
      <c r="K2172" s="36"/>
      <c r="L2172" s="124"/>
      <c r="M2172" s="124"/>
      <c r="N2172" s="36"/>
      <c r="O2172" s="131"/>
      <c r="Q2172" s="303"/>
    </row>
    <row r="2173" spans="1:17" s="136" customFormat="1" x14ac:dyDescent="0.2">
      <c r="A2173" s="41"/>
      <c r="B2173" s="24"/>
      <c r="C2173" s="108"/>
      <c r="E2173" s="148"/>
      <c r="F2173" s="148"/>
      <c r="G2173" s="155"/>
      <c r="H2173" s="156"/>
      <c r="I2173" s="23"/>
      <c r="J2173" s="124"/>
      <c r="K2173" s="36"/>
      <c r="L2173" s="124"/>
      <c r="M2173" s="124"/>
      <c r="N2173" s="36"/>
      <c r="O2173" s="131"/>
      <c r="Q2173" s="303"/>
    </row>
    <row r="2174" spans="1:17" s="136" customFormat="1" x14ac:dyDescent="0.2">
      <c r="A2174" s="41"/>
      <c r="B2174" s="24"/>
      <c r="C2174" s="108"/>
      <c r="E2174" s="148"/>
      <c r="F2174" s="148"/>
      <c r="G2174" s="155"/>
      <c r="H2174" s="156"/>
      <c r="I2174" s="23"/>
      <c r="J2174" s="124"/>
      <c r="K2174" s="36"/>
      <c r="L2174" s="124"/>
      <c r="M2174" s="124"/>
      <c r="N2174" s="36"/>
      <c r="O2174" s="131"/>
      <c r="Q2174" s="303"/>
    </row>
    <row r="2175" spans="1:17" s="136" customFormat="1" x14ac:dyDescent="0.2">
      <c r="A2175" s="41"/>
      <c r="B2175" s="24"/>
      <c r="C2175" s="108"/>
      <c r="E2175" s="148"/>
      <c r="F2175" s="148"/>
      <c r="G2175" s="155"/>
      <c r="H2175" s="156"/>
      <c r="I2175" s="23"/>
      <c r="J2175" s="124"/>
      <c r="K2175" s="36"/>
      <c r="L2175" s="124"/>
      <c r="M2175" s="124"/>
      <c r="N2175" s="36"/>
      <c r="O2175" s="131"/>
      <c r="Q2175" s="303"/>
    </row>
    <row r="2176" spans="1:17" s="136" customFormat="1" x14ac:dyDescent="0.2">
      <c r="A2176" s="41"/>
      <c r="B2176" s="24"/>
      <c r="C2176" s="108"/>
      <c r="E2176" s="148"/>
      <c r="F2176" s="148"/>
      <c r="G2176" s="155"/>
      <c r="H2176" s="156"/>
      <c r="I2176" s="23"/>
      <c r="J2176" s="124"/>
      <c r="K2176" s="36"/>
      <c r="L2176" s="124"/>
      <c r="M2176" s="124"/>
      <c r="N2176" s="36"/>
      <c r="O2176" s="131"/>
      <c r="Q2176" s="303"/>
    </row>
    <row r="2177" spans="1:17" s="136" customFormat="1" x14ac:dyDescent="0.2">
      <c r="A2177" s="41"/>
      <c r="B2177" s="24"/>
      <c r="C2177" s="108"/>
      <c r="E2177" s="148"/>
      <c r="F2177" s="148"/>
      <c r="G2177" s="155"/>
      <c r="H2177" s="156"/>
      <c r="I2177" s="23"/>
      <c r="J2177" s="124"/>
      <c r="K2177" s="36"/>
      <c r="L2177" s="124"/>
      <c r="M2177" s="124"/>
      <c r="N2177" s="36"/>
      <c r="O2177" s="131"/>
      <c r="Q2177" s="303"/>
    </row>
    <row r="2178" spans="1:17" s="136" customFormat="1" x14ac:dyDescent="0.2">
      <c r="A2178" s="41"/>
      <c r="B2178" s="24"/>
      <c r="C2178" s="108"/>
      <c r="E2178" s="148"/>
      <c r="F2178" s="148"/>
      <c r="G2178" s="155"/>
      <c r="H2178" s="156"/>
      <c r="I2178" s="23"/>
      <c r="J2178" s="124"/>
      <c r="K2178" s="36"/>
      <c r="L2178" s="124"/>
      <c r="M2178" s="124"/>
      <c r="N2178" s="36"/>
      <c r="O2178" s="131"/>
      <c r="Q2178" s="303"/>
    </row>
    <row r="2179" spans="1:17" s="136" customFormat="1" x14ac:dyDescent="0.2">
      <c r="A2179" s="41"/>
      <c r="B2179" s="24"/>
      <c r="C2179" s="108"/>
      <c r="E2179" s="148"/>
      <c r="F2179" s="148"/>
      <c r="G2179" s="155"/>
      <c r="H2179" s="156"/>
      <c r="I2179" s="23"/>
      <c r="J2179" s="124"/>
      <c r="K2179" s="36"/>
      <c r="L2179" s="124"/>
      <c r="M2179" s="124"/>
      <c r="N2179" s="36"/>
      <c r="O2179" s="131"/>
      <c r="Q2179" s="303"/>
    </row>
    <row r="2180" spans="1:17" s="136" customFormat="1" x14ac:dyDescent="0.2">
      <c r="A2180" s="41"/>
      <c r="B2180" s="24"/>
      <c r="C2180" s="108"/>
      <c r="E2180" s="148"/>
      <c r="F2180" s="148"/>
      <c r="G2180" s="155"/>
      <c r="H2180" s="156"/>
      <c r="I2180" s="23"/>
      <c r="J2180" s="124"/>
      <c r="K2180" s="36"/>
      <c r="L2180" s="124"/>
      <c r="M2180" s="124"/>
      <c r="N2180" s="36"/>
      <c r="O2180" s="131"/>
      <c r="Q2180" s="303"/>
    </row>
    <row r="2181" spans="1:17" s="136" customFormat="1" x14ac:dyDescent="0.2">
      <c r="A2181" s="41"/>
      <c r="B2181" s="24"/>
      <c r="C2181" s="108"/>
      <c r="E2181" s="148"/>
      <c r="F2181" s="148"/>
      <c r="G2181" s="155"/>
      <c r="H2181" s="156"/>
      <c r="I2181" s="23"/>
      <c r="J2181" s="124"/>
      <c r="K2181" s="36"/>
      <c r="L2181" s="124"/>
      <c r="M2181" s="124"/>
      <c r="N2181" s="36"/>
      <c r="O2181" s="131"/>
      <c r="Q2181" s="303"/>
    </row>
    <row r="2182" spans="1:17" s="136" customFormat="1" x14ac:dyDescent="0.2">
      <c r="A2182" s="41"/>
      <c r="B2182" s="24"/>
      <c r="C2182" s="108"/>
      <c r="E2182" s="148"/>
      <c r="F2182" s="148"/>
      <c r="G2182" s="155"/>
      <c r="H2182" s="156"/>
      <c r="I2182" s="23"/>
      <c r="J2182" s="124"/>
      <c r="K2182" s="36"/>
      <c r="L2182" s="124"/>
      <c r="M2182" s="124"/>
      <c r="N2182" s="36"/>
      <c r="O2182" s="131"/>
      <c r="Q2182" s="303"/>
    </row>
    <row r="2183" spans="1:17" s="136" customFormat="1" x14ac:dyDescent="0.2">
      <c r="A2183" s="41"/>
      <c r="B2183" s="24"/>
      <c r="C2183" s="108"/>
      <c r="E2183" s="148"/>
      <c r="F2183" s="148"/>
      <c r="G2183" s="155"/>
      <c r="H2183" s="156"/>
      <c r="I2183" s="23"/>
      <c r="J2183" s="124"/>
      <c r="K2183" s="36"/>
      <c r="L2183" s="124"/>
      <c r="M2183" s="124"/>
      <c r="N2183" s="36"/>
      <c r="O2183" s="131"/>
      <c r="Q2183" s="303"/>
    </row>
    <row r="2184" spans="1:17" s="136" customFormat="1" x14ac:dyDescent="0.2">
      <c r="A2184" s="41"/>
      <c r="B2184" s="24"/>
      <c r="C2184" s="108"/>
      <c r="E2184" s="148"/>
      <c r="F2184" s="148"/>
      <c r="G2184" s="155"/>
      <c r="H2184" s="156"/>
      <c r="I2184" s="23"/>
      <c r="J2184" s="124"/>
      <c r="K2184" s="36"/>
      <c r="L2184" s="124"/>
      <c r="M2184" s="124"/>
      <c r="N2184" s="36"/>
      <c r="O2184" s="131"/>
      <c r="Q2184" s="303"/>
    </row>
    <row r="2185" spans="1:17" s="136" customFormat="1" x14ac:dyDescent="0.2">
      <c r="A2185" s="41"/>
      <c r="B2185" s="24"/>
      <c r="C2185" s="108"/>
      <c r="E2185" s="148"/>
      <c r="F2185" s="148"/>
      <c r="G2185" s="155"/>
      <c r="H2185" s="156"/>
      <c r="I2185" s="23"/>
      <c r="J2185" s="124"/>
      <c r="K2185" s="36"/>
      <c r="L2185" s="124"/>
      <c r="M2185" s="124"/>
      <c r="N2185" s="36"/>
      <c r="O2185" s="131"/>
      <c r="Q2185" s="303"/>
    </row>
    <row r="2186" spans="1:17" s="136" customFormat="1" x14ac:dyDescent="0.2">
      <c r="A2186" s="41"/>
      <c r="B2186" s="24"/>
      <c r="C2186" s="108"/>
      <c r="E2186" s="148"/>
      <c r="F2186" s="148"/>
      <c r="G2186" s="155"/>
      <c r="H2186" s="156"/>
      <c r="I2186" s="23"/>
      <c r="J2186" s="124"/>
      <c r="K2186" s="36"/>
      <c r="L2186" s="124"/>
      <c r="M2186" s="124"/>
      <c r="N2186" s="36"/>
      <c r="O2186" s="131"/>
      <c r="Q2186" s="303"/>
    </row>
    <row r="2187" spans="1:17" s="136" customFormat="1" x14ac:dyDescent="0.2">
      <c r="A2187" s="41"/>
      <c r="B2187" s="24"/>
      <c r="C2187" s="108"/>
      <c r="E2187" s="148"/>
      <c r="F2187" s="148"/>
      <c r="G2187" s="155"/>
      <c r="H2187" s="156"/>
      <c r="I2187" s="23"/>
      <c r="J2187" s="124"/>
      <c r="K2187" s="36"/>
      <c r="L2187" s="124"/>
      <c r="M2187" s="124"/>
      <c r="N2187" s="36"/>
      <c r="O2187" s="131"/>
      <c r="Q2187" s="303"/>
    </row>
    <row r="2188" spans="1:17" s="136" customFormat="1" x14ac:dyDescent="0.2">
      <c r="A2188" s="41"/>
      <c r="B2188" s="24"/>
      <c r="C2188" s="108"/>
      <c r="E2188" s="148"/>
      <c r="F2188" s="148"/>
      <c r="G2188" s="155"/>
      <c r="H2188" s="156"/>
      <c r="I2188" s="23"/>
      <c r="J2188" s="124"/>
      <c r="K2188" s="36"/>
      <c r="L2188" s="124"/>
      <c r="M2188" s="124"/>
      <c r="N2188" s="36"/>
      <c r="O2188" s="131"/>
      <c r="Q2188" s="303"/>
    </row>
    <row r="2189" spans="1:17" s="136" customFormat="1" x14ac:dyDescent="0.2">
      <c r="A2189" s="41"/>
      <c r="B2189" s="24"/>
      <c r="C2189" s="108"/>
      <c r="E2189" s="148"/>
      <c r="F2189" s="148"/>
      <c r="G2189" s="155"/>
      <c r="H2189" s="156"/>
      <c r="I2189" s="23"/>
      <c r="J2189" s="124"/>
      <c r="K2189" s="36"/>
      <c r="L2189" s="124"/>
      <c r="M2189" s="124"/>
      <c r="N2189" s="36"/>
      <c r="O2189" s="131"/>
      <c r="Q2189" s="303"/>
    </row>
    <row r="2190" spans="1:17" s="136" customFormat="1" x14ac:dyDescent="0.2">
      <c r="A2190" s="41"/>
      <c r="B2190" s="24"/>
      <c r="C2190" s="108"/>
      <c r="E2190" s="148"/>
      <c r="F2190" s="148"/>
      <c r="G2190" s="155"/>
      <c r="H2190" s="156"/>
      <c r="I2190" s="23"/>
      <c r="J2190" s="124"/>
      <c r="K2190" s="36"/>
      <c r="L2190" s="124"/>
      <c r="M2190" s="124"/>
      <c r="N2190" s="36"/>
      <c r="O2190" s="131"/>
      <c r="Q2190" s="303"/>
    </row>
    <row r="2191" spans="1:17" s="136" customFormat="1" x14ac:dyDescent="0.2">
      <c r="A2191" s="41"/>
      <c r="B2191" s="24"/>
      <c r="C2191" s="108"/>
      <c r="E2191" s="148"/>
      <c r="F2191" s="148"/>
      <c r="G2191" s="155"/>
      <c r="H2191" s="156"/>
      <c r="I2191" s="23"/>
      <c r="J2191" s="124"/>
      <c r="K2191" s="36"/>
      <c r="L2191" s="124"/>
      <c r="M2191" s="124"/>
      <c r="N2191" s="36"/>
      <c r="O2191" s="131"/>
      <c r="Q2191" s="303"/>
    </row>
    <row r="2192" spans="1:17" s="136" customFormat="1" x14ac:dyDescent="0.2">
      <c r="A2192" s="41"/>
      <c r="B2192" s="24"/>
      <c r="C2192" s="108"/>
      <c r="E2192" s="148"/>
      <c r="F2192" s="148"/>
      <c r="G2192" s="155"/>
      <c r="H2192" s="156"/>
      <c r="I2192" s="23"/>
      <c r="J2192" s="124"/>
      <c r="K2192" s="36"/>
      <c r="L2192" s="124"/>
      <c r="M2192" s="124"/>
      <c r="N2192" s="36"/>
      <c r="O2192" s="131"/>
      <c r="Q2192" s="303"/>
    </row>
    <row r="2193" spans="1:17" s="136" customFormat="1" x14ac:dyDescent="0.2">
      <c r="A2193" s="41"/>
      <c r="B2193" s="24"/>
      <c r="C2193" s="108"/>
      <c r="E2193" s="148"/>
      <c r="F2193" s="148"/>
      <c r="G2193" s="155"/>
      <c r="H2193" s="156"/>
      <c r="I2193" s="23"/>
      <c r="J2193" s="124"/>
      <c r="K2193" s="36"/>
      <c r="L2193" s="124"/>
      <c r="M2193" s="124"/>
      <c r="N2193" s="36"/>
      <c r="O2193" s="131"/>
      <c r="Q2193" s="303"/>
    </row>
    <row r="2194" spans="1:17" s="136" customFormat="1" x14ac:dyDescent="0.2">
      <c r="A2194" s="41"/>
      <c r="B2194" s="24"/>
      <c r="C2194" s="108"/>
      <c r="E2194" s="148"/>
      <c r="F2194" s="148"/>
      <c r="G2194" s="155"/>
      <c r="H2194" s="156"/>
      <c r="I2194" s="23"/>
      <c r="J2194" s="124"/>
      <c r="K2194" s="36"/>
      <c r="L2194" s="124"/>
      <c r="M2194" s="124"/>
      <c r="N2194" s="36"/>
      <c r="O2194" s="131"/>
      <c r="Q2194" s="303"/>
    </row>
    <row r="2195" spans="1:17" s="136" customFormat="1" x14ac:dyDescent="0.2">
      <c r="A2195" s="41"/>
      <c r="B2195" s="24"/>
      <c r="C2195" s="108"/>
      <c r="E2195" s="148"/>
      <c r="F2195" s="148"/>
      <c r="G2195" s="155"/>
      <c r="H2195" s="156"/>
      <c r="I2195" s="23"/>
      <c r="J2195" s="124"/>
      <c r="K2195" s="36"/>
      <c r="L2195" s="124"/>
      <c r="M2195" s="124"/>
      <c r="N2195" s="36"/>
      <c r="O2195" s="131"/>
      <c r="Q2195" s="303"/>
    </row>
    <row r="2196" spans="1:17" s="136" customFormat="1" x14ac:dyDescent="0.2">
      <c r="A2196" s="41"/>
      <c r="B2196" s="24"/>
      <c r="C2196" s="108"/>
      <c r="E2196" s="148"/>
      <c r="F2196" s="148"/>
      <c r="G2196" s="155"/>
      <c r="H2196" s="156"/>
      <c r="I2196" s="23"/>
      <c r="J2196" s="124"/>
      <c r="K2196" s="36"/>
      <c r="L2196" s="124"/>
      <c r="M2196" s="124"/>
      <c r="N2196" s="36"/>
      <c r="O2196" s="131"/>
      <c r="Q2196" s="303"/>
    </row>
    <row r="2197" spans="1:17" s="136" customFormat="1" x14ac:dyDescent="0.2">
      <c r="A2197" s="41"/>
      <c r="B2197" s="24"/>
      <c r="C2197" s="108"/>
      <c r="E2197" s="148"/>
      <c r="F2197" s="148"/>
      <c r="G2197" s="155"/>
      <c r="H2197" s="156"/>
      <c r="I2197" s="23"/>
      <c r="J2197" s="124"/>
      <c r="K2197" s="36"/>
      <c r="L2197" s="124"/>
      <c r="M2197" s="124"/>
      <c r="N2197" s="36"/>
      <c r="O2197" s="131"/>
      <c r="Q2197" s="303"/>
    </row>
    <row r="2198" spans="1:17" s="136" customFormat="1" x14ac:dyDescent="0.2">
      <c r="A2198" s="41"/>
      <c r="B2198" s="24"/>
      <c r="C2198" s="108"/>
      <c r="E2198" s="148"/>
      <c r="F2198" s="148"/>
      <c r="G2198" s="155"/>
      <c r="H2198" s="156"/>
      <c r="I2198" s="23"/>
      <c r="J2198" s="124"/>
      <c r="K2198" s="36"/>
      <c r="L2198" s="124"/>
      <c r="M2198" s="124"/>
      <c r="N2198" s="36"/>
      <c r="O2198" s="131"/>
      <c r="Q2198" s="303"/>
    </row>
    <row r="2199" spans="1:17" s="136" customFormat="1" x14ac:dyDescent="0.2">
      <c r="A2199" s="41"/>
      <c r="B2199" s="24"/>
      <c r="C2199" s="108"/>
      <c r="E2199" s="148"/>
      <c r="F2199" s="148"/>
      <c r="G2199" s="155"/>
      <c r="H2199" s="156"/>
      <c r="I2199" s="23"/>
      <c r="J2199" s="124"/>
      <c r="K2199" s="36"/>
      <c r="L2199" s="124"/>
      <c r="M2199" s="124"/>
      <c r="N2199" s="36"/>
      <c r="O2199" s="131"/>
      <c r="Q2199" s="303"/>
    </row>
    <row r="2200" spans="1:17" s="136" customFormat="1" x14ac:dyDescent="0.2">
      <c r="A2200" s="41"/>
      <c r="B2200" s="24"/>
      <c r="C2200" s="108"/>
      <c r="E2200" s="148"/>
      <c r="F2200" s="148"/>
      <c r="G2200" s="155"/>
      <c r="H2200" s="156"/>
      <c r="I2200" s="23"/>
      <c r="J2200" s="124"/>
      <c r="K2200" s="36"/>
      <c r="L2200" s="124"/>
      <c r="M2200" s="124"/>
      <c r="N2200" s="36"/>
      <c r="O2200" s="131"/>
      <c r="Q2200" s="303"/>
    </row>
    <row r="2201" spans="1:17" s="136" customFormat="1" x14ac:dyDescent="0.2">
      <c r="A2201" s="41"/>
      <c r="B2201" s="24"/>
      <c r="C2201" s="108"/>
      <c r="E2201" s="148"/>
      <c r="F2201" s="148"/>
      <c r="G2201" s="155"/>
      <c r="H2201" s="156"/>
      <c r="I2201" s="23"/>
      <c r="J2201" s="124"/>
      <c r="K2201" s="36"/>
      <c r="L2201" s="124"/>
      <c r="M2201" s="124"/>
      <c r="N2201" s="36"/>
      <c r="O2201" s="131"/>
      <c r="Q2201" s="303"/>
    </row>
    <row r="2202" spans="1:17" s="136" customFormat="1" x14ac:dyDescent="0.2">
      <c r="A2202" s="41"/>
      <c r="B2202" s="24"/>
      <c r="C2202" s="108"/>
      <c r="E2202" s="148"/>
      <c r="F2202" s="148"/>
      <c r="G2202" s="155"/>
      <c r="H2202" s="156"/>
      <c r="I2202" s="23"/>
      <c r="J2202" s="124"/>
      <c r="K2202" s="36"/>
      <c r="L2202" s="124"/>
      <c r="M2202" s="124"/>
      <c r="N2202" s="36"/>
      <c r="O2202" s="131"/>
      <c r="Q2202" s="303"/>
    </row>
    <row r="2203" spans="1:17" s="136" customFormat="1" x14ac:dyDescent="0.2">
      <c r="A2203" s="41"/>
      <c r="B2203" s="24"/>
      <c r="C2203" s="108"/>
      <c r="E2203" s="148"/>
      <c r="F2203" s="148"/>
      <c r="G2203" s="155"/>
      <c r="H2203" s="156"/>
      <c r="I2203" s="23"/>
      <c r="J2203" s="124"/>
      <c r="K2203" s="36"/>
      <c r="L2203" s="124"/>
      <c r="M2203" s="124"/>
      <c r="N2203" s="36"/>
      <c r="O2203" s="131"/>
      <c r="Q2203" s="303"/>
    </row>
    <row r="2204" spans="1:17" s="136" customFormat="1" x14ac:dyDescent="0.2">
      <c r="A2204" s="41"/>
      <c r="B2204" s="24"/>
      <c r="C2204" s="108"/>
      <c r="E2204" s="148"/>
      <c r="F2204" s="148"/>
      <c r="G2204" s="155"/>
      <c r="H2204" s="156"/>
      <c r="I2204" s="23"/>
      <c r="J2204" s="124"/>
      <c r="K2204" s="36"/>
      <c r="L2204" s="124"/>
      <c r="M2204" s="124"/>
      <c r="N2204" s="36"/>
      <c r="O2204" s="131"/>
      <c r="Q2204" s="303"/>
    </row>
    <row r="2205" spans="1:17" s="136" customFormat="1" x14ac:dyDescent="0.2">
      <c r="A2205" s="41"/>
      <c r="B2205" s="24"/>
      <c r="C2205" s="108"/>
      <c r="E2205" s="148"/>
      <c r="F2205" s="148"/>
      <c r="G2205" s="155"/>
      <c r="H2205" s="156"/>
      <c r="I2205" s="23"/>
      <c r="J2205" s="124"/>
      <c r="K2205" s="36"/>
      <c r="L2205" s="124"/>
      <c r="M2205" s="124"/>
      <c r="N2205" s="36"/>
      <c r="O2205" s="131"/>
      <c r="Q2205" s="303"/>
    </row>
    <row r="2206" spans="1:17" s="136" customFormat="1" x14ac:dyDescent="0.2">
      <c r="A2206" s="41"/>
      <c r="B2206" s="24"/>
      <c r="C2206" s="108"/>
      <c r="E2206" s="148"/>
      <c r="F2206" s="148"/>
      <c r="G2206" s="155"/>
      <c r="H2206" s="156"/>
      <c r="I2206" s="23"/>
      <c r="J2206" s="124"/>
      <c r="K2206" s="36"/>
      <c r="L2206" s="124"/>
      <c r="M2206" s="124"/>
      <c r="N2206" s="36"/>
      <c r="O2206" s="131"/>
      <c r="Q2206" s="303"/>
    </row>
    <row r="2207" spans="1:17" s="136" customFormat="1" x14ac:dyDescent="0.2">
      <c r="A2207" s="41"/>
      <c r="B2207" s="24"/>
      <c r="C2207" s="108"/>
      <c r="E2207" s="148"/>
      <c r="F2207" s="148"/>
      <c r="G2207" s="155"/>
      <c r="H2207" s="156"/>
      <c r="I2207" s="23"/>
      <c r="J2207" s="124"/>
      <c r="K2207" s="36"/>
      <c r="L2207" s="124"/>
      <c r="M2207" s="124"/>
      <c r="N2207" s="36"/>
      <c r="O2207" s="131"/>
      <c r="Q2207" s="303"/>
    </row>
    <row r="2208" spans="1:17" s="136" customFormat="1" x14ac:dyDescent="0.2">
      <c r="A2208" s="41"/>
      <c r="B2208" s="24"/>
      <c r="C2208" s="108"/>
      <c r="E2208" s="148"/>
      <c r="F2208" s="148"/>
      <c r="G2208" s="155"/>
      <c r="H2208" s="156"/>
      <c r="I2208" s="23"/>
      <c r="J2208" s="124"/>
      <c r="K2208" s="36"/>
      <c r="L2208" s="124"/>
      <c r="M2208" s="124"/>
      <c r="N2208" s="36"/>
      <c r="O2208" s="131"/>
      <c r="Q2208" s="303"/>
    </row>
    <row r="2209" spans="1:17" s="136" customFormat="1" x14ac:dyDescent="0.2">
      <c r="A2209" s="41"/>
      <c r="B2209" s="24"/>
      <c r="C2209" s="108"/>
      <c r="E2209" s="148"/>
      <c r="F2209" s="148"/>
      <c r="G2209" s="155"/>
      <c r="H2209" s="156"/>
      <c r="I2209" s="23"/>
      <c r="J2209" s="124"/>
      <c r="K2209" s="36"/>
      <c r="L2209" s="124"/>
      <c r="M2209" s="124"/>
      <c r="N2209" s="36"/>
      <c r="O2209" s="131"/>
      <c r="Q2209" s="303"/>
    </row>
    <row r="2210" spans="1:17" s="136" customFormat="1" x14ac:dyDescent="0.2">
      <c r="A2210" s="41"/>
      <c r="B2210" s="24"/>
      <c r="C2210" s="108"/>
      <c r="E2210" s="148"/>
      <c r="F2210" s="148"/>
      <c r="G2210" s="155"/>
      <c r="H2210" s="156"/>
      <c r="I2210" s="23"/>
      <c r="J2210" s="124"/>
      <c r="K2210" s="36"/>
      <c r="L2210" s="124"/>
      <c r="M2210" s="124"/>
      <c r="N2210" s="36"/>
      <c r="O2210" s="131"/>
      <c r="Q2210" s="303"/>
    </row>
    <row r="2211" spans="1:17" s="136" customFormat="1" x14ac:dyDescent="0.2">
      <c r="A2211" s="41"/>
      <c r="B2211" s="24"/>
      <c r="C2211" s="108"/>
      <c r="E2211" s="148"/>
      <c r="F2211" s="148"/>
      <c r="G2211" s="155"/>
      <c r="H2211" s="156"/>
      <c r="I2211" s="23"/>
      <c r="J2211" s="124"/>
      <c r="K2211" s="36"/>
      <c r="L2211" s="124"/>
      <c r="M2211" s="124"/>
      <c r="N2211" s="36"/>
      <c r="O2211" s="131"/>
      <c r="Q2211" s="303"/>
    </row>
    <row r="2212" spans="1:17" s="136" customFormat="1" x14ac:dyDescent="0.2">
      <c r="A2212" s="41"/>
      <c r="B2212" s="24"/>
      <c r="C2212" s="108"/>
      <c r="E2212" s="148"/>
      <c r="F2212" s="148"/>
      <c r="G2212" s="155"/>
      <c r="H2212" s="156"/>
      <c r="I2212" s="23"/>
      <c r="J2212" s="124"/>
      <c r="K2212" s="36"/>
      <c r="L2212" s="124"/>
      <c r="M2212" s="124"/>
      <c r="N2212" s="36"/>
      <c r="O2212" s="131"/>
      <c r="Q2212" s="303"/>
    </row>
    <row r="2213" spans="1:17" s="136" customFormat="1" x14ac:dyDescent="0.2">
      <c r="A2213" s="41"/>
      <c r="B2213" s="24"/>
      <c r="C2213" s="108"/>
      <c r="E2213" s="148"/>
      <c r="F2213" s="148"/>
      <c r="G2213" s="155"/>
      <c r="H2213" s="156"/>
      <c r="I2213" s="23"/>
      <c r="J2213" s="124"/>
      <c r="K2213" s="36"/>
      <c r="L2213" s="124"/>
      <c r="M2213" s="124"/>
      <c r="N2213" s="36"/>
      <c r="O2213" s="131"/>
      <c r="Q2213" s="303"/>
    </row>
    <row r="2214" spans="1:17" s="136" customFormat="1" x14ac:dyDescent="0.2">
      <c r="A2214" s="41"/>
      <c r="B2214" s="24"/>
      <c r="C2214" s="108"/>
      <c r="E2214" s="148"/>
      <c r="F2214" s="148"/>
      <c r="G2214" s="155"/>
      <c r="H2214" s="156"/>
      <c r="I2214" s="23"/>
      <c r="J2214" s="124"/>
      <c r="K2214" s="36"/>
      <c r="L2214" s="124"/>
      <c r="M2214" s="124"/>
      <c r="N2214" s="36"/>
      <c r="O2214" s="131"/>
      <c r="Q2214" s="303"/>
    </row>
    <row r="2215" spans="1:17" s="136" customFormat="1" x14ac:dyDescent="0.2">
      <c r="A2215" s="41"/>
      <c r="B2215" s="24"/>
      <c r="C2215" s="108"/>
      <c r="E2215" s="148"/>
      <c r="F2215" s="148"/>
      <c r="G2215" s="155"/>
      <c r="H2215" s="156"/>
      <c r="I2215" s="23"/>
      <c r="J2215" s="124"/>
      <c r="K2215" s="36"/>
      <c r="L2215" s="124"/>
      <c r="M2215" s="124"/>
      <c r="N2215" s="36"/>
      <c r="O2215" s="131"/>
      <c r="Q2215" s="303"/>
    </row>
    <row r="2216" spans="1:17" s="136" customFormat="1" x14ac:dyDescent="0.2">
      <c r="A2216" s="41"/>
      <c r="B2216" s="24"/>
      <c r="C2216" s="108"/>
      <c r="E2216" s="148"/>
      <c r="F2216" s="148"/>
      <c r="G2216" s="155"/>
      <c r="H2216" s="156"/>
      <c r="I2216" s="23"/>
      <c r="J2216" s="124"/>
      <c r="K2216" s="36"/>
      <c r="L2216" s="124"/>
      <c r="M2216" s="124"/>
      <c r="N2216" s="36"/>
      <c r="O2216" s="131"/>
      <c r="Q2216" s="303"/>
    </row>
    <row r="2217" spans="1:17" s="136" customFormat="1" x14ac:dyDescent="0.2">
      <c r="A2217" s="41"/>
      <c r="B2217" s="24"/>
      <c r="C2217" s="108"/>
      <c r="E2217" s="148"/>
      <c r="F2217" s="148"/>
      <c r="G2217" s="155"/>
      <c r="H2217" s="156"/>
      <c r="I2217" s="23"/>
      <c r="J2217" s="124"/>
      <c r="K2217" s="36"/>
      <c r="L2217" s="124"/>
      <c r="M2217" s="124"/>
      <c r="N2217" s="36"/>
      <c r="O2217" s="131"/>
      <c r="Q2217" s="303"/>
    </row>
    <row r="2218" spans="1:17" s="136" customFormat="1" x14ac:dyDescent="0.2">
      <c r="A2218" s="41"/>
      <c r="B2218" s="24"/>
      <c r="C2218" s="108"/>
      <c r="E2218" s="148"/>
      <c r="F2218" s="148"/>
      <c r="G2218" s="155"/>
      <c r="H2218" s="156"/>
      <c r="I2218" s="23"/>
      <c r="J2218" s="124"/>
      <c r="K2218" s="36"/>
      <c r="L2218" s="124"/>
      <c r="M2218" s="124"/>
      <c r="N2218" s="36"/>
      <c r="O2218" s="131"/>
      <c r="Q2218" s="303"/>
    </row>
    <row r="2219" spans="1:17" s="136" customFormat="1" x14ac:dyDescent="0.2">
      <c r="A2219" s="41"/>
      <c r="B2219" s="24"/>
      <c r="C2219" s="108"/>
      <c r="E2219" s="148"/>
      <c r="F2219" s="148"/>
      <c r="G2219" s="155"/>
      <c r="H2219" s="156"/>
      <c r="I2219" s="23"/>
      <c r="J2219" s="124"/>
      <c r="K2219" s="36"/>
      <c r="L2219" s="124"/>
      <c r="M2219" s="124"/>
      <c r="N2219" s="36"/>
      <c r="O2219" s="131"/>
      <c r="Q2219" s="303"/>
    </row>
    <row r="2220" spans="1:17" s="136" customFormat="1" x14ac:dyDescent="0.2">
      <c r="A2220" s="41"/>
      <c r="B2220" s="24"/>
      <c r="C2220" s="108"/>
      <c r="E2220" s="148"/>
      <c r="F2220" s="148"/>
      <c r="G2220" s="155"/>
      <c r="H2220" s="156"/>
      <c r="I2220" s="23"/>
      <c r="J2220" s="124"/>
      <c r="K2220" s="36"/>
      <c r="L2220" s="124"/>
      <c r="M2220" s="124"/>
      <c r="N2220" s="36"/>
      <c r="O2220" s="131"/>
      <c r="Q2220" s="303"/>
    </row>
    <row r="2221" spans="1:17" s="136" customFormat="1" x14ac:dyDescent="0.2">
      <c r="A2221" s="41"/>
      <c r="B2221" s="24"/>
      <c r="C2221" s="108"/>
      <c r="E2221" s="148"/>
      <c r="F2221" s="148"/>
      <c r="G2221" s="155"/>
      <c r="H2221" s="156"/>
      <c r="I2221" s="23"/>
      <c r="J2221" s="124"/>
      <c r="K2221" s="36"/>
      <c r="L2221" s="124"/>
      <c r="M2221" s="124"/>
      <c r="N2221" s="36"/>
      <c r="O2221" s="131"/>
      <c r="Q2221" s="303"/>
    </row>
    <row r="2222" spans="1:17" s="136" customFormat="1" x14ac:dyDescent="0.2">
      <c r="A2222" s="41"/>
      <c r="B2222" s="24"/>
      <c r="C2222" s="108"/>
      <c r="E2222" s="148"/>
      <c r="F2222" s="148"/>
      <c r="G2222" s="155"/>
      <c r="H2222" s="156"/>
      <c r="I2222" s="23"/>
      <c r="J2222" s="124"/>
      <c r="K2222" s="36"/>
      <c r="L2222" s="124"/>
      <c r="M2222" s="124"/>
      <c r="N2222" s="36"/>
      <c r="O2222" s="131"/>
      <c r="Q2222" s="303"/>
    </row>
    <row r="2223" spans="1:17" s="136" customFormat="1" x14ac:dyDescent="0.2">
      <c r="A2223" s="41"/>
      <c r="B2223" s="24"/>
      <c r="C2223" s="108"/>
      <c r="E2223" s="148"/>
      <c r="F2223" s="148"/>
      <c r="G2223" s="155"/>
      <c r="H2223" s="156"/>
      <c r="I2223" s="23"/>
      <c r="J2223" s="124"/>
      <c r="K2223" s="36"/>
      <c r="L2223" s="124"/>
      <c r="M2223" s="124"/>
      <c r="N2223" s="36"/>
      <c r="O2223" s="131"/>
      <c r="Q2223" s="303"/>
    </row>
    <row r="2224" spans="1:17" s="136" customFormat="1" x14ac:dyDescent="0.2">
      <c r="A2224" s="41"/>
      <c r="B2224" s="24"/>
      <c r="C2224" s="108"/>
      <c r="E2224" s="148"/>
      <c r="F2224" s="148"/>
      <c r="G2224" s="155"/>
      <c r="H2224" s="156"/>
      <c r="I2224" s="23"/>
      <c r="J2224" s="124"/>
      <c r="K2224" s="36"/>
      <c r="L2224" s="124"/>
      <c r="M2224" s="124"/>
      <c r="N2224" s="36"/>
      <c r="O2224" s="131"/>
      <c r="Q2224" s="303"/>
    </row>
    <row r="2225" spans="1:17" s="136" customFormat="1" x14ac:dyDescent="0.2">
      <c r="A2225" s="41"/>
      <c r="B2225" s="24"/>
      <c r="C2225" s="108"/>
      <c r="E2225" s="148"/>
      <c r="F2225" s="148"/>
      <c r="G2225" s="155"/>
      <c r="H2225" s="156"/>
      <c r="I2225" s="23"/>
      <c r="J2225" s="124"/>
      <c r="K2225" s="36"/>
      <c r="L2225" s="124"/>
      <c r="M2225" s="124"/>
      <c r="N2225" s="36"/>
      <c r="O2225" s="131"/>
      <c r="Q2225" s="303"/>
    </row>
    <row r="2226" spans="1:17" s="136" customFormat="1" x14ac:dyDescent="0.2">
      <c r="A2226" s="41"/>
      <c r="B2226" s="24"/>
      <c r="C2226" s="108"/>
      <c r="E2226" s="148"/>
      <c r="F2226" s="148"/>
      <c r="G2226" s="155"/>
      <c r="H2226" s="156"/>
      <c r="I2226" s="23"/>
      <c r="J2226" s="124"/>
      <c r="K2226" s="36"/>
      <c r="L2226" s="124"/>
      <c r="M2226" s="124"/>
      <c r="N2226" s="36"/>
      <c r="O2226" s="131"/>
      <c r="Q2226" s="303"/>
    </row>
    <row r="2227" spans="1:17" s="136" customFormat="1" x14ac:dyDescent="0.2">
      <c r="A2227" s="41"/>
      <c r="B2227" s="24"/>
      <c r="C2227" s="108"/>
      <c r="E2227" s="148"/>
      <c r="F2227" s="148"/>
      <c r="G2227" s="155"/>
      <c r="H2227" s="156"/>
      <c r="I2227" s="23"/>
      <c r="J2227" s="124"/>
      <c r="K2227" s="36"/>
      <c r="L2227" s="124"/>
      <c r="M2227" s="124"/>
      <c r="N2227" s="36"/>
      <c r="O2227" s="131"/>
      <c r="Q2227" s="303"/>
    </row>
    <row r="2228" spans="1:17" s="136" customFormat="1" x14ac:dyDescent="0.2">
      <c r="A2228" s="41"/>
      <c r="B2228" s="24"/>
      <c r="C2228" s="108"/>
      <c r="E2228" s="148"/>
      <c r="F2228" s="148"/>
      <c r="G2228" s="155"/>
      <c r="H2228" s="156"/>
      <c r="I2228" s="23"/>
      <c r="J2228" s="124"/>
      <c r="K2228" s="36"/>
      <c r="L2228" s="124"/>
      <c r="M2228" s="124"/>
      <c r="N2228" s="36"/>
      <c r="O2228" s="131"/>
      <c r="Q2228" s="303"/>
    </row>
    <row r="2229" spans="1:17" s="136" customFormat="1" x14ac:dyDescent="0.2">
      <c r="A2229" s="41"/>
      <c r="B2229" s="24"/>
      <c r="C2229" s="108"/>
      <c r="E2229" s="148"/>
      <c r="F2229" s="148"/>
      <c r="G2229" s="155"/>
      <c r="H2229" s="156"/>
      <c r="I2229" s="23"/>
      <c r="J2229" s="124"/>
      <c r="K2229" s="36"/>
      <c r="L2229" s="124"/>
      <c r="M2229" s="124"/>
      <c r="N2229" s="36"/>
      <c r="O2229" s="131"/>
      <c r="Q2229" s="303"/>
    </row>
    <row r="2230" spans="1:17" s="136" customFormat="1" x14ac:dyDescent="0.2">
      <c r="A2230" s="41"/>
      <c r="B2230" s="24"/>
      <c r="C2230" s="108"/>
      <c r="E2230" s="148"/>
      <c r="F2230" s="148"/>
      <c r="G2230" s="155"/>
      <c r="H2230" s="156"/>
      <c r="I2230" s="23"/>
      <c r="J2230" s="124"/>
      <c r="K2230" s="36"/>
      <c r="L2230" s="124"/>
      <c r="M2230" s="124"/>
      <c r="N2230" s="36"/>
      <c r="O2230" s="131"/>
      <c r="Q2230" s="303"/>
    </row>
    <row r="2231" spans="1:17" s="136" customFormat="1" x14ac:dyDescent="0.2">
      <c r="A2231" s="41"/>
      <c r="B2231" s="24"/>
      <c r="C2231" s="108"/>
      <c r="E2231" s="148"/>
      <c r="F2231" s="148"/>
      <c r="G2231" s="155"/>
      <c r="H2231" s="156"/>
      <c r="I2231" s="23"/>
      <c r="J2231" s="124"/>
      <c r="K2231" s="36"/>
      <c r="L2231" s="124"/>
      <c r="M2231" s="124"/>
      <c r="N2231" s="36"/>
      <c r="O2231" s="131"/>
      <c r="Q2231" s="303"/>
    </row>
    <row r="2232" spans="1:17" s="136" customFormat="1" x14ac:dyDescent="0.2">
      <c r="A2232" s="41"/>
      <c r="B2232" s="24"/>
      <c r="C2232" s="108"/>
      <c r="E2232" s="148"/>
      <c r="F2232" s="148"/>
      <c r="G2232" s="155"/>
      <c r="H2232" s="156"/>
      <c r="I2232" s="23"/>
      <c r="J2232" s="124"/>
      <c r="K2232" s="36"/>
      <c r="L2232" s="124"/>
      <c r="M2232" s="124"/>
      <c r="N2232" s="36"/>
      <c r="O2232" s="131"/>
      <c r="Q2232" s="303"/>
    </row>
    <row r="2233" spans="1:17" s="136" customFormat="1" x14ac:dyDescent="0.2">
      <c r="A2233" s="41"/>
      <c r="B2233" s="24"/>
      <c r="C2233" s="108"/>
      <c r="E2233" s="148"/>
      <c r="F2233" s="148"/>
      <c r="G2233" s="155"/>
      <c r="H2233" s="156"/>
      <c r="I2233" s="23"/>
      <c r="J2233" s="124"/>
      <c r="K2233" s="36"/>
      <c r="L2233" s="124"/>
      <c r="M2233" s="124"/>
      <c r="N2233" s="36"/>
      <c r="O2233" s="131"/>
      <c r="Q2233" s="303"/>
    </row>
    <row r="2234" spans="1:17" s="136" customFormat="1" x14ac:dyDescent="0.2">
      <c r="A2234" s="41"/>
      <c r="B2234" s="24"/>
      <c r="C2234" s="108"/>
      <c r="E2234" s="148"/>
      <c r="F2234" s="148"/>
      <c r="G2234" s="155"/>
      <c r="H2234" s="156"/>
      <c r="I2234" s="23"/>
      <c r="J2234" s="124"/>
      <c r="K2234" s="36"/>
      <c r="L2234" s="124"/>
      <c r="M2234" s="124"/>
      <c r="N2234" s="36"/>
      <c r="O2234" s="131"/>
      <c r="Q2234" s="303"/>
    </row>
    <row r="2235" spans="1:17" s="136" customFormat="1" x14ac:dyDescent="0.2">
      <c r="A2235" s="41"/>
      <c r="B2235" s="24"/>
      <c r="C2235" s="108"/>
      <c r="E2235" s="148"/>
      <c r="F2235" s="148"/>
      <c r="G2235" s="155"/>
      <c r="H2235" s="156"/>
      <c r="I2235" s="23"/>
      <c r="J2235" s="124"/>
      <c r="K2235" s="36"/>
      <c r="L2235" s="124"/>
      <c r="M2235" s="124"/>
      <c r="N2235" s="36"/>
      <c r="O2235" s="131"/>
      <c r="Q2235" s="303"/>
    </row>
    <row r="2236" spans="1:17" s="136" customFormat="1" x14ac:dyDescent="0.2">
      <c r="A2236" s="41"/>
      <c r="B2236" s="24"/>
      <c r="C2236" s="108"/>
      <c r="E2236" s="148"/>
      <c r="F2236" s="148"/>
      <c r="G2236" s="155"/>
      <c r="H2236" s="156"/>
      <c r="I2236" s="23"/>
      <c r="J2236" s="124"/>
      <c r="K2236" s="36"/>
      <c r="L2236" s="124"/>
      <c r="M2236" s="124"/>
      <c r="N2236" s="36"/>
      <c r="O2236" s="131"/>
      <c r="Q2236" s="303"/>
    </row>
    <row r="2237" spans="1:17" s="136" customFormat="1" x14ac:dyDescent="0.2">
      <c r="A2237" s="41"/>
      <c r="B2237" s="24"/>
      <c r="C2237" s="108"/>
      <c r="E2237" s="148"/>
      <c r="F2237" s="148"/>
      <c r="G2237" s="155"/>
      <c r="H2237" s="156"/>
      <c r="I2237" s="23"/>
      <c r="J2237" s="124"/>
      <c r="K2237" s="36"/>
      <c r="L2237" s="124"/>
      <c r="M2237" s="124"/>
      <c r="N2237" s="36"/>
      <c r="O2237" s="131"/>
      <c r="Q2237" s="303"/>
    </row>
    <row r="2238" spans="1:17" s="136" customFormat="1" x14ac:dyDescent="0.2">
      <c r="A2238" s="41"/>
      <c r="B2238" s="24"/>
      <c r="C2238" s="108"/>
      <c r="E2238" s="148"/>
      <c r="F2238" s="148"/>
      <c r="G2238" s="155"/>
      <c r="H2238" s="156"/>
      <c r="I2238" s="23"/>
      <c r="J2238" s="124"/>
      <c r="K2238" s="36"/>
      <c r="L2238" s="124"/>
      <c r="M2238" s="124"/>
      <c r="N2238" s="36"/>
      <c r="O2238" s="131"/>
      <c r="Q2238" s="303"/>
    </row>
    <row r="2239" spans="1:17" s="136" customFormat="1" x14ac:dyDescent="0.2">
      <c r="A2239" s="41"/>
      <c r="B2239" s="24"/>
      <c r="C2239" s="108"/>
      <c r="E2239" s="148"/>
      <c r="F2239" s="148"/>
      <c r="G2239" s="155"/>
      <c r="H2239" s="156"/>
      <c r="I2239" s="23"/>
      <c r="J2239" s="124"/>
      <c r="K2239" s="36"/>
      <c r="L2239" s="124"/>
      <c r="M2239" s="124"/>
      <c r="N2239" s="36"/>
      <c r="O2239" s="131"/>
      <c r="Q2239" s="303"/>
    </row>
    <row r="2240" spans="1:17" s="136" customFormat="1" x14ac:dyDescent="0.2">
      <c r="A2240" s="41"/>
      <c r="B2240" s="24"/>
      <c r="C2240" s="108"/>
      <c r="E2240" s="148"/>
      <c r="F2240" s="148"/>
      <c r="G2240" s="155"/>
      <c r="H2240" s="156"/>
      <c r="I2240" s="23"/>
      <c r="J2240" s="124"/>
      <c r="K2240" s="36"/>
      <c r="L2240" s="124"/>
      <c r="M2240" s="124"/>
      <c r="N2240" s="36"/>
      <c r="O2240" s="131"/>
      <c r="Q2240" s="303"/>
    </row>
    <row r="2241" spans="1:17" s="136" customFormat="1" x14ac:dyDescent="0.2">
      <c r="A2241" s="41"/>
      <c r="B2241" s="24"/>
      <c r="C2241" s="108"/>
      <c r="E2241" s="148"/>
      <c r="F2241" s="148"/>
      <c r="G2241" s="155"/>
      <c r="H2241" s="156"/>
      <c r="I2241" s="23"/>
      <c r="J2241" s="124"/>
      <c r="K2241" s="36"/>
      <c r="L2241" s="124"/>
      <c r="M2241" s="124"/>
      <c r="N2241" s="36"/>
      <c r="O2241" s="131"/>
      <c r="Q2241" s="303"/>
    </row>
    <row r="2242" spans="1:17" s="136" customFormat="1" x14ac:dyDescent="0.2">
      <c r="A2242" s="41"/>
      <c r="B2242" s="24"/>
      <c r="C2242" s="108"/>
      <c r="E2242" s="148"/>
      <c r="F2242" s="148"/>
      <c r="G2242" s="155"/>
      <c r="H2242" s="156"/>
      <c r="I2242" s="23"/>
      <c r="J2242" s="124"/>
      <c r="K2242" s="36"/>
      <c r="L2242" s="124"/>
      <c r="M2242" s="124"/>
      <c r="N2242" s="36"/>
      <c r="O2242" s="131"/>
      <c r="Q2242" s="303"/>
    </row>
    <row r="2243" spans="1:17" s="136" customFormat="1" x14ac:dyDescent="0.2">
      <c r="A2243" s="41"/>
      <c r="B2243" s="24"/>
      <c r="C2243" s="108"/>
      <c r="E2243" s="148"/>
      <c r="F2243" s="148"/>
      <c r="G2243" s="155"/>
      <c r="H2243" s="156"/>
      <c r="I2243" s="23"/>
      <c r="J2243" s="124"/>
      <c r="K2243" s="36"/>
      <c r="L2243" s="124"/>
      <c r="M2243" s="124"/>
      <c r="N2243" s="36"/>
      <c r="O2243" s="131"/>
      <c r="Q2243" s="303"/>
    </row>
    <row r="2244" spans="1:17" s="136" customFormat="1" x14ac:dyDescent="0.2">
      <c r="A2244" s="41"/>
      <c r="B2244" s="24"/>
      <c r="C2244" s="108"/>
      <c r="E2244" s="148"/>
      <c r="F2244" s="148"/>
      <c r="G2244" s="155"/>
      <c r="H2244" s="156"/>
      <c r="I2244" s="23"/>
      <c r="J2244" s="124"/>
      <c r="K2244" s="36"/>
      <c r="L2244" s="124"/>
      <c r="M2244" s="124"/>
      <c r="N2244" s="36"/>
      <c r="O2244" s="131"/>
      <c r="Q2244" s="303"/>
    </row>
    <row r="2245" spans="1:17" s="136" customFormat="1" x14ac:dyDescent="0.2">
      <c r="A2245" s="41"/>
      <c r="B2245" s="24"/>
      <c r="C2245" s="108"/>
      <c r="E2245" s="148"/>
      <c r="F2245" s="148"/>
      <c r="G2245" s="155"/>
      <c r="H2245" s="156"/>
      <c r="I2245" s="23"/>
      <c r="J2245" s="124"/>
      <c r="K2245" s="36"/>
      <c r="L2245" s="124"/>
      <c r="M2245" s="124"/>
      <c r="N2245" s="36"/>
      <c r="O2245" s="131"/>
      <c r="Q2245" s="303"/>
    </row>
    <row r="2246" spans="1:17" s="136" customFormat="1" x14ac:dyDescent="0.2">
      <c r="A2246" s="41"/>
      <c r="B2246" s="24"/>
      <c r="C2246" s="108"/>
      <c r="E2246" s="148"/>
      <c r="F2246" s="148"/>
      <c r="G2246" s="155"/>
      <c r="H2246" s="156"/>
      <c r="I2246" s="23"/>
      <c r="J2246" s="124"/>
      <c r="K2246" s="36"/>
      <c r="L2246" s="124"/>
      <c r="M2246" s="124"/>
      <c r="N2246" s="36"/>
      <c r="O2246" s="131"/>
      <c r="Q2246" s="303"/>
    </row>
    <row r="2247" spans="1:17" s="136" customFormat="1" x14ac:dyDescent="0.2">
      <c r="A2247" s="41"/>
      <c r="B2247" s="24"/>
      <c r="C2247" s="108"/>
      <c r="E2247" s="148"/>
      <c r="F2247" s="148"/>
      <c r="G2247" s="155"/>
      <c r="H2247" s="156"/>
      <c r="I2247" s="23"/>
      <c r="J2247" s="124"/>
      <c r="K2247" s="36"/>
      <c r="L2247" s="124"/>
      <c r="M2247" s="124"/>
      <c r="N2247" s="36"/>
      <c r="O2247" s="131"/>
      <c r="Q2247" s="303"/>
    </row>
    <row r="2248" spans="1:17" s="136" customFormat="1" x14ac:dyDescent="0.2">
      <c r="A2248" s="41"/>
      <c r="B2248" s="24"/>
      <c r="C2248" s="108"/>
      <c r="E2248" s="148"/>
      <c r="F2248" s="148"/>
      <c r="G2248" s="155"/>
      <c r="H2248" s="156"/>
      <c r="I2248" s="23"/>
      <c r="J2248" s="124"/>
      <c r="K2248" s="36"/>
      <c r="L2248" s="124"/>
      <c r="M2248" s="124"/>
      <c r="N2248" s="36"/>
      <c r="O2248" s="131"/>
      <c r="Q2248" s="303"/>
    </row>
    <row r="2249" spans="1:17" s="136" customFormat="1" x14ac:dyDescent="0.2">
      <c r="A2249" s="41"/>
      <c r="B2249" s="24"/>
      <c r="C2249" s="108"/>
      <c r="E2249" s="148"/>
      <c r="F2249" s="148"/>
      <c r="G2249" s="155"/>
      <c r="H2249" s="156"/>
      <c r="I2249" s="23"/>
      <c r="J2249" s="124"/>
      <c r="K2249" s="36"/>
      <c r="L2249" s="124"/>
      <c r="M2249" s="124"/>
      <c r="N2249" s="36"/>
      <c r="O2249" s="131"/>
      <c r="Q2249" s="303"/>
    </row>
    <row r="2250" spans="1:17" s="136" customFormat="1" x14ac:dyDescent="0.2">
      <c r="A2250" s="41"/>
      <c r="B2250" s="24"/>
      <c r="C2250" s="108"/>
      <c r="E2250" s="148"/>
      <c r="F2250" s="148"/>
      <c r="G2250" s="155"/>
      <c r="H2250" s="156"/>
      <c r="I2250" s="23"/>
      <c r="J2250" s="124"/>
      <c r="K2250" s="36"/>
      <c r="L2250" s="124"/>
      <c r="M2250" s="124"/>
      <c r="N2250" s="36"/>
      <c r="O2250" s="131"/>
      <c r="Q2250" s="303"/>
    </row>
    <row r="2251" spans="1:17" s="136" customFormat="1" x14ac:dyDescent="0.2">
      <c r="A2251" s="41"/>
      <c r="B2251" s="24"/>
      <c r="C2251" s="108"/>
      <c r="E2251" s="148"/>
      <c r="F2251" s="148"/>
      <c r="G2251" s="155"/>
      <c r="H2251" s="156"/>
      <c r="I2251" s="23"/>
      <c r="J2251" s="124"/>
      <c r="K2251" s="36"/>
      <c r="L2251" s="124"/>
      <c r="M2251" s="124"/>
      <c r="N2251" s="36"/>
      <c r="O2251" s="131"/>
      <c r="Q2251" s="303"/>
    </row>
    <row r="2252" spans="1:17" s="136" customFormat="1" x14ac:dyDescent="0.2">
      <c r="A2252" s="41"/>
      <c r="B2252" s="24"/>
      <c r="C2252" s="108"/>
      <c r="E2252" s="148"/>
      <c r="F2252" s="148"/>
      <c r="G2252" s="155"/>
      <c r="H2252" s="156"/>
      <c r="I2252" s="23"/>
      <c r="J2252" s="124"/>
      <c r="K2252" s="36"/>
      <c r="L2252" s="124"/>
      <c r="M2252" s="124"/>
      <c r="N2252" s="36"/>
      <c r="O2252" s="131"/>
      <c r="Q2252" s="303"/>
    </row>
    <row r="2253" spans="1:17" s="136" customFormat="1" x14ac:dyDescent="0.2">
      <c r="A2253" s="41"/>
      <c r="B2253" s="24"/>
      <c r="C2253" s="108"/>
      <c r="E2253" s="148"/>
      <c r="F2253" s="148"/>
      <c r="G2253" s="155"/>
      <c r="H2253" s="156"/>
      <c r="I2253" s="23"/>
      <c r="J2253" s="124"/>
      <c r="K2253" s="36"/>
      <c r="L2253" s="124"/>
      <c r="M2253" s="124"/>
      <c r="N2253" s="36"/>
      <c r="O2253" s="131"/>
      <c r="Q2253" s="303"/>
    </row>
    <row r="2254" spans="1:17" s="136" customFormat="1" x14ac:dyDescent="0.2">
      <c r="A2254" s="41"/>
      <c r="B2254" s="24"/>
      <c r="C2254" s="108"/>
      <c r="E2254" s="148"/>
      <c r="F2254" s="148"/>
      <c r="G2254" s="155"/>
      <c r="H2254" s="156"/>
      <c r="I2254" s="23"/>
      <c r="J2254" s="124"/>
      <c r="K2254" s="36"/>
      <c r="L2254" s="124"/>
      <c r="M2254" s="124"/>
      <c r="N2254" s="36"/>
      <c r="O2254" s="131"/>
      <c r="Q2254" s="303"/>
    </row>
    <row r="2255" spans="1:17" s="136" customFormat="1" x14ac:dyDescent="0.2">
      <c r="A2255" s="41"/>
      <c r="B2255" s="24"/>
      <c r="C2255" s="108"/>
      <c r="E2255" s="148"/>
      <c r="F2255" s="148"/>
      <c r="G2255" s="155"/>
      <c r="H2255" s="156"/>
      <c r="I2255" s="23"/>
      <c r="J2255" s="124"/>
      <c r="K2255" s="36"/>
      <c r="L2255" s="124"/>
      <c r="M2255" s="124"/>
      <c r="N2255" s="36"/>
      <c r="O2255" s="131"/>
      <c r="Q2255" s="303"/>
    </row>
    <row r="2256" spans="1:17" s="136" customFormat="1" x14ac:dyDescent="0.2">
      <c r="A2256" s="41"/>
      <c r="B2256" s="24"/>
      <c r="C2256" s="108"/>
      <c r="E2256" s="148"/>
      <c r="F2256" s="148"/>
      <c r="G2256" s="155"/>
      <c r="H2256" s="156"/>
      <c r="I2256" s="23"/>
      <c r="J2256" s="124"/>
      <c r="K2256" s="36"/>
      <c r="L2256" s="124"/>
      <c r="M2256" s="124"/>
      <c r="N2256" s="36"/>
      <c r="O2256" s="131"/>
      <c r="Q2256" s="303"/>
    </row>
    <row r="2257" spans="1:17" s="136" customFormat="1" x14ac:dyDescent="0.2">
      <c r="A2257" s="41"/>
      <c r="B2257" s="24"/>
      <c r="C2257" s="108"/>
      <c r="E2257" s="148"/>
      <c r="F2257" s="148"/>
      <c r="G2257" s="155"/>
      <c r="H2257" s="156"/>
      <c r="I2257" s="23"/>
      <c r="J2257" s="124"/>
      <c r="K2257" s="36"/>
      <c r="L2257" s="124"/>
      <c r="M2257" s="124"/>
      <c r="N2257" s="36"/>
      <c r="O2257" s="131"/>
      <c r="Q2257" s="303"/>
    </row>
    <row r="2258" spans="1:17" s="136" customFormat="1" x14ac:dyDescent="0.2">
      <c r="A2258" s="41"/>
      <c r="B2258" s="24"/>
      <c r="C2258" s="108"/>
      <c r="E2258" s="148"/>
      <c r="F2258" s="148"/>
      <c r="G2258" s="155"/>
      <c r="H2258" s="156"/>
      <c r="I2258" s="23"/>
      <c r="J2258" s="124"/>
      <c r="K2258" s="36"/>
      <c r="L2258" s="124"/>
      <c r="M2258" s="124"/>
      <c r="N2258" s="36"/>
      <c r="O2258" s="131"/>
      <c r="Q2258" s="303"/>
    </row>
    <row r="2259" spans="1:17" s="136" customFormat="1" x14ac:dyDescent="0.2">
      <c r="A2259" s="41"/>
      <c r="B2259" s="24"/>
      <c r="C2259" s="108"/>
      <c r="E2259" s="148"/>
      <c r="F2259" s="148"/>
      <c r="G2259" s="155"/>
      <c r="H2259" s="156"/>
      <c r="I2259" s="23"/>
      <c r="J2259" s="124"/>
      <c r="K2259" s="36"/>
      <c r="L2259" s="124"/>
      <c r="M2259" s="124"/>
      <c r="N2259" s="36"/>
      <c r="O2259" s="131"/>
      <c r="Q2259" s="303"/>
    </row>
    <row r="2260" spans="1:17" s="136" customFormat="1" x14ac:dyDescent="0.2">
      <c r="A2260" s="41"/>
      <c r="B2260" s="24"/>
      <c r="C2260" s="108"/>
      <c r="E2260" s="148"/>
      <c r="F2260" s="148"/>
      <c r="G2260" s="155"/>
      <c r="H2260" s="156"/>
      <c r="I2260" s="23"/>
      <c r="J2260" s="124"/>
      <c r="K2260" s="36"/>
      <c r="L2260" s="124"/>
      <c r="M2260" s="124"/>
      <c r="N2260" s="36"/>
      <c r="O2260" s="131"/>
      <c r="Q2260" s="303"/>
    </row>
    <row r="2261" spans="1:17" s="136" customFormat="1" x14ac:dyDescent="0.2">
      <c r="A2261" s="41"/>
      <c r="B2261" s="24"/>
      <c r="C2261" s="108"/>
      <c r="E2261" s="148"/>
      <c r="F2261" s="148"/>
      <c r="G2261" s="155"/>
      <c r="H2261" s="156"/>
      <c r="I2261" s="23"/>
      <c r="J2261" s="124"/>
      <c r="K2261" s="36"/>
      <c r="L2261" s="124"/>
      <c r="M2261" s="124"/>
      <c r="N2261" s="36"/>
      <c r="O2261" s="131"/>
      <c r="Q2261" s="303"/>
    </row>
    <row r="2262" spans="1:17" s="136" customFormat="1" x14ac:dyDescent="0.2">
      <c r="A2262" s="41"/>
      <c r="B2262" s="24"/>
      <c r="C2262" s="108"/>
      <c r="E2262" s="148"/>
      <c r="F2262" s="148"/>
      <c r="G2262" s="155"/>
      <c r="H2262" s="156"/>
      <c r="I2262" s="23"/>
      <c r="J2262" s="124"/>
      <c r="K2262" s="36"/>
      <c r="L2262" s="124"/>
      <c r="M2262" s="124"/>
      <c r="N2262" s="36"/>
      <c r="O2262" s="131"/>
      <c r="Q2262" s="303"/>
    </row>
    <row r="2263" spans="1:17" s="136" customFormat="1" x14ac:dyDescent="0.2">
      <c r="A2263" s="41"/>
      <c r="B2263" s="24"/>
      <c r="C2263" s="108"/>
      <c r="E2263" s="148"/>
      <c r="F2263" s="148"/>
      <c r="G2263" s="155"/>
      <c r="H2263" s="156"/>
      <c r="I2263" s="23"/>
      <c r="J2263" s="124"/>
      <c r="K2263" s="36"/>
      <c r="L2263" s="124"/>
      <c r="M2263" s="124"/>
      <c r="N2263" s="36"/>
      <c r="O2263" s="131"/>
      <c r="Q2263" s="303"/>
    </row>
    <row r="2264" spans="1:17" s="136" customFormat="1" x14ac:dyDescent="0.2">
      <c r="A2264" s="41"/>
      <c r="B2264" s="24"/>
      <c r="C2264" s="108"/>
      <c r="E2264" s="148"/>
      <c r="F2264" s="148"/>
      <c r="G2264" s="155"/>
      <c r="H2264" s="156"/>
      <c r="I2264" s="23"/>
      <c r="J2264" s="124"/>
      <c r="K2264" s="36"/>
      <c r="L2264" s="124"/>
      <c r="M2264" s="124"/>
      <c r="N2264" s="36"/>
      <c r="O2264" s="131"/>
      <c r="Q2264" s="303"/>
    </row>
    <row r="2265" spans="1:17" s="136" customFormat="1" x14ac:dyDescent="0.2">
      <c r="A2265" s="41"/>
      <c r="B2265" s="24"/>
      <c r="C2265" s="108"/>
      <c r="E2265" s="148"/>
      <c r="F2265" s="148"/>
      <c r="G2265" s="155"/>
      <c r="H2265" s="156"/>
      <c r="I2265" s="23"/>
      <c r="J2265" s="124"/>
      <c r="K2265" s="36"/>
      <c r="L2265" s="124"/>
      <c r="M2265" s="124"/>
      <c r="N2265" s="36"/>
      <c r="O2265" s="131"/>
      <c r="Q2265" s="303"/>
    </row>
    <row r="2266" spans="1:17" s="136" customFormat="1" x14ac:dyDescent="0.2">
      <c r="A2266" s="41"/>
      <c r="B2266" s="24"/>
      <c r="C2266" s="108"/>
      <c r="E2266" s="148"/>
      <c r="F2266" s="148"/>
      <c r="G2266" s="155"/>
      <c r="H2266" s="156"/>
      <c r="I2266" s="23"/>
      <c r="J2266" s="124"/>
      <c r="K2266" s="36"/>
      <c r="L2266" s="124"/>
      <c r="M2266" s="124"/>
      <c r="N2266" s="36"/>
      <c r="O2266" s="131"/>
      <c r="Q2266" s="303"/>
    </row>
    <row r="2267" spans="1:17" s="136" customFormat="1" x14ac:dyDescent="0.2">
      <c r="A2267" s="41"/>
      <c r="B2267" s="24"/>
      <c r="C2267" s="108"/>
      <c r="E2267" s="148"/>
      <c r="F2267" s="148"/>
      <c r="G2267" s="155"/>
      <c r="H2267" s="156"/>
      <c r="I2267" s="23"/>
      <c r="J2267" s="124"/>
      <c r="K2267" s="36"/>
      <c r="L2267" s="124"/>
      <c r="M2267" s="124"/>
      <c r="N2267" s="36"/>
      <c r="O2267" s="131"/>
      <c r="Q2267" s="303"/>
    </row>
    <row r="2268" spans="1:17" s="136" customFormat="1" x14ac:dyDescent="0.2">
      <c r="A2268" s="41"/>
      <c r="B2268" s="24"/>
      <c r="C2268" s="108"/>
      <c r="E2268" s="148"/>
      <c r="F2268" s="148"/>
      <c r="G2268" s="155"/>
      <c r="H2268" s="156"/>
      <c r="I2268" s="23"/>
      <c r="J2268" s="124"/>
      <c r="K2268" s="36"/>
      <c r="L2268" s="124"/>
      <c r="M2268" s="124"/>
      <c r="N2268" s="36"/>
      <c r="O2268" s="131"/>
      <c r="Q2268" s="303"/>
    </row>
    <row r="2269" spans="1:17" s="136" customFormat="1" x14ac:dyDescent="0.2">
      <c r="A2269" s="41"/>
      <c r="B2269" s="24"/>
      <c r="C2269" s="108"/>
      <c r="E2269" s="148"/>
      <c r="F2269" s="148"/>
      <c r="G2269" s="155"/>
      <c r="H2269" s="156"/>
      <c r="I2269" s="23"/>
      <c r="J2269" s="124"/>
      <c r="K2269" s="36"/>
      <c r="L2269" s="124"/>
      <c r="M2269" s="124"/>
      <c r="N2269" s="36"/>
      <c r="O2269" s="131"/>
      <c r="Q2269" s="303"/>
    </row>
    <row r="2270" spans="1:17" s="136" customFormat="1" x14ac:dyDescent="0.2">
      <c r="A2270" s="41"/>
      <c r="B2270" s="24"/>
      <c r="C2270" s="108"/>
      <c r="E2270" s="148"/>
      <c r="F2270" s="148"/>
      <c r="G2270" s="155"/>
      <c r="H2270" s="156"/>
      <c r="I2270" s="23"/>
      <c r="J2270" s="124"/>
      <c r="K2270" s="36"/>
      <c r="L2270" s="124"/>
      <c r="M2270" s="124"/>
      <c r="N2270" s="36"/>
      <c r="O2270" s="131"/>
      <c r="Q2270" s="303"/>
    </row>
    <row r="2271" spans="1:17" s="136" customFormat="1" x14ac:dyDescent="0.2">
      <c r="A2271" s="41"/>
      <c r="B2271" s="24"/>
      <c r="C2271" s="108"/>
      <c r="E2271" s="148"/>
      <c r="F2271" s="148"/>
      <c r="G2271" s="155"/>
      <c r="H2271" s="156"/>
      <c r="I2271" s="23"/>
      <c r="J2271" s="124"/>
      <c r="K2271" s="36"/>
      <c r="L2271" s="124"/>
      <c r="M2271" s="124"/>
      <c r="N2271" s="36"/>
      <c r="O2271" s="131"/>
      <c r="Q2271" s="303"/>
    </row>
    <row r="2272" spans="1:17" s="136" customFormat="1" x14ac:dyDescent="0.2">
      <c r="A2272" s="41"/>
      <c r="B2272" s="24"/>
      <c r="C2272" s="108"/>
      <c r="E2272" s="148"/>
      <c r="F2272" s="148"/>
      <c r="G2272" s="155"/>
      <c r="H2272" s="156"/>
      <c r="I2272" s="23"/>
      <c r="J2272" s="124"/>
      <c r="K2272" s="36"/>
      <c r="L2272" s="124"/>
      <c r="M2272" s="124"/>
      <c r="N2272" s="36"/>
      <c r="O2272" s="131"/>
      <c r="Q2272" s="303"/>
    </row>
    <row r="2273" spans="1:17" s="136" customFormat="1" x14ac:dyDescent="0.2">
      <c r="A2273" s="41"/>
      <c r="B2273" s="24"/>
      <c r="C2273" s="108"/>
      <c r="E2273" s="148"/>
      <c r="F2273" s="148"/>
      <c r="G2273" s="155"/>
      <c r="H2273" s="156"/>
      <c r="I2273" s="23"/>
      <c r="J2273" s="124"/>
      <c r="K2273" s="36"/>
      <c r="L2273" s="124"/>
      <c r="M2273" s="124"/>
      <c r="N2273" s="36"/>
      <c r="O2273" s="131"/>
      <c r="Q2273" s="303"/>
    </row>
    <row r="2274" spans="1:17" s="136" customFormat="1" x14ac:dyDescent="0.2">
      <c r="A2274" s="41"/>
      <c r="B2274" s="24"/>
      <c r="C2274" s="108"/>
      <c r="E2274" s="148"/>
      <c r="F2274" s="148"/>
      <c r="G2274" s="155"/>
      <c r="H2274" s="156"/>
      <c r="I2274" s="23"/>
      <c r="J2274" s="124"/>
      <c r="K2274" s="36"/>
      <c r="L2274" s="124"/>
      <c r="M2274" s="124"/>
      <c r="N2274" s="36"/>
      <c r="O2274" s="131"/>
      <c r="Q2274" s="303"/>
    </row>
    <row r="2275" spans="1:17" s="136" customFormat="1" x14ac:dyDescent="0.2">
      <c r="A2275" s="41"/>
      <c r="B2275" s="24"/>
      <c r="C2275" s="108"/>
      <c r="E2275" s="148"/>
      <c r="F2275" s="148"/>
      <c r="G2275" s="155"/>
      <c r="H2275" s="156"/>
      <c r="I2275" s="23"/>
      <c r="J2275" s="124"/>
      <c r="K2275" s="36"/>
      <c r="L2275" s="124"/>
      <c r="M2275" s="124"/>
      <c r="N2275" s="36"/>
      <c r="O2275" s="131"/>
      <c r="Q2275" s="303"/>
    </row>
    <row r="2276" spans="1:17" s="136" customFormat="1" x14ac:dyDescent="0.2">
      <c r="A2276" s="41"/>
      <c r="B2276" s="24"/>
      <c r="C2276" s="108"/>
      <c r="E2276" s="148"/>
      <c r="F2276" s="148"/>
      <c r="G2276" s="155"/>
      <c r="H2276" s="156"/>
      <c r="I2276" s="23"/>
      <c r="J2276" s="124"/>
      <c r="K2276" s="36"/>
      <c r="L2276" s="124"/>
      <c r="M2276" s="124"/>
      <c r="N2276" s="36"/>
      <c r="O2276" s="131"/>
      <c r="Q2276" s="303"/>
    </row>
    <row r="2277" spans="1:17" s="136" customFormat="1" x14ac:dyDescent="0.2">
      <c r="A2277" s="41"/>
      <c r="B2277" s="24"/>
      <c r="C2277" s="108"/>
      <c r="E2277" s="148"/>
      <c r="F2277" s="148"/>
      <c r="G2277" s="155"/>
      <c r="H2277" s="156"/>
      <c r="I2277" s="23"/>
      <c r="J2277" s="124"/>
      <c r="K2277" s="36"/>
      <c r="L2277" s="124"/>
      <c r="M2277" s="124"/>
      <c r="N2277" s="36"/>
      <c r="O2277" s="131"/>
      <c r="Q2277" s="303"/>
    </row>
    <row r="2278" spans="1:17" s="136" customFormat="1" x14ac:dyDescent="0.2">
      <c r="A2278" s="41"/>
      <c r="B2278" s="24"/>
      <c r="C2278" s="108"/>
      <c r="E2278" s="148"/>
      <c r="F2278" s="148"/>
      <c r="G2278" s="155"/>
      <c r="H2278" s="156"/>
      <c r="I2278" s="23"/>
      <c r="J2278" s="124"/>
      <c r="K2278" s="36"/>
      <c r="L2278" s="124"/>
      <c r="M2278" s="124"/>
      <c r="N2278" s="36"/>
      <c r="O2278" s="131"/>
      <c r="Q2278" s="303"/>
    </row>
    <row r="2279" spans="1:17" s="136" customFormat="1" x14ac:dyDescent="0.2">
      <c r="A2279" s="41"/>
      <c r="B2279" s="24"/>
      <c r="C2279" s="108"/>
      <c r="E2279" s="148"/>
      <c r="F2279" s="148"/>
      <c r="G2279" s="155"/>
      <c r="H2279" s="156"/>
      <c r="I2279" s="23"/>
      <c r="J2279" s="124"/>
      <c r="K2279" s="36"/>
      <c r="L2279" s="124"/>
      <c r="M2279" s="124"/>
      <c r="N2279" s="36"/>
      <c r="O2279" s="131"/>
      <c r="Q2279" s="303"/>
    </row>
    <row r="2280" spans="1:17" s="136" customFormat="1" x14ac:dyDescent="0.2">
      <c r="A2280" s="41"/>
      <c r="B2280" s="24"/>
      <c r="C2280" s="108"/>
      <c r="E2280" s="148"/>
      <c r="F2280" s="148"/>
      <c r="G2280" s="155"/>
      <c r="H2280" s="156"/>
      <c r="I2280" s="23"/>
      <c r="J2280" s="124"/>
      <c r="K2280" s="36"/>
      <c r="L2280" s="124"/>
      <c r="M2280" s="124"/>
      <c r="N2280" s="36"/>
      <c r="O2280" s="131"/>
      <c r="Q2280" s="303"/>
    </row>
    <row r="2281" spans="1:17" s="136" customFormat="1" x14ac:dyDescent="0.2">
      <c r="A2281" s="41"/>
      <c r="B2281" s="24"/>
      <c r="C2281" s="108"/>
      <c r="E2281" s="148"/>
      <c r="F2281" s="148"/>
      <c r="G2281" s="155"/>
      <c r="H2281" s="156"/>
      <c r="I2281" s="23"/>
      <c r="J2281" s="124"/>
      <c r="K2281" s="36"/>
      <c r="L2281" s="124"/>
      <c r="M2281" s="124"/>
      <c r="N2281" s="36"/>
      <c r="O2281" s="131"/>
      <c r="Q2281" s="303"/>
    </row>
    <row r="2282" spans="1:17" s="136" customFormat="1" x14ac:dyDescent="0.2">
      <c r="A2282" s="41"/>
      <c r="B2282" s="24"/>
      <c r="C2282" s="108"/>
      <c r="E2282" s="148"/>
      <c r="F2282" s="148"/>
      <c r="G2282" s="155"/>
      <c r="H2282" s="156"/>
      <c r="I2282" s="23"/>
      <c r="J2282" s="124"/>
      <c r="K2282" s="36"/>
      <c r="L2282" s="124"/>
      <c r="M2282" s="124"/>
      <c r="N2282" s="36"/>
      <c r="O2282" s="131"/>
      <c r="Q2282" s="303"/>
    </row>
    <row r="2283" spans="1:17" s="136" customFormat="1" x14ac:dyDescent="0.2">
      <c r="A2283" s="41"/>
      <c r="B2283" s="24"/>
      <c r="C2283" s="108"/>
      <c r="E2283" s="148"/>
      <c r="F2283" s="148"/>
      <c r="G2283" s="155"/>
      <c r="H2283" s="156"/>
      <c r="I2283" s="23"/>
      <c r="J2283" s="124"/>
      <c r="K2283" s="36"/>
      <c r="L2283" s="124"/>
      <c r="M2283" s="124"/>
      <c r="N2283" s="36"/>
      <c r="O2283" s="131"/>
      <c r="Q2283" s="303"/>
    </row>
    <row r="2284" spans="1:17" s="136" customFormat="1" x14ac:dyDescent="0.2">
      <c r="A2284" s="41"/>
      <c r="B2284" s="24"/>
      <c r="C2284" s="108"/>
      <c r="E2284" s="148"/>
      <c r="F2284" s="148"/>
      <c r="G2284" s="155"/>
      <c r="H2284" s="156"/>
      <c r="I2284" s="23"/>
      <c r="J2284" s="124"/>
      <c r="K2284" s="36"/>
      <c r="L2284" s="124"/>
      <c r="M2284" s="124"/>
      <c r="N2284" s="36"/>
      <c r="O2284" s="131"/>
      <c r="Q2284" s="303"/>
    </row>
    <row r="2285" spans="1:17" s="136" customFormat="1" x14ac:dyDescent="0.2">
      <c r="A2285" s="41"/>
      <c r="B2285" s="24"/>
      <c r="C2285" s="108"/>
      <c r="E2285" s="148"/>
      <c r="F2285" s="148"/>
      <c r="G2285" s="155"/>
      <c r="H2285" s="156"/>
      <c r="I2285" s="23"/>
      <c r="J2285" s="124"/>
      <c r="K2285" s="36"/>
      <c r="L2285" s="124"/>
      <c r="M2285" s="124"/>
      <c r="N2285" s="36"/>
      <c r="O2285" s="131"/>
      <c r="Q2285" s="303"/>
    </row>
    <row r="2286" spans="1:17" s="136" customFormat="1" x14ac:dyDescent="0.2">
      <c r="A2286" s="41"/>
      <c r="B2286" s="24"/>
      <c r="C2286" s="108"/>
      <c r="E2286" s="148"/>
      <c r="F2286" s="148"/>
      <c r="G2286" s="155"/>
      <c r="H2286" s="156"/>
      <c r="I2286" s="23"/>
      <c r="J2286" s="124"/>
      <c r="K2286" s="36"/>
      <c r="L2286" s="124"/>
      <c r="M2286" s="124"/>
      <c r="N2286" s="36"/>
      <c r="O2286" s="131"/>
      <c r="Q2286" s="303"/>
    </row>
    <row r="2287" spans="1:17" s="136" customFormat="1" x14ac:dyDescent="0.2">
      <c r="A2287" s="41"/>
      <c r="B2287" s="24"/>
      <c r="C2287" s="108"/>
      <c r="E2287" s="148"/>
      <c r="F2287" s="148"/>
      <c r="G2287" s="155"/>
      <c r="H2287" s="156"/>
      <c r="I2287" s="23"/>
      <c r="J2287" s="124"/>
      <c r="K2287" s="36"/>
      <c r="L2287" s="124"/>
      <c r="M2287" s="124"/>
      <c r="N2287" s="36"/>
      <c r="O2287" s="131"/>
      <c r="Q2287" s="303"/>
    </row>
    <row r="2288" spans="1:17" s="136" customFormat="1" x14ac:dyDescent="0.2">
      <c r="A2288" s="41"/>
      <c r="B2288" s="24"/>
      <c r="C2288" s="108"/>
      <c r="E2288" s="148"/>
      <c r="F2288" s="148"/>
      <c r="G2288" s="155"/>
      <c r="H2288" s="156"/>
      <c r="I2288" s="23"/>
      <c r="J2288" s="124"/>
      <c r="K2288" s="36"/>
      <c r="L2288" s="124"/>
      <c r="M2288" s="124"/>
      <c r="N2288" s="36"/>
      <c r="O2288" s="131"/>
      <c r="Q2288" s="303"/>
    </row>
    <row r="2289" spans="1:17" s="136" customFormat="1" x14ac:dyDescent="0.2">
      <c r="A2289" s="41"/>
      <c r="B2289" s="24"/>
      <c r="C2289" s="108"/>
      <c r="E2289" s="148"/>
      <c r="F2289" s="148"/>
      <c r="G2289" s="155"/>
      <c r="H2289" s="156"/>
      <c r="I2289" s="23"/>
      <c r="J2289" s="124"/>
      <c r="K2289" s="36"/>
      <c r="L2289" s="124"/>
      <c r="M2289" s="124"/>
      <c r="N2289" s="36"/>
      <c r="O2289" s="131"/>
      <c r="Q2289" s="303"/>
    </row>
    <row r="2290" spans="1:17" s="136" customFormat="1" x14ac:dyDescent="0.2">
      <c r="A2290" s="41"/>
      <c r="B2290" s="24"/>
      <c r="C2290" s="108"/>
      <c r="E2290" s="148"/>
      <c r="F2290" s="148"/>
      <c r="G2290" s="155"/>
      <c r="H2290" s="156"/>
      <c r="I2290" s="23"/>
      <c r="J2290" s="124"/>
      <c r="K2290" s="36"/>
      <c r="L2290" s="124"/>
      <c r="M2290" s="124"/>
      <c r="N2290" s="36"/>
      <c r="O2290" s="131"/>
      <c r="Q2290" s="303"/>
    </row>
    <row r="2291" spans="1:17" s="136" customFormat="1" x14ac:dyDescent="0.2">
      <c r="A2291" s="41"/>
      <c r="B2291" s="24"/>
      <c r="C2291" s="108"/>
      <c r="E2291" s="148"/>
      <c r="F2291" s="148"/>
      <c r="G2291" s="155"/>
      <c r="H2291" s="156"/>
      <c r="I2291" s="23"/>
      <c r="J2291" s="124"/>
      <c r="K2291" s="36"/>
      <c r="L2291" s="124"/>
      <c r="M2291" s="124"/>
      <c r="N2291" s="36"/>
      <c r="O2291" s="131"/>
      <c r="Q2291" s="303"/>
    </row>
  </sheetData>
  <autoFilter ref="D12:O712"/>
  <sortState ref="C57:XFD100">
    <sortCondition ref="D57:D100"/>
  </sortState>
  <mergeCells count="5">
    <mergeCell ref="D10:I10"/>
    <mergeCell ref="J10:J11"/>
    <mergeCell ref="K10:N10"/>
    <mergeCell ref="D11:I11"/>
    <mergeCell ref="K11:N11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48" fitToHeight="0" orientation="portrait" r:id="rId1"/>
  <headerFooter>
    <oddHeader>&amp;L&amp;G</oddHeader>
    <oddFooter>&amp;C&amp;8SARL ANTADIS, 40 Rue Sadi Carnot – 78120 RAMBOUILLET   Tél. : +33 (0)1 30 41 18 68 Fax : + 33 (0)1 72 70 38 33 email : contact@antadis.com 
SIRET : 443 924 527 00049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142"/>
  <sheetViews>
    <sheetView topLeftCell="A98" zoomScaleNormal="100" workbookViewId="0">
      <selection activeCell="N119" sqref="B1:N119"/>
    </sheetView>
  </sheetViews>
  <sheetFormatPr baseColWidth="10" defaultRowHeight="12.75" x14ac:dyDescent="0.2"/>
  <cols>
    <col min="1" max="1" width="5.28515625" customWidth="1"/>
    <col min="2" max="2" width="21.28515625" style="29" customWidth="1"/>
    <col min="3" max="3" width="9.85546875" style="167" customWidth="1"/>
    <col min="4" max="4" width="13.85546875" style="32" bestFit="1" customWidth="1"/>
    <col min="5" max="5" width="18.140625" customWidth="1"/>
    <col min="6" max="6" width="12.42578125" bestFit="1" customWidth="1"/>
    <col min="7" max="7" width="11.85546875" bestFit="1" customWidth="1"/>
    <col min="8" max="8" width="11.28515625" bestFit="1" customWidth="1"/>
    <col min="9" max="9" width="11.7109375" bestFit="1" customWidth="1"/>
    <col min="12" max="12" width="12.42578125" bestFit="1" customWidth="1"/>
    <col min="13" max="13" width="12.140625" bestFit="1" customWidth="1"/>
    <col min="18" max="18" width="7.7109375" bestFit="1" customWidth="1"/>
  </cols>
  <sheetData>
    <row r="1" spans="1:15" ht="27" thickBot="1" x14ac:dyDescent="0.25">
      <c r="A1" s="128"/>
      <c r="B1" s="376" t="s">
        <v>390</v>
      </c>
      <c r="C1" s="377"/>
      <c r="D1" s="377"/>
      <c r="E1" s="377"/>
      <c r="F1" s="377"/>
      <c r="G1" s="378"/>
    </row>
    <row r="2" spans="1:15" ht="29.25" customHeight="1" thickBot="1" x14ac:dyDescent="0.25">
      <c r="A2" s="128"/>
      <c r="B2" s="130"/>
      <c r="C2" s="166"/>
      <c r="D2" s="130"/>
      <c r="E2" s="130"/>
      <c r="F2" s="130"/>
    </row>
    <row r="3" spans="1:15" ht="43.5" customHeight="1" thickBot="1" x14ac:dyDescent="0.25">
      <c r="A3" s="128"/>
      <c r="B3" s="415" t="s">
        <v>564</v>
      </c>
      <c r="C3" s="416"/>
      <c r="D3" s="418"/>
      <c r="E3" s="203"/>
      <c r="F3" s="278" t="s">
        <v>35</v>
      </c>
      <c r="G3" s="278" t="s">
        <v>537</v>
      </c>
      <c r="H3" s="278" t="s">
        <v>136</v>
      </c>
      <c r="I3" s="278" t="s">
        <v>375</v>
      </c>
      <c r="J3" s="278" t="s">
        <v>0</v>
      </c>
      <c r="K3" s="278" t="s">
        <v>394</v>
      </c>
      <c r="L3" s="278" t="s">
        <v>545</v>
      </c>
      <c r="M3" s="278" t="s">
        <v>553</v>
      </c>
      <c r="O3" s="166"/>
    </row>
    <row r="4" spans="1:15" x14ac:dyDescent="0.2">
      <c r="A4" s="128"/>
      <c r="B4" s="165"/>
      <c r="C4" s="210"/>
      <c r="D4" s="211"/>
      <c r="E4" s="130"/>
      <c r="F4" s="279"/>
      <c r="G4" s="279"/>
      <c r="H4" s="279"/>
      <c r="I4" s="279"/>
      <c r="J4" s="279"/>
      <c r="K4" s="279"/>
      <c r="L4" s="279"/>
      <c r="M4" s="279"/>
      <c r="O4" s="166"/>
    </row>
    <row r="5" spans="1:15" x14ac:dyDescent="0.2">
      <c r="A5" s="128"/>
      <c r="B5" s="176" t="s">
        <v>321</v>
      </c>
      <c r="C5" s="89"/>
      <c r="D5" s="177">
        <v>99998</v>
      </c>
      <c r="E5" s="130"/>
      <c r="F5" s="280" t="s">
        <v>214</v>
      </c>
      <c r="G5" s="279" t="s">
        <v>207</v>
      </c>
      <c r="H5" s="279" t="s">
        <v>212</v>
      </c>
      <c r="I5" s="281" t="s">
        <v>376</v>
      </c>
      <c r="J5" s="279" t="s">
        <v>3</v>
      </c>
      <c r="K5" s="279" t="s">
        <v>543</v>
      </c>
      <c r="L5" s="280" t="s">
        <v>546</v>
      </c>
      <c r="M5" s="280" t="s">
        <v>554</v>
      </c>
      <c r="O5" s="166"/>
    </row>
    <row r="6" spans="1:15" x14ac:dyDescent="0.2">
      <c r="A6" s="128"/>
      <c r="B6" s="216" t="s">
        <v>3</v>
      </c>
      <c r="C6" s="89"/>
      <c r="D6" s="177">
        <v>1</v>
      </c>
      <c r="E6" s="130"/>
      <c r="F6" s="280" t="s">
        <v>215</v>
      </c>
      <c r="G6" s="279" t="s">
        <v>208</v>
      </c>
      <c r="H6" s="279" t="s">
        <v>213</v>
      </c>
      <c r="I6" s="281" t="s">
        <v>377</v>
      </c>
      <c r="J6" s="279" t="s">
        <v>187</v>
      </c>
      <c r="K6" s="279" t="s">
        <v>544</v>
      </c>
      <c r="L6" s="280" t="s">
        <v>547</v>
      </c>
      <c r="M6" s="280" t="s">
        <v>555</v>
      </c>
      <c r="O6" s="166"/>
    </row>
    <row r="7" spans="1:15" x14ac:dyDescent="0.2">
      <c r="A7" s="128"/>
      <c r="B7" s="216" t="s">
        <v>187</v>
      </c>
      <c r="C7" s="89"/>
      <c r="D7" s="177">
        <v>2</v>
      </c>
      <c r="E7" s="130"/>
      <c r="F7" s="280" t="s">
        <v>216</v>
      </c>
      <c r="G7" s="279" t="s">
        <v>513</v>
      </c>
      <c r="H7" s="279"/>
      <c r="I7" s="279"/>
      <c r="J7" s="279" t="s">
        <v>188</v>
      </c>
      <c r="K7" s="279"/>
      <c r="L7" s="280" t="s">
        <v>548</v>
      </c>
      <c r="M7" s="280" t="s">
        <v>556</v>
      </c>
      <c r="O7" s="166"/>
    </row>
    <row r="8" spans="1:15" x14ac:dyDescent="0.2">
      <c r="A8" s="128"/>
      <c r="B8" s="216" t="s">
        <v>188</v>
      </c>
      <c r="C8" s="89"/>
      <c r="D8" s="177">
        <v>3</v>
      </c>
      <c r="E8" s="130"/>
      <c r="F8" s="280" t="s">
        <v>217</v>
      </c>
      <c r="G8" s="279" t="s">
        <v>516</v>
      </c>
      <c r="H8" s="279"/>
      <c r="I8" s="279"/>
      <c r="J8" s="279" t="s">
        <v>559</v>
      </c>
      <c r="K8" s="279"/>
      <c r="L8" s="280" t="s">
        <v>549</v>
      </c>
      <c r="M8" s="280" t="s">
        <v>563</v>
      </c>
      <c r="O8" s="166"/>
    </row>
    <row r="9" spans="1:15" x14ac:dyDescent="0.2">
      <c r="A9" s="128"/>
      <c r="B9" s="216" t="s">
        <v>193</v>
      </c>
      <c r="C9" s="89"/>
      <c r="D9" s="177">
        <v>4</v>
      </c>
      <c r="E9" s="130"/>
      <c r="F9" s="280" t="s">
        <v>218</v>
      </c>
      <c r="G9" s="279" t="s">
        <v>514</v>
      </c>
      <c r="H9" s="279"/>
      <c r="I9" s="279"/>
      <c r="J9" s="279"/>
      <c r="K9" s="279"/>
      <c r="L9" s="280" t="s">
        <v>550</v>
      </c>
      <c r="M9" s="280"/>
      <c r="O9" s="166"/>
    </row>
    <row r="10" spans="1:15" x14ac:dyDescent="0.2">
      <c r="A10" s="128"/>
      <c r="B10" s="216" t="s">
        <v>214</v>
      </c>
      <c r="C10" s="225"/>
      <c r="D10" s="177">
        <v>5</v>
      </c>
      <c r="E10" s="130"/>
      <c r="F10" s="280" t="s">
        <v>219</v>
      </c>
      <c r="G10" s="279" t="s">
        <v>515</v>
      </c>
      <c r="H10" s="279"/>
      <c r="I10" s="279"/>
      <c r="J10" s="279"/>
      <c r="K10" s="279"/>
      <c r="L10" s="280" t="s">
        <v>551</v>
      </c>
      <c r="M10" s="280"/>
      <c r="O10" s="166"/>
    </row>
    <row r="11" spans="1:15" x14ac:dyDescent="0.2">
      <c r="A11" s="128"/>
      <c r="B11" s="216" t="s">
        <v>215</v>
      </c>
      <c r="C11" s="89"/>
      <c r="D11" s="177">
        <v>6</v>
      </c>
      <c r="E11" s="130"/>
      <c r="F11" s="280"/>
      <c r="G11" s="279" t="s">
        <v>209</v>
      </c>
      <c r="H11" s="279"/>
      <c r="I11" s="279"/>
      <c r="J11" s="279"/>
      <c r="K11" s="279"/>
      <c r="L11" s="280" t="s">
        <v>552</v>
      </c>
      <c r="M11" s="280"/>
    </row>
    <row r="12" spans="1:15" x14ac:dyDescent="0.2">
      <c r="A12" s="128"/>
      <c r="B12" s="216" t="s">
        <v>216</v>
      </c>
      <c r="C12" s="89"/>
      <c r="D12" s="177">
        <v>7</v>
      </c>
      <c r="E12" s="130"/>
      <c r="F12" s="279"/>
      <c r="G12" s="279" t="s">
        <v>510</v>
      </c>
      <c r="H12" s="279"/>
      <c r="I12" s="279"/>
      <c r="J12" s="279"/>
      <c r="K12" s="279"/>
      <c r="L12" s="279"/>
      <c r="M12" s="280"/>
    </row>
    <row r="13" spans="1:15" x14ac:dyDescent="0.2">
      <c r="A13" s="128"/>
      <c r="B13" s="216" t="s">
        <v>217</v>
      </c>
      <c r="C13" s="89"/>
      <c r="D13" s="177">
        <v>8</v>
      </c>
      <c r="E13" s="130"/>
      <c r="F13" s="279"/>
      <c r="G13" s="279" t="s">
        <v>511</v>
      </c>
      <c r="H13" s="279"/>
      <c r="I13" s="279"/>
      <c r="J13" s="279"/>
      <c r="K13" s="279"/>
      <c r="L13" s="279"/>
      <c r="M13" s="279"/>
    </row>
    <row r="14" spans="1:15" x14ac:dyDescent="0.2">
      <c r="A14" s="128"/>
      <c r="B14" s="216" t="s">
        <v>218</v>
      </c>
      <c r="C14" s="89"/>
      <c r="D14" s="177">
        <v>9</v>
      </c>
      <c r="E14" s="130"/>
      <c r="F14" s="279"/>
      <c r="G14" s="279" t="s">
        <v>512</v>
      </c>
      <c r="H14" s="279"/>
      <c r="I14" s="279"/>
      <c r="J14" s="279"/>
      <c r="K14" s="279"/>
      <c r="L14" s="279"/>
      <c r="M14" s="279"/>
    </row>
    <row r="15" spans="1:15" x14ac:dyDescent="0.2">
      <c r="A15" s="128"/>
      <c r="B15" s="216" t="s">
        <v>219</v>
      </c>
      <c r="C15" s="89"/>
      <c r="D15" s="177">
        <v>10</v>
      </c>
      <c r="E15" s="130"/>
      <c r="F15" s="279"/>
      <c r="G15" s="279" t="s">
        <v>210</v>
      </c>
      <c r="H15" s="279"/>
      <c r="I15" s="279"/>
      <c r="J15" s="279"/>
      <c r="K15" s="279"/>
      <c r="L15" s="279"/>
      <c r="M15" s="279"/>
    </row>
    <row r="16" spans="1:15" x14ac:dyDescent="0.2">
      <c r="A16" s="128"/>
      <c r="B16" s="226" t="s">
        <v>207</v>
      </c>
      <c r="C16" s="89"/>
      <c r="D16" s="177">
        <v>11</v>
      </c>
      <c r="E16" s="130"/>
      <c r="F16" s="279"/>
      <c r="G16" s="279" t="s">
        <v>211</v>
      </c>
      <c r="H16" s="279"/>
      <c r="I16" s="279"/>
      <c r="J16" s="279"/>
      <c r="K16" s="279"/>
      <c r="L16" s="279"/>
      <c r="M16" s="279"/>
    </row>
    <row r="17" spans="1:13" x14ac:dyDescent="0.2">
      <c r="A17" s="128"/>
      <c r="B17" s="226" t="s">
        <v>208</v>
      </c>
      <c r="C17" s="89"/>
      <c r="D17" s="177">
        <v>12</v>
      </c>
      <c r="E17" s="130"/>
      <c r="F17" s="279"/>
      <c r="G17" s="279" t="s">
        <v>508</v>
      </c>
      <c r="H17" s="279"/>
      <c r="I17" s="279"/>
      <c r="J17" s="279"/>
      <c r="K17" s="279"/>
      <c r="L17" s="279"/>
      <c r="M17" s="279"/>
    </row>
    <row r="18" spans="1:13" x14ac:dyDescent="0.2">
      <c r="A18" s="128"/>
      <c r="B18" s="226" t="s">
        <v>513</v>
      </c>
      <c r="C18" s="89"/>
      <c r="D18" s="177">
        <v>13</v>
      </c>
      <c r="E18" s="130"/>
      <c r="F18" s="279"/>
      <c r="G18" s="279" t="s">
        <v>509</v>
      </c>
      <c r="H18" s="279"/>
      <c r="I18" s="279"/>
      <c r="J18" s="279"/>
      <c r="K18" s="279"/>
      <c r="L18" s="279"/>
      <c r="M18" s="279"/>
    </row>
    <row r="19" spans="1:13" x14ac:dyDescent="0.2">
      <c r="A19" s="128"/>
      <c r="B19" s="226" t="s">
        <v>516</v>
      </c>
      <c r="C19" s="89"/>
      <c r="D19" s="177">
        <v>14</v>
      </c>
      <c r="E19" s="130"/>
      <c r="F19" s="279"/>
      <c r="G19" s="279" t="s">
        <v>517</v>
      </c>
      <c r="H19" s="279"/>
      <c r="I19" s="279"/>
      <c r="J19" s="279"/>
      <c r="K19" s="279"/>
      <c r="L19" s="279"/>
      <c r="M19" s="279"/>
    </row>
    <row r="20" spans="1:13" x14ac:dyDescent="0.2">
      <c r="A20" s="128"/>
      <c r="B20" s="226" t="s">
        <v>514</v>
      </c>
      <c r="C20" s="89"/>
      <c r="D20" s="177">
        <v>15</v>
      </c>
      <c r="E20" s="130"/>
      <c r="F20" s="279"/>
      <c r="G20" s="279" t="s">
        <v>518</v>
      </c>
      <c r="H20" s="279"/>
      <c r="I20" s="279"/>
      <c r="J20" s="279"/>
      <c r="K20" s="279"/>
      <c r="L20" s="279"/>
      <c r="M20" s="279"/>
    </row>
    <row r="21" spans="1:13" x14ac:dyDescent="0.2">
      <c r="A21" s="128"/>
      <c r="B21" s="226" t="s">
        <v>515</v>
      </c>
      <c r="C21" s="89"/>
      <c r="D21" s="177">
        <v>16</v>
      </c>
      <c r="E21" s="130"/>
      <c r="F21" s="279"/>
      <c r="G21" s="279"/>
      <c r="H21" s="279"/>
      <c r="I21" s="279"/>
      <c r="J21" s="279"/>
      <c r="K21" s="279"/>
      <c r="L21" s="279"/>
      <c r="M21" s="279"/>
    </row>
    <row r="22" spans="1:13" x14ac:dyDescent="0.2">
      <c r="A22" s="128"/>
      <c r="B22" s="226" t="s">
        <v>209</v>
      </c>
      <c r="C22" s="89"/>
      <c r="D22" s="177">
        <v>17</v>
      </c>
      <c r="E22" s="130"/>
      <c r="F22" s="130"/>
      <c r="J22" s="166"/>
    </row>
    <row r="23" spans="1:13" x14ac:dyDescent="0.2">
      <c r="A23" s="128"/>
      <c r="B23" s="226" t="s">
        <v>510</v>
      </c>
      <c r="C23" s="89"/>
      <c r="D23" s="177">
        <v>18</v>
      </c>
      <c r="E23" s="130"/>
      <c r="F23" s="130"/>
      <c r="I23" s="166"/>
    </row>
    <row r="24" spans="1:13" x14ac:dyDescent="0.2">
      <c r="A24" s="128"/>
      <c r="B24" s="226" t="s">
        <v>511</v>
      </c>
      <c r="C24" s="89"/>
      <c r="D24" s="177">
        <v>19</v>
      </c>
      <c r="E24" s="130"/>
      <c r="F24" s="130"/>
      <c r="I24" s="166"/>
    </row>
    <row r="25" spans="1:13" x14ac:dyDescent="0.2">
      <c r="A25" s="128"/>
      <c r="B25" s="226" t="s">
        <v>512</v>
      </c>
      <c r="C25" s="89"/>
      <c r="D25" s="177">
        <v>20</v>
      </c>
      <c r="E25" s="130"/>
      <c r="F25" s="130"/>
      <c r="I25" s="166"/>
    </row>
    <row r="26" spans="1:13" x14ac:dyDescent="0.2">
      <c r="A26" s="128"/>
      <c r="B26" s="226" t="s">
        <v>210</v>
      </c>
      <c r="C26" s="89"/>
      <c r="D26" s="177">
        <v>21</v>
      </c>
      <c r="E26" s="130"/>
      <c r="F26" s="130"/>
      <c r="I26" s="166"/>
    </row>
    <row r="27" spans="1:13" s="39" customFormat="1" x14ac:dyDescent="0.2">
      <c r="A27" s="128"/>
      <c r="B27" s="226" t="s">
        <v>211</v>
      </c>
      <c r="C27" s="89"/>
      <c r="D27" s="177">
        <v>22</v>
      </c>
      <c r="E27" s="130"/>
      <c r="F27" s="166"/>
      <c r="I27" s="166"/>
    </row>
    <row r="28" spans="1:13" x14ac:dyDescent="0.2">
      <c r="A28" s="128"/>
      <c r="B28" s="226" t="s">
        <v>508</v>
      </c>
      <c r="C28" s="89"/>
      <c r="D28" s="177">
        <v>23</v>
      </c>
      <c r="E28" s="130"/>
      <c r="F28" s="166"/>
      <c r="I28" s="166"/>
    </row>
    <row r="29" spans="1:13" x14ac:dyDescent="0.2">
      <c r="A29" s="128"/>
      <c r="B29" s="226" t="s">
        <v>509</v>
      </c>
      <c r="C29" s="89"/>
      <c r="D29" s="177">
        <v>24</v>
      </c>
      <c r="E29" s="130"/>
      <c r="F29" s="166"/>
      <c r="I29" s="166"/>
    </row>
    <row r="30" spans="1:13" x14ac:dyDescent="0.2">
      <c r="A30" s="128"/>
      <c r="B30" s="226" t="s">
        <v>517</v>
      </c>
      <c r="C30" s="89"/>
      <c r="D30" s="177">
        <v>25</v>
      </c>
      <c r="E30" s="130"/>
      <c r="F30" s="166"/>
      <c r="I30" s="166"/>
    </row>
    <row r="31" spans="1:13" x14ac:dyDescent="0.2">
      <c r="A31" s="128"/>
      <c r="B31" s="226" t="s">
        <v>518</v>
      </c>
      <c r="C31" s="89"/>
      <c r="D31" s="177">
        <v>26</v>
      </c>
      <c r="E31" s="130"/>
      <c r="F31" s="166"/>
      <c r="I31" s="166"/>
    </row>
    <row r="32" spans="1:13" x14ac:dyDescent="0.2">
      <c r="A32" s="128"/>
      <c r="B32" s="216" t="s">
        <v>546</v>
      </c>
      <c r="C32" s="89"/>
      <c r="D32" s="177">
        <v>27</v>
      </c>
      <c r="E32" s="130"/>
      <c r="F32" s="166"/>
      <c r="I32" s="166"/>
    </row>
    <row r="33" spans="1:9" x14ac:dyDescent="0.2">
      <c r="A33" s="128"/>
      <c r="B33" s="216" t="s">
        <v>547</v>
      </c>
      <c r="C33" s="89"/>
      <c r="D33" s="177">
        <v>28</v>
      </c>
      <c r="E33" s="130"/>
      <c r="F33" s="166"/>
      <c r="I33" s="166"/>
    </row>
    <row r="34" spans="1:9" x14ac:dyDescent="0.2">
      <c r="A34" s="128"/>
      <c r="B34" s="216" t="s">
        <v>548</v>
      </c>
      <c r="C34" s="89"/>
      <c r="D34" s="177">
        <v>29</v>
      </c>
      <c r="E34" s="130"/>
      <c r="F34" s="166"/>
      <c r="I34" s="166"/>
    </row>
    <row r="35" spans="1:9" x14ac:dyDescent="0.2">
      <c r="A35" s="128"/>
      <c r="B35" s="216" t="s">
        <v>549</v>
      </c>
      <c r="C35" s="89"/>
      <c r="D35" s="177">
        <v>30</v>
      </c>
      <c r="E35" s="130"/>
      <c r="F35" s="166"/>
    </row>
    <row r="36" spans="1:9" x14ac:dyDescent="0.2">
      <c r="A36" s="128"/>
      <c r="B36" s="216" t="s">
        <v>550</v>
      </c>
      <c r="C36" s="89"/>
      <c r="D36" s="177">
        <v>31</v>
      </c>
      <c r="E36" s="130"/>
      <c r="F36" s="166"/>
    </row>
    <row r="37" spans="1:9" s="39" customFormat="1" x14ac:dyDescent="0.2">
      <c r="A37" s="128"/>
      <c r="B37" s="216" t="s">
        <v>551</v>
      </c>
      <c r="C37" s="89"/>
      <c r="D37" s="177">
        <v>32</v>
      </c>
      <c r="E37" s="130"/>
      <c r="F37" s="130"/>
    </row>
    <row r="38" spans="1:9" s="39" customFormat="1" x14ac:dyDescent="0.2">
      <c r="A38" s="128"/>
      <c r="B38" s="216" t="s">
        <v>563</v>
      </c>
      <c r="C38" s="89"/>
      <c r="D38" s="177">
        <v>33</v>
      </c>
      <c r="E38" s="130"/>
      <c r="F38" s="130"/>
    </row>
    <row r="39" spans="1:9" x14ac:dyDescent="0.2">
      <c r="A39" s="128"/>
      <c r="B39" s="216" t="s">
        <v>554</v>
      </c>
      <c r="C39" s="89"/>
      <c r="D39" s="177">
        <v>34</v>
      </c>
      <c r="E39" s="130"/>
      <c r="F39" s="130"/>
    </row>
    <row r="40" spans="1:9" s="166" customFormat="1" x14ac:dyDescent="0.2">
      <c r="B40" s="216" t="s">
        <v>555</v>
      </c>
      <c r="C40" s="89"/>
      <c r="D40" s="177">
        <v>35</v>
      </c>
    </row>
    <row r="41" spans="1:9" s="166" customFormat="1" x14ac:dyDescent="0.2">
      <c r="B41" s="216" t="s">
        <v>556</v>
      </c>
      <c r="C41" s="89"/>
      <c r="D41" s="177">
        <v>36</v>
      </c>
    </row>
    <row r="42" spans="1:9" s="166" customFormat="1" x14ac:dyDescent="0.2">
      <c r="B42" s="216" t="s">
        <v>212</v>
      </c>
      <c r="C42" s="89"/>
      <c r="D42" s="177">
        <v>37</v>
      </c>
    </row>
    <row r="43" spans="1:9" s="166" customFormat="1" x14ac:dyDescent="0.2">
      <c r="B43" s="216" t="s">
        <v>213</v>
      </c>
      <c r="C43" s="89"/>
      <c r="D43" s="177">
        <v>38</v>
      </c>
    </row>
    <row r="44" spans="1:9" s="166" customFormat="1" x14ac:dyDescent="0.2">
      <c r="B44" s="216" t="s">
        <v>376</v>
      </c>
      <c r="C44" s="89"/>
      <c r="D44" s="177">
        <v>39</v>
      </c>
    </row>
    <row r="45" spans="1:9" s="166" customFormat="1" x14ac:dyDescent="0.2">
      <c r="B45" s="216" t="s">
        <v>377</v>
      </c>
      <c r="C45" s="89"/>
      <c r="D45" s="177">
        <v>40</v>
      </c>
    </row>
    <row r="46" spans="1:9" s="166" customFormat="1" x14ac:dyDescent="0.2">
      <c r="B46" s="216" t="s">
        <v>543</v>
      </c>
      <c r="C46" s="89"/>
      <c r="D46" s="177">
        <v>41</v>
      </c>
    </row>
    <row r="47" spans="1:9" s="166" customFormat="1" x14ac:dyDescent="0.2">
      <c r="B47" s="216" t="s">
        <v>544</v>
      </c>
      <c r="C47" s="89"/>
      <c r="D47" s="177">
        <v>42</v>
      </c>
    </row>
    <row r="48" spans="1:9" s="166" customFormat="1" x14ac:dyDescent="0.2">
      <c r="B48" s="176"/>
      <c r="C48" s="89"/>
      <c r="D48" s="177"/>
    </row>
    <row r="49" spans="1:19" s="166" customFormat="1" x14ac:dyDescent="0.2">
      <c r="B49" s="176"/>
      <c r="C49" s="89"/>
      <c r="D49" s="177"/>
    </row>
    <row r="50" spans="1:19" s="166" customFormat="1" x14ac:dyDescent="0.2">
      <c r="B50" s="176"/>
      <c r="C50" s="89"/>
      <c r="D50" s="177"/>
    </row>
    <row r="51" spans="1:19" s="166" customFormat="1" x14ac:dyDescent="0.2">
      <c r="B51" s="176"/>
      <c r="C51" s="89"/>
      <c r="D51" s="177"/>
    </row>
    <row r="52" spans="1:19" s="166" customFormat="1" x14ac:dyDescent="0.2">
      <c r="B52" s="176"/>
      <c r="C52" s="89"/>
      <c r="D52" s="177"/>
    </row>
    <row r="53" spans="1:19" ht="13.5" thickBot="1" x14ac:dyDescent="0.25">
      <c r="A53" s="128"/>
      <c r="B53" s="178"/>
      <c r="C53" s="212"/>
      <c r="D53" s="179"/>
      <c r="E53" s="130"/>
      <c r="F53" s="130"/>
    </row>
    <row r="54" spans="1:19" s="39" customFormat="1" x14ac:dyDescent="0.2">
      <c r="A54" s="128"/>
      <c r="B54" s="130"/>
      <c r="C54" s="166"/>
      <c r="D54" s="130"/>
      <c r="E54" s="130"/>
      <c r="F54" s="130"/>
    </row>
    <row r="55" spans="1:19" ht="14.25" customHeight="1" thickBot="1" x14ac:dyDescent="0.25">
      <c r="E55" s="131"/>
    </row>
    <row r="56" spans="1:19" ht="54" customHeight="1" thickBot="1" x14ac:dyDescent="0.25">
      <c r="B56" s="415" t="s">
        <v>565</v>
      </c>
      <c r="C56" s="416"/>
      <c r="D56" s="417"/>
      <c r="E56" s="203"/>
      <c r="F56" s="282" t="s">
        <v>36</v>
      </c>
      <c r="G56" s="283" t="s">
        <v>538</v>
      </c>
      <c r="H56" s="284" t="s">
        <v>539</v>
      </c>
      <c r="I56" s="284" t="s">
        <v>566</v>
      </c>
      <c r="J56" s="285" t="s">
        <v>540</v>
      </c>
      <c r="K56" s="286" t="s">
        <v>14</v>
      </c>
      <c r="L56" s="287" t="s">
        <v>476</v>
      </c>
      <c r="M56" s="288" t="s">
        <v>15</v>
      </c>
      <c r="N56" s="289" t="s">
        <v>27</v>
      </c>
    </row>
    <row r="57" spans="1:19" x14ac:dyDescent="0.2">
      <c r="B57" s="165"/>
      <c r="C57" s="210"/>
      <c r="D57" s="211"/>
      <c r="E57" s="122"/>
      <c r="F57" s="279"/>
      <c r="G57" s="279"/>
      <c r="H57" s="279"/>
      <c r="I57" s="279"/>
      <c r="J57" s="279"/>
      <c r="K57" s="279"/>
      <c r="L57" s="279"/>
      <c r="M57" s="279"/>
      <c r="N57" s="279"/>
      <c r="P57" s="41"/>
      <c r="Q57" s="41"/>
      <c r="R57" s="41"/>
      <c r="S57" s="41"/>
    </row>
    <row r="58" spans="1:19" x14ac:dyDescent="0.2">
      <c r="B58" s="176" t="s">
        <v>321</v>
      </c>
      <c r="C58" s="89"/>
      <c r="D58" s="177">
        <v>99999</v>
      </c>
      <c r="E58" s="122"/>
      <c r="F58" s="280">
        <v>1</v>
      </c>
      <c r="G58" s="279"/>
      <c r="H58" s="280" t="s">
        <v>158</v>
      </c>
      <c r="I58" s="280" t="s">
        <v>158</v>
      </c>
      <c r="J58" s="280" t="s">
        <v>158</v>
      </c>
      <c r="K58" s="280" t="s">
        <v>189</v>
      </c>
      <c r="L58" s="280" t="s">
        <v>541</v>
      </c>
      <c r="M58" s="280" t="s">
        <v>562</v>
      </c>
      <c r="N58" s="280" t="s">
        <v>203</v>
      </c>
      <c r="P58" s="41"/>
      <c r="Q58" s="131"/>
      <c r="R58" s="217"/>
      <c r="S58" s="41"/>
    </row>
    <row r="59" spans="1:19" x14ac:dyDescent="0.2">
      <c r="B59" s="264" t="s">
        <v>561</v>
      </c>
      <c r="C59" s="215"/>
      <c r="D59" s="177">
        <v>1</v>
      </c>
      <c r="E59" s="122"/>
      <c r="F59" s="280">
        <v>2</v>
      </c>
      <c r="G59" s="279"/>
      <c r="H59" s="280" t="s">
        <v>220</v>
      </c>
      <c r="I59" s="280" t="s">
        <v>220</v>
      </c>
      <c r="J59" s="280" t="s">
        <v>227</v>
      </c>
      <c r="K59" s="280" t="s">
        <v>187</v>
      </c>
      <c r="L59" s="280" t="s">
        <v>542</v>
      </c>
      <c r="M59" s="280" t="s">
        <v>200</v>
      </c>
      <c r="N59" s="280" t="s">
        <v>204</v>
      </c>
      <c r="P59" s="41"/>
      <c r="Q59" s="218"/>
      <c r="R59" s="217"/>
      <c r="S59" s="41"/>
    </row>
    <row r="60" spans="1:19" x14ac:dyDescent="0.2">
      <c r="B60" s="265" t="s">
        <v>200</v>
      </c>
      <c r="C60" s="17"/>
      <c r="D60" s="177">
        <v>2</v>
      </c>
      <c r="E60" s="122"/>
      <c r="F60" s="280">
        <v>3</v>
      </c>
      <c r="G60" s="279"/>
      <c r="H60" s="280" t="s">
        <v>221</v>
      </c>
      <c r="I60" s="280" t="s">
        <v>221</v>
      </c>
      <c r="J60" s="280" t="s">
        <v>228</v>
      </c>
      <c r="K60" s="280" t="s">
        <v>190</v>
      </c>
      <c r="L60" s="280" t="s">
        <v>560</v>
      </c>
      <c r="M60" s="280" t="s">
        <v>201</v>
      </c>
      <c r="N60" s="280" t="s">
        <v>205</v>
      </c>
      <c r="P60" s="41"/>
      <c r="Q60" s="219"/>
      <c r="R60" s="217"/>
      <c r="S60" s="41"/>
    </row>
    <row r="61" spans="1:19" s="39" customFormat="1" x14ac:dyDescent="0.2">
      <c r="B61" s="265" t="s">
        <v>201</v>
      </c>
      <c r="C61" s="17"/>
      <c r="D61" s="177">
        <v>3</v>
      </c>
      <c r="E61" s="122"/>
      <c r="F61" s="280">
        <v>4</v>
      </c>
      <c r="G61" s="279"/>
      <c r="H61" s="280" t="s">
        <v>222</v>
      </c>
      <c r="I61" s="280" t="s">
        <v>222</v>
      </c>
      <c r="J61" s="280" t="s">
        <v>226</v>
      </c>
      <c r="K61" s="280" t="s">
        <v>191</v>
      </c>
      <c r="L61" s="280" t="s">
        <v>230</v>
      </c>
      <c r="M61" s="280" t="s">
        <v>202</v>
      </c>
      <c r="N61" s="280" t="s">
        <v>206</v>
      </c>
      <c r="P61" s="41"/>
      <c r="Q61" s="219"/>
      <c r="R61" s="217"/>
      <c r="S61" s="41"/>
    </row>
    <row r="62" spans="1:19" s="39" customFormat="1" x14ac:dyDescent="0.2">
      <c r="B62" s="265" t="s">
        <v>202</v>
      </c>
      <c r="C62" s="17"/>
      <c r="D62" s="177">
        <v>4</v>
      </c>
      <c r="E62" s="122"/>
      <c r="F62" s="280">
        <v>5</v>
      </c>
      <c r="G62" s="279"/>
      <c r="H62" s="280" t="s">
        <v>223</v>
      </c>
      <c r="I62" s="280" t="s">
        <v>223</v>
      </c>
      <c r="J62" s="280" t="s">
        <v>233</v>
      </c>
      <c r="K62" s="280" t="s">
        <v>192</v>
      </c>
      <c r="L62" s="280" t="s">
        <v>231</v>
      </c>
      <c r="M62" s="280"/>
      <c r="N62" s="280" t="s">
        <v>101</v>
      </c>
      <c r="P62" s="41"/>
      <c r="Q62" s="219"/>
      <c r="R62" s="217"/>
      <c r="S62" s="41"/>
    </row>
    <row r="63" spans="1:19" s="39" customFormat="1" x14ac:dyDescent="0.2">
      <c r="B63" s="266" t="s">
        <v>203</v>
      </c>
      <c r="C63" s="17"/>
      <c r="D63" s="177">
        <v>5</v>
      </c>
      <c r="E63" s="122"/>
      <c r="F63" s="280">
        <v>6</v>
      </c>
      <c r="G63" s="279"/>
      <c r="H63" s="280" t="s">
        <v>224</v>
      </c>
      <c r="I63" s="280" t="s">
        <v>224</v>
      </c>
      <c r="J63" s="280" t="s">
        <v>234</v>
      </c>
      <c r="K63" s="280" t="s">
        <v>194</v>
      </c>
      <c r="L63" s="280" t="s">
        <v>232</v>
      </c>
      <c r="M63" s="280"/>
      <c r="N63" s="280"/>
      <c r="P63" s="41"/>
      <c r="Q63" s="219"/>
      <c r="R63" s="217"/>
      <c r="S63" s="41"/>
    </row>
    <row r="64" spans="1:19" s="39" customFormat="1" x14ac:dyDescent="0.2">
      <c r="B64" s="266" t="s">
        <v>204</v>
      </c>
      <c r="C64" s="17"/>
      <c r="D64" s="177">
        <v>6</v>
      </c>
      <c r="E64" s="122"/>
      <c r="F64" s="280">
        <v>7</v>
      </c>
      <c r="G64" s="279"/>
      <c r="H64" s="280" t="s">
        <v>225</v>
      </c>
      <c r="I64" s="280" t="s">
        <v>225</v>
      </c>
      <c r="J64" s="290">
        <v>0</v>
      </c>
      <c r="K64" s="280" t="s">
        <v>195</v>
      </c>
      <c r="L64" s="280"/>
      <c r="M64" s="280"/>
      <c r="N64" s="280"/>
      <c r="P64" s="41"/>
      <c r="Q64" s="219"/>
      <c r="R64" s="217"/>
      <c r="S64" s="41"/>
    </row>
    <row r="65" spans="2:19" s="39" customFormat="1" x14ac:dyDescent="0.2">
      <c r="B65" s="266" t="s">
        <v>205</v>
      </c>
      <c r="C65" s="17"/>
      <c r="D65" s="177">
        <v>7</v>
      </c>
      <c r="E65" s="122"/>
      <c r="F65" s="280">
        <v>8</v>
      </c>
      <c r="G65" s="279"/>
      <c r="H65" s="280" t="s">
        <v>558</v>
      </c>
      <c r="I65" s="280" t="s">
        <v>558</v>
      </c>
      <c r="J65" s="280"/>
      <c r="K65" s="280" t="s">
        <v>196</v>
      </c>
      <c r="L65" s="280"/>
      <c r="M65" s="280"/>
      <c r="N65" s="280"/>
      <c r="P65" s="41"/>
      <c r="Q65" s="219"/>
      <c r="R65" s="217"/>
      <c r="S65" s="41"/>
    </row>
    <row r="66" spans="2:19" s="39" customFormat="1" x14ac:dyDescent="0.2">
      <c r="B66" s="266" t="s">
        <v>206</v>
      </c>
      <c r="C66" s="17"/>
      <c r="D66" s="177">
        <v>8</v>
      </c>
      <c r="E66" s="122"/>
      <c r="F66" s="291"/>
      <c r="G66" s="280" t="s">
        <v>234</v>
      </c>
      <c r="H66" s="280" t="s">
        <v>557</v>
      </c>
      <c r="I66" s="280" t="s">
        <v>557</v>
      </c>
      <c r="J66" s="280"/>
      <c r="K66" s="280" t="s">
        <v>197</v>
      </c>
      <c r="L66" s="280"/>
      <c r="M66" s="280"/>
      <c r="N66" s="280"/>
      <c r="P66" s="41"/>
      <c r="Q66" s="219"/>
      <c r="R66" s="217"/>
      <c r="S66" s="41"/>
    </row>
    <row r="67" spans="2:19" x14ac:dyDescent="0.2">
      <c r="B67" s="266" t="s">
        <v>101</v>
      </c>
      <c r="C67" s="17"/>
      <c r="D67" s="177">
        <v>9</v>
      </c>
      <c r="E67" s="122"/>
      <c r="F67" s="280" t="s">
        <v>225</v>
      </c>
      <c r="G67" s="280" t="s">
        <v>225</v>
      </c>
      <c r="H67" s="280"/>
      <c r="I67" s="280"/>
      <c r="J67" s="280"/>
      <c r="K67" s="280" t="s">
        <v>198</v>
      </c>
      <c r="L67" s="280"/>
      <c r="M67" s="280"/>
      <c r="N67" s="280"/>
      <c r="P67" s="41"/>
      <c r="Q67" s="219"/>
      <c r="R67" s="217"/>
      <c r="S67" s="41"/>
    </row>
    <row r="68" spans="2:19" ht="12.75" customHeight="1" x14ac:dyDescent="0.2">
      <c r="B68" s="213" t="s">
        <v>234</v>
      </c>
      <c r="C68" s="271"/>
      <c r="D68" s="277">
        <v>10</v>
      </c>
      <c r="E68" s="122"/>
      <c r="F68" s="280" t="s">
        <v>223</v>
      </c>
      <c r="G68" s="280" t="s">
        <v>223</v>
      </c>
      <c r="H68" s="279"/>
      <c r="I68" s="279"/>
      <c r="J68" s="279"/>
      <c r="K68" s="280" t="s">
        <v>199</v>
      </c>
      <c r="L68" s="280"/>
      <c r="M68" s="280"/>
      <c r="N68" s="280"/>
      <c r="P68" s="41"/>
      <c r="Q68" s="220"/>
      <c r="R68" s="217"/>
      <c r="S68" s="41"/>
    </row>
    <row r="69" spans="2:19" x14ac:dyDescent="0.2">
      <c r="B69" s="213" t="s">
        <v>225</v>
      </c>
      <c r="C69" s="271"/>
      <c r="D69" s="177">
        <v>11</v>
      </c>
      <c r="E69" s="122"/>
      <c r="F69" s="280" t="s">
        <v>221</v>
      </c>
      <c r="G69" s="280" t="s">
        <v>221</v>
      </c>
      <c r="H69" s="280"/>
      <c r="I69" s="280"/>
      <c r="J69" s="280"/>
      <c r="K69" s="280"/>
      <c r="L69" s="280"/>
      <c r="M69" s="280"/>
      <c r="N69" s="280"/>
      <c r="P69" s="41"/>
      <c r="Q69" s="220"/>
      <c r="R69" s="217"/>
      <c r="S69" s="41"/>
    </row>
    <row r="70" spans="2:19" x14ac:dyDescent="0.2">
      <c r="B70" s="213" t="s">
        <v>223</v>
      </c>
      <c r="C70" s="271"/>
      <c r="D70" s="177">
        <v>12</v>
      </c>
      <c r="E70" s="122"/>
      <c r="F70" s="280" t="s">
        <v>229</v>
      </c>
      <c r="G70" s="279"/>
      <c r="H70" s="280"/>
      <c r="I70" s="280"/>
      <c r="J70" s="280"/>
      <c r="K70" s="280"/>
      <c r="L70" s="280"/>
      <c r="M70" s="280"/>
      <c r="N70" s="280"/>
      <c r="P70" s="41"/>
      <c r="Q70" s="220"/>
      <c r="R70" s="217"/>
      <c r="S70" s="41"/>
    </row>
    <row r="71" spans="2:19" x14ac:dyDescent="0.2">
      <c r="B71" s="213" t="s">
        <v>221</v>
      </c>
      <c r="C71" s="271"/>
      <c r="D71" s="277">
        <v>13</v>
      </c>
      <c r="E71" s="122"/>
      <c r="F71" s="280" t="s">
        <v>228</v>
      </c>
      <c r="G71" s="280" t="s">
        <v>228</v>
      </c>
      <c r="H71" s="280"/>
      <c r="I71" s="280"/>
      <c r="J71" s="280"/>
      <c r="K71" s="280"/>
      <c r="L71" s="280"/>
      <c r="M71" s="280"/>
      <c r="N71" s="280"/>
      <c r="P71" s="41"/>
      <c r="Q71" s="220"/>
      <c r="R71" s="217"/>
      <c r="S71" s="41"/>
    </row>
    <row r="72" spans="2:19" x14ac:dyDescent="0.2">
      <c r="B72" s="213" t="s">
        <v>229</v>
      </c>
      <c r="C72" s="271"/>
      <c r="D72" s="177">
        <v>14</v>
      </c>
      <c r="E72" s="122"/>
      <c r="F72" s="291" t="s">
        <v>230</v>
      </c>
      <c r="G72" s="280" t="s">
        <v>233</v>
      </c>
      <c r="H72" s="280"/>
      <c r="I72" s="280"/>
      <c r="J72" s="280"/>
      <c r="K72" s="280"/>
      <c r="L72" s="280"/>
      <c r="M72" s="280"/>
      <c r="N72" s="280"/>
      <c r="P72" s="41"/>
      <c r="Q72" s="220"/>
      <c r="R72" s="217"/>
      <c r="S72" s="41"/>
    </row>
    <row r="73" spans="2:19" x14ac:dyDescent="0.2">
      <c r="B73" s="213" t="s">
        <v>228</v>
      </c>
      <c r="C73" s="271"/>
      <c r="D73" s="177">
        <v>15</v>
      </c>
      <c r="E73" s="122"/>
      <c r="F73" s="280" t="s">
        <v>224</v>
      </c>
      <c r="G73" s="280" t="s">
        <v>224</v>
      </c>
      <c r="H73" s="280"/>
      <c r="I73" s="280"/>
      <c r="J73" s="280"/>
      <c r="K73" s="280"/>
      <c r="L73" s="280"/>
      <c r="M73" s="280"/>
      <c r="N73" s="280"/>
      <c r="P73" s="41"/>
      <c r="Q73" s="220"/>
      <c r="R73" s="217"/>
      <c r="S73" s="41"/>
    </row>
    <row r="74" spans="2:19" x14ac:dyDescent="0.2">
      <c r="B74" s="213" t="s">
        <v>230</v>
      </c>
      <c r="C74" s="271"/>
      <c r="D74" s="177">
        <v>16</v>
      </c>
      <c r="E74" s="122"/>
      <c r="F74" s="280" t="s">
        <v>222</v>
      </c>
      <c r="G74" s="280" t="s">
        <v>222</v>
      </c>
      <c r="H74" s="280"/>
      <c r="I74" s="280"/>
      <c r="J74" s="280"/>
      <c r="K74" s="280"/>
      <c r="L74" s="280"/>
      <c r="M74" s="280"/>
      <c r="N74" s="280"/>
      <c r="P74" s="41"/>
      <c r="Q74" s="220"/>
      <c r="R74" s="217"/>
      <c r="S74" s="41"/>
    </row>
    <row r="75" spans="2:19" x14ac:dyDescent="0.2">
      <c r="B75" s="213" t="s">
        <v>233</v>
      </c>
      <c r="C75" s="271"/>
      <c r="D75" s="177">
        <v>17</v>
      </c>
      <c r="E75" s="122"/>
      <c r="F75" s="280" t="s">
        <v>220</v>
      </c>
      <c r="G75" s="291" t="s">
        <v>220</v>
      </c>
      <c r="H75" s="280"/>
      <c r="I75" s="280"/>
      <c r="J75" s="280"/>
      <c r="K75" s="280"/>
      <c r="L75" s="280"/>
      <c r="M75" s="280"/>
      <c r="N75" s="280"/>
      <c r="P75" s="41"/>
      <c r="Q75" s="220"/>
      <c r="R75" s="217"/>
      <c r="S75" s="41"/>
    </row>
    <row r="76" spans="2:19" x14ac:dyDescent="0.2">
      <c r="B76" s="213" t="s">
        <v>224</v>
      </c>
      <c r="C76" s="271"/>
      <c r="D76" s="177">
        <v>18</v>
      </c>
      <c r="E76" s="122"/>
      <c r="F76" s="280" t="s">
        <v>226</v>
      </c>
      <c r="G76" s="280" t="s">
        <v>226</v>
      </c>
      <c r="H76" s="279"/>
      <c r="I76" s="279"/>
      <c r="J76" s="279"/>
      <c r="K76" s="279"/>
      <c r="L76" s="279"/>
      <c r="M76" s="279"/>
      <c r="N76" s="279"/>
      <c r="P76" s="41"/>
      <c r="Q76" s="220"/>
      <c r="R76" s="217"/>
      <c r="S76" s="41"/>
    </row>
    <row r="77" spans="2:19" x14ac:dyDescent="0.2">
      <c r="B77" s="213" t="s">
        <v>222</v>
      </c>
      <c r="C77" s="271"/>
      <c r="D77" s="177">
        <v>19</v>
      </c>
      <c r="E77" s="122"/>
      <c r="F77" s="280" t="s">
        <v>158</v>
      </c>
      <c r="G77" s="280" t="s">
        <v>158</v>
      </c>
      <c r="H77" s="279"/>
      <c r="I77" s="279"/>
      <c r="J77" s="279"/>
      <c r="K77" s="279"/>
      <c r="L77" s="279"/>
      <c r="M77" s="279"/>
      <c r="N77" s="279"/>
      <c r="P77" s="41"/>
      <c r="Q77" s="220"/>
      <c r="R77" s="217"/>
      <c r="S77" s="41"/>
    </row>
    <row r="78" spans="2:19" x14ac:dyDescent="0.2">
      <c r="B78" s="213" t="s">
        <v>220</v>
      </c>
      <c r="C78" s="271"/>
      <c r="D78" s="177">
        <v>20</v>
      </c>
      <c r="E78" s="122"/>
      <c r="F78" s="280" t="s">
        <v>227</v>
      </c>
      <c r="G78" s="280" t="s">
        <v>227</v>
      </c>
      <c r="H78" s="279"/>
      <c r="I78" s="279"/>
      <c r="J78" s="279"/>
      <c r="K78" s="279"/>
      <c r="L78" s="279"/>
      <c r="M78" s="279"/>
      <c r="N78" s="279"/>
      <c r="P78" s="41"/>
      <c r="Q78" s="220"/>
      <c r="R78" s="217"/>
      <c r="S78" s="41"/>
    </row>
    <row r="79" spans="2:19" x14ac:dyDescent="0.2">
      <c r="B79" s="213" t="s">
        <v>226</v>
      </c>
      <c r="C79" s="271"/>
      <c r="D79" s="177">
        <v>21</v>
      </c>
      <c r="E79" s="122"/>
      <c r="F79" s="291" t="s">
        <v>232</v>
      </c>
      <c r="G79" s="280"/>
      <c r="H79" s="279"/>
      <c r="I79" s="279"/>
      <c r="J79" s="279"/>
      <c r="K79" s="279"/>
      <c r="L79" s="279"/>
      <c r="M79" s="279"/>
      <c r="N79" s="279"/>
      <c r="P79" s="41"/>
      <c r="Q79" s="220"/>
      <c r="R79" s="217"/>
      <c r="S79" s="41"/>
    </row>
    <row r="80" spans="2:19" x14ac:dyDescent="0.2">
      <c r="B80" s="213" t="s">
        <v>158</v>
      </c>
      <c r="C80" s="271"/>
      <c r="D80" s="177">
        <v>22</v>
      </c>
      <c r="E80" s="122"/>
      <c r="F80" s="291"/>
      <c r="G80" s="279"/>
      <c r="H80" s="279"/>
      <c r="I80" s="279"/>
      <c r="J80" s="279"/>
      <c r="K80" s="279"/>
      <c r="L80" s="279"/>
      <c r="M80" s="279"/>
      <c r="N80" s="279"/>
      <c r="P80" s="41"/>
      <c r="Q80" s="220"/>
      <c r="R80" s="217"/>
      <c r="S80" s="41"/>
    </row>
    <row r="81" spans="2:19" x14ac:dyDescent="0.2">
      <c r="B81" s="213" t="s">
        <v>227</v>
      </c>
      <c r="C81" s="271"/>
      <c r="D81" s="177">
        <v>23</v>
      </c>
      <c r="E81" s="122"/>
      <c r="F81" s="252"/>
      <c r="G81" s="2"/>
      <c r="H81" s="2"/>
      <c r="I81" s="2"/>
      <c r="J81" s="2"/>
      <c r="K81" s="2"/>
      <c r="L81" s="2"/>
      <c r="M81" s="2"/>
      <c r="N81" s="2"/>
      <c r="P81" s="41"/>
      <c r="Q81" s="220"/>
      <c r="R81" s="217"/>
      <c r="S81" s="41"/>
    </row>
    <row r="82" spans="2:19" s="130" customFormat="1" x14ac:dyDescent="0.2">
      <c r="B82" s="213" t="s">
        <v>232</v>
      </c>
      <c r="C82" s="271"/>
      <c r="D82" s="177">
        <v>24</v>
      </c>
      <c r="E82" s="122"/>
      <c r="F82" s="24"/>
      <c r="G82" s="1"/>
      <c r="P82" s="41"/>
      <c r="Q82" s="220"/>
      <c r="R82" s="217"/>
      <c r="S82" s="41"/>
    </row>
    <row r="83" spans="2:19" s="130" customFormat="1" x14ac:dyDescent="0.2">
      <c r="B83" s="267" t="s">
        <v>541</v>
      </c>
      <c r="C83" s="271"/>
      <c r="D83" s="177">
        <v>25</v>
      </c>
      <c r="E83" s="122"/>
      <c r="F83" s="24"/>
      <c r="P83" s="41"/>
      <c r="Q83" s="219"/>
      <c r="R83" s="217"/>
      <c r="S83" s="41"/>
    </row>
    <row r="84" spans="2:19" s="130" customFormat="1" x14ac:dyDescent="0.2">
      <c r="B84" s="267" t="s">
        <v>231</v>
      </c>
      <c r="C84" s="271"/>
      <c r="D84" s="177">
        <v>26</v>
      </c>
      <c r="E84" s="122"/>
      <c r="F84" s="24"/>
      <c r="P84" s="41"/>
      <c r="Q84" s="219"/>
      <c r="R84" s="217"/>
      <c r="S84" s="41"/>
    </row>
    <row r="85" spans="2:19" s="130" customFormat="1" x14ac:dyDescent="0.2">
      <c r="B85" s="267" t="s">
        <v>560</v>
      </c>
      <c r="C85" s="271"/>
      <c r="D85" s="177">
        <v>27</v>
      </c>
      <c r="E85" s="122"/>
      <c r="F85" s="24"/>
      <c r="P85" s="41"/>
      <c r="Q85" s="219"/>
      <c r="R85" s="217"/>
      <c r="S85" s="41"/>
    </row>
    <row r="86" spans="2:19" s="130" customFormat="1" x14ac:dyDescent="0.2">
      <c r="B86" s="222" t="s">
        <v>519</v>
      </c>
      <c r="C86" s="271"/>
      <c r="D86" s="177">
        <v>28</v>
      </c>
      <c r="E86" s="122"/>
      <c r="F86" s="24"/>
      <c r="P86" s="41"/>
      <c r="Q86" s="219"/>
      <c r="R86" s="217"/>
      <c r="S86" s="41"/>
    </row>
    <row r="87" spans="2:19" s="130" customFormat="1" x14ac:dyDescent="0.2">
      <c r="B87" s="223">
        <v>0</v>
      </c>
      <c r="C87" s="271"/>
      <c r="D87" s="177">
        <v>29</v>
      </c>
      <c r="E87" s="122"/>
      <c r="F87" s="24"/>
      <c r="P87" s="41"/>
      <c r="Q87" s="221"/>
      <c r="R87" s="217"/>
      <c r="S87" s="41"/>
    </row>
    <row r="88" spans="2:19" s="130" customFormat="1" x14ac:dyDescent="0.2">
      <c r="B88" s="224" t="s">
        <v>187</v>
      </c>
      <c r="C88" s="271"/>
      <c r="D88" s="177">
        <v>30</v>
      </c>
      <c r="E88" s="122"/>
      <c r="F88" s="24"/>
      <c r="G88" s="24"/>
      <c r="J88" s="23"/>
      <c r="P88" s="41"/>
      <c r="Q88" s="219"/>
      <c r="R88" s="217"/>
      <c r="S88" s="41"/>
    </row>
    <row r="89" spans="2:19" s="130" customFormat="1" x14ac:dyDescent="0.2">
      <c r="B89" s="224" t="s">
        <v>194</v>
      </c>
      <c r="C89" s="271"/>
      <c r="D89" s="177">
        <v>31</v>
      </c>
      <c r="E89" s="122"/>
      <c r="F89" s="24"/>
      <c r="J89" s="23"/>
      <c r="P89" s="41"/>
      <c r="Q89" s="219"/>
      <c r="R89" s="217"/>
      <c r="S89" s="41"/>
    </row>
    <row r="90" spans="2:19" s="130" customFormat="1" x14ac:dyDescent="0.2">
      <c r="B90" s="224" t="s">
        <v>196</v>
      </c>
      <c r="C90" s="271"/>
      <c r="D90" s="177">
        <v>32</v>
      </c>
      <c r="E90" s="122"/>
      <c r="F90" s="205"/>
      <c r="J90" s="23"/>
      <c r="P90" s="41"/>
      <c r="Q90" s="219"/>
      <c r="R90" s="217"/>
      <c r="S90" s="41"/>
    </row>
    <row r="91" spans="2:19" s="130" customFormat="1" x14ac:dyDescent="0.2">
      <c r="B91" s="224" t="s">
        <v>195</v>
      </c>
      <c r="C91" s="17"/>
      <c r="D91" s="177">
        <v>33</v>
      </c>
      <c r="E91" s="122"/>
      <c r="F91" s="205"/>
      <c r="J91" s="1"/>
      <c r="P91" s="41"/>
      <c r="Q91" s="219"/>
      <c r="R91" s="217"/>
      <c r="S91" s="41"/>
    </row>
    <row r="92" spans="2:19" s="130" customFormat="1" x14ac:dyDescent="0.2">
      <c r="B92" s="224" t="s">
        <v>191</v>
      </c>
      <c r="C92" s="17"/>
      <c r="D92" s="177">
        <v>34</v>
      </c>
      <c r="E92" s="122"/>
      <c r="F92" s="205"/>
      <c r="J92" s="23"/>
      <c r="P92" s="41"/>
      <c r="Q92" s="219"/>
      <c r="R92" s="217"/>
      <c r="S92" s="41"/>
    </row>
    <row r="93" spans="2:19" s="130" customFormat="1" x14ac:dyDescent="0.2">
      <c r="B93" s="224" t="s">
        <v>190</v>
      </c>
      <c r="C93" s="17"/>
      <c r="D93" s="177">
        <v>35</v>
      </c>
      <c r="E93" s="122"/>
      <c r="F93" s="205"/>
      <c r="J93" s="24"/>
      <c r="P93" s="41"/>
      <c r="Q93" s="219"/>
      <c r="R93" s="217"/>
      <c r="S93" s="41"/>
    </row>
    <row r="94" spans="2:19" s="130" customFormat="1" x14ac:dyDescent="0.2">
      <c r="B94" s="224" t="s">
        <v>197</v>
      </c>
      <c r="C94" s="17"/>
      <c r="D94" s="177">
        <v>36</v>
      </c>
      <c r="E94" s="122"/>
      <c r="F94" s="24"/>
      <c r="J94" s="23"/>
      <c r="P94" s="41"/>
      <c r="Q94" s="219"/>
      <c r="R94" s="217"/>
      <c r="S94" s="41"/>
    </row>
    <row r="95" spans="2:19" s="130" customFormat="1" x14ac:dyDescent="0.2">
      <c r="B95" s="224" t="s">
        <v>199</v>
      </c>
      <c r="C95" s="214"/>
      <c r="D95" s="177">
        <v>37</v>
      </c>
      <c r="E95" s="122"/>
      <c r="F95" s="209"/>
      <c r="J95" s="23"/>
      <c r="P95" s="41"/>
      <c r="Q95" s="219"/>
      <c r="R95" s="217"/>
      <c r="S95" s="41"/>
    </row>
    <row r="96" spans="2:19" s="130" customFormat="1" x14ac:dyDescent="0.2">
      <c r="B96" s="224" t="s">
        <v>198</v>
      </c>
      <c r="C96" s="17"/>
      <c r="D96" s="177">
        <v>38</v>
      </c>
      <c r="E96" s="122"/>
      <c r="F96" s="205"/>
      <c r="J96" s="23"/>
      <c r="P96" s="41"/>
      <c r="Q96" s="219"/>
      <c r="R96" s="217"/>
      <c r="S96" s="41"/>
    </row>
    <row r="97" spans="2:19" s="130" customFormat="1" x14ac:dyDescent="0.2">
      <c r="B97" s="224" t="s">
        <v>192</v>
      </c>
      <c r="C97" s="17"/>
      <c r="D97" s="177">
        <v>39</v>
      </c>
      <c r="E97" s="122"/>
      <c r="F97" s="205"/>
      <c r="J97" s="23"/>
      <c r="P97" s="41"/>
      <c r="Q97" s="219"/>
      <c r="R97" s="217"/>
      <c r="S97" s="41"/>
    </row>
    <row r="98" spans="2:19" s="130" customFormat="1" x14ac:dyDescent="0.2">
      <c r="B98" s="224" t="s">
        <v>189</v>
      </c>
      <c r="C98" s="17"/>
      <c r="D98" s="177">
        <v>40</v>
      </c>
      <c r="E98" s="122"/>
      <c r="F98" s="205"/>
      <c r="J98" s="23"/>
      <c r="P98" s="41"/>
      <c r="Q98" s="219"/>
      <c r="R98" s="217"/>
      <c r="S98" s="41"/>
    </row>
    <row r="99" spans="2:19" s="130" customFormat="1" x14ac:dyDescent="0.2">
      <c r="B99" s="176" t="s">
        <v>805</v>
      </c>
      <c r="C99" s="17"/>
      <c r="D99" s="177" t="s">
        <v>806</v>
      </c>
      <c r="E99" s="122"/>
      <c r="F99" s="294" t="s">
        <v>807</v>
      </c>
      <c r="J99" s="23"/>
      <c r="P99" s="41"/>
      <c r="Q99" s="41"/>
      <c r="R99" s="41"/>
      <c r="S99" s="41"/>
    </row>
    <row r="100" spans="2:19" ht="13.5" thickBot="1" x14ac:dyDescent="0.25">
      <c r="B100" s="178"/>
      <c r="C100" s="212"/>
      <c r="D100" s="179"/>
      <c r="E100" s="122"/>
    </row>
    <row r="101" spans="2:19" x14ac:dyDescent="0.2">
      <c r="E101" s="122"/>
    </row>
    <row r="102" spans="2:19" s="166" customFormat="1" ht="13.5" thickBot="1" x14ac:dyDescent="0.25">
      <c r="B102" s="167"/>
      <c r="C102" s="167"/>
      <c r="D102" s="168"/>
      <c r="E102" s="172"/>
    </row>
    <row r="103" spans="2:19" s="166" customFormat="1" ht="13.5" thickBot="1" x14ac:dyDescent="0.25">
      <c r="B103" s="427" t="s">
        <v>536</v>
      </c>
      <c r="C103" s="428"/>
      <c r="D103" s="429"/>
      <c r="E103" s="172"/>
    </row>
    <row r="104" spans="2:19" s="166" customFormat="1" x14ac:dyDescent="0.2">
      <c r="B104" s="180"/>
      <c r="C104" s="206"/>
      <c r="D104" s="181"/>
      <c r="E104" s="172"/>
    </row>
    <row r="105" spans="2:19" s="166" customFormat="1" x14ac:dyDescent="0.2">
      <c r="B105" s="176" t="s">
        <v>158</v>
      </c>
      <c r="C105" s="207"/>
      <c r="D105" s="177">
        <v>1</v>
      </c>
      <c r="E105" s="172"/>
    </row>
    <row r="106" spans="2:19" s="166" customFormat="1" x14ac:dyDescent="0.2">
      <c r="B106" s="176" t="s">
        <v>220</v>
      </c>
      <c r="C106" s="207"/>
      <c r="D106" s="177">
        <v>2</v>
      </c>
      <c r="E106" s="172"/>
    </row>
    <row r="107" spans="2:19" s="166" customFormat="1" x14ac:dyDescent="0.2">
      <c r="B107" s="176" t="s">
        <v>221</v>
      </c>
      <c r="C107" s="207"/>
      <c r="D107" s="177">
        <v>3</v>
      </c>
      <c r="E107" s="172"/>
    </row>
    <row r="108" spans="2:19" s="166" customFormat="1" x14ac:dyDescent="0.2">
      <c r="B108" s="176" t="s">
        <v>222</v>
      </c>
      <c r="C108" s="207"/>
      <c r="D108" s="177">
        <v>4</v>
      </c>
      <c r="E108" s="172"/>
    </row>
    <row r="109" spans="2:19" s="166" customFormat="1" x14ac:dyDescent="0.2">
      <c r="B109" s="176" t="s">
        <v>223</v>
      </c>
      <c r="C109" s="207"/>
      <c r="D109" s="177">
        <v>5</v>
      </c>
      <c r="E109" s="172"/>
    </row>
    <row r="110" spans="2:19" s="166" customFormat="1" ht="13.5" thickBot="1" x14ac:dyDescent="0.25">
      <c r="B110" s="178"/>
      <c r="C110" s="208"/>
      <c r="D110" s="179"/>
      <c r="E110" s="172"/>
    </row>
    <row r="111" spans="2:19" s="166" customFormat="1" x14ac:dyDescent="0.2">
      <c r="B111" s="167"/>
      <c r="C111" s="167"/>
      <c r="D111" s="168"/>
      <c r="E111" s="172"/>
    </row>
    <row r="112" spans="2:19" ht="13.5" thickBot="1" x14ac:dyDescent="0.25">
      <c r="E112" s="122"/>
      <c r="J112" s="166"/>
      <c r="L112" s="166"/>
    </row>
    <row r="113" spans="2:17" s="166" customFormat="1" x14ac:dyDescent="0.2">
      <c r="B113" s="419" t="s">
        <v>526</v>
      </c>
      <c r="C113" s="420"/>
      <c r="D113" s="420"/>
      <c r="E113" s="420"/>
      <c r="F113" s="421"/>
    </row>
    <row r="114" spans="2:17" s="166" customFormat="1" ht="12.75" customHeight="1" x14ac:dyDescent="0.2">
      <c r="B114" s="422" t="s">
        <v>527</v>
      </c>
      <c r="C114" s="423"/>
      <c r="D114" s="424"/>
      <c r="E114" s="425" t="s">
        <v>528</v>
      </c>
      <c r="F114" s="426"/>
      <c r="G114" s="167" t="s">
        <v>532</v>
      </c>
      <c r="H114" s="166" t="s">
        <v>630</v>
      </c>
    </row>
    <row r="115" spans="2:17" s="166" customFormat="1" x14ac:dyDescent="0.2">
      <c r="B115" s="432" t="s">
        <v>529</v>
      </c>
      <c r="C115" s="433"/>
      <c r="D115" s="252">
        <v>1</v>
      </c>
      <c r="E115" s="164" t="s">
        <v>233</v>
      </c>
      <c r="F115" s="253">
        <v>1</v>
      </c>
      <c r="H115" s="166" t="s">
        <v>533</v>
      </c>
    </row>
    <row r="116" spans="2:17" x14ac:dyDescent="0.2">
      <c r="B116" s="432" t="s">
        <v>530</v>
      </c>
      <c r="C116" s="433"/>
      <c r="D116" s="252">
        <v>2</v>
      </c>
      <c r="E116" s="164" t="s">
        <v>234</v>
      </c>
      <c r="F116" s="253">
        <v>2</v>
      </c>
      <c r="H116" t="s">
        <v>534</v>
      </c>
      <c r="J116" s="166"/>
      <c r="L116" s="166"/>
      <c r="N116" s="166"/>
      <c r="Q116" s="166"/>
    </row>
    <row r="117" spans="2:17" s="166" customFormat="1" x14ac:dyDescent="0.2">
      <c r="B117" s="434" t="s">
        <v>304</v>
      </c>
      <c r="C117" s="435"/>
      <c r="D117" s="252">
        <v>3</v>
      </c>
      <c r="E117" s="164" t="s">
        <v>158</v>
      </c>
      <c r="F117" s="253">
        <v>3</v>
      </c>
      <c r="H117" s="166" t="s">
        <v>628</v>
      </c>
    </row>
    <row r="118" spans="2:17" s="166" customFormat="1" x14ac:dyDescent="0.2">
      <c r="B118" s="432" t="s">
        <v>531</v>
      </c>
      <c r="C118" s="433"/>
      <c r="D118" s="252">
        <v>4</v>
      </c>
      <c r="E118" s="164" t="s">
        <v>227</v>
      </c>
      <c r="F118" s="253">
        <v>4</v>
      </c>
      <c r="H118" s="166" t="s">
        <v>629</v>
      </c>
    </row>
    <row r="119" spans="2:17" ht="13.5" thickBot="1" x14ac:dyDescent="0.25">
      <c r="B119" s="430"/>
      <c r="C119" s="431"/>
      <c r="D119" s="173"/>
      <c r="E119" s="174"/>
      <c r="F119" s="175"/>
      <c r="J119" s="166"/>
      <c r="L119" s="166"/>
      <c r="N119" s="166"/>
      <c r="Q119" s="166"/>
    </row>
    <row r="120" spans="2:17" x14ac:dyDescent="0.2">
      <c r="E120" s="122"/>
      <c r="J120" s="166"/>
      <c r="L120" s="166"/>
      <c r="N120" s="166"/>
      <c r="Q120" s="166"/>
    </row>
    <row r="121" spans="2:17" s="166" customFormat="1" x14ac:dyDescent="0.2">
      <c r="B121" s="167"/>
      <c r="C121" s="167"/>
      <c r="D121" s="168"/>
      <c r="E121" s="172"/>
    </row>
    <row r="122" spans="2:17" x14ac:dyDescent="0.2">
      <c r="J122" s="166"/>
    </row>
    <row r="123" spans="2:17" x14ac:dyDescent="0.2">
      <c r="J123" s="166"/>
    </row>
    <row r="124" spans="2:17" x14ac:dyDescent="0.2">
      <c r="J124" s="166"/>
    </row>
    <row r="125" spans="2:17" x14ac:dyDescent="0.2">
      <c r="J125" s="166"/>
    </row>
    <row r="126" spans="2:17" x14ac:dyDescent="0.2">
      <c r="J126" s="166"/>
    </row>
    <row r="127" spans="2:17" x14ac:dyDescent="0.2">
      <c r="J127" s="166"/>
    </row>
    <row r="128" spans="2:17" x14ac:dyDescent="0.2">
      <c r="J128" s="166"/>
    </row>
    <row r="129" spans="10:12" x14ac:dyDescent="0.2">
      <c r="J129" s="166"/>
    </row>
    <row r="130" spans="10:12" x14ac:dyDescent="0.2">
      <c r="J130" s="166"/>
    </row>
    <row r="131" spans="10:12" x14ac:dyDescent="0.2">
      <c r="J131" s="166"/>
    </row>
    <row r="132" spans="10:12" x14ac:dyDescent="0.2">
      <c r="J132" s="166"/>
      <c r="L132" s="166"/>
    </row>
    <row r="133" spans="10:12" x14ac:dyDescent="0.2">
      <c r="J133" s="166"/>
    </row>
    <row r="134" spans="10:12" x14ac:dyDescent="0.2">
      <c r="J134" s="166"/>
    </row>
    <row r="135" spans="10:12" x14ac:dyDescent="0.2">
      <c r="J135" s="166"/>
    </row>
    <row r="136" spans="10:12" x14ac:dyDescent="0.2">
      <c r="J136" s="166"/>
    </row>
    <row r="137" spans="10:12" x14ac:dyDescent="0.2">
      <c r="J137" s="166"/>
    </row>
    <row r="138" spans="10:12" x14ac:dyDescent="0.2">
      <c r="J138" s="166"/>
    </row>
    <row r="139" spans="10:12" x14ac:dyDescent="0.2">
      <c r="J139" s="166"/>
    </row>
    <row r="140" spans="10:12" x14ac:dyDescent="0.2">
      <c r="J140" s="166"/>
    </row>
    <row r="141" spans="10:12" x14ac:dyDescent="0.2">
      <c r="J141" s="166"/>
    </row>
    <row r="142" spans="10:12" x14ac:dyDescent="0.2">
      <c r="J142" s="166"/>
    </row>
  </sheetData>
  <sortState ref="P108:P133">
    <sortCondition ref="P112:P137"/>
  </sortState>
  <mergeCells count="12">
    <mergeCell ref="B119:C119"/>
    <mergeCell ref="B115:C115"/>
    <mergeCell ref="B116:C116"/>
    <mergeCell ref="B117:C117"/>
    <mergeCell ref="B118:C118"/>
    <mergeCell ref="B1:G1"/>
    <mergeCell ref="B56:D56"/>
    <mergeCell ref="B3:D3"/>
    <mergeCell ref="B113:F113"/>
    <mergeCell ref="B114:D114"/>
    <mergeCell ref="E114:F114"/>
    <mergeCell ref="B103:D103"/>
  </mergeCells>
  <printOptions horizontalCentered="1"/>
  <pageMargins left="0.43307086614173229" right="0.43307086614173229" top="0.94488188976377963" bottom="0.74803149606299213" header="0.31496062992125984" footer="0.31496062992125984"/>
  <pageSetup paperSize="9" scale="46" orientation="portrait" r:id="rId1"/>
  <headerFooter>
    <oddHeader>&amp;L&amp;G</oddHeader>
    <oddFooter>&amp;C&amp;8SARL ANTADIS, 40 Rue Sadi Carnot – 78120 RAMBOUILLET   Tél. : +33 (0)1 30 41 18 68 Fax : + 33 (0)1 72 70 38 33 email : contact@antadis.com 
SIRET : 443 924 527 00049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F42"/>
  <sheetViews>
    <sheetView zoomScaleNormal="100" workbookViewId="0">
      <selection activeCell="B1" sqref="B1:C42"/>
    </sheetView>
  </sheetViews>
  <sheetFormatPr baseColWidth="10" defaultRowHeight="12.75" x14ac:dyDescent="0.2"/>
  <cols>
    <col min="1" max="1" width="5.28515625" style="166" customWidth="1"/>
    <col min="2" max="2" width="21.42578125" style="167" customWidth="1"/>
    <col min="3" max="3" width="27.7109375" style="168" bestFit="1" customWidth="1"/>
    <col min="4" max="4" width="25" style="166" bestFit="1" customWidth="1"/>
    <col min="5" max="10" width="11.42578125" style="166"/>
    <col min="11" max="11" width="12.42578125" style="166" bestFit="1" customWidth="1"/>
    <col min="12" max="16" width="11.42578125" style="166"/>
    <col min="17" max="17" width="7.7109375" style="166" bestFit="1" customWidth="1"/>
    <col min="18" max="16384" width="11.42578125" style="166"/>
  </cols>
  <sheetData>
    <row r="1" spans="2:6" ht="27" thickBot="1" x14ac:dyDescent="0.25">
      <c r="B1" s="376" t="s">
        <v>631</v>
      </c>
      <c r="C1" s="378"/>
      <c r="D1" s="245"/>
      <c r="E1" s="245"/>
      <c r="F1" s="245"/>
    </row>
    <row r="2" spans="2:6" ht="29.25" customHeight="1" thickBot="1" x14ac:dyDescent="0.25">
      <c r="B2" s="166"/>
      <c r="C2" s="166"/>
    </row>
    <row r="3" spans="2:6" ht="13.5" thickBot="1" x14ac:dyDescent="0.25">
      <c r="B3" s="438" t="s">
        <v>344</v>
      </c>
      <c r="C3" s="439"/>
      <c r="D3" s="172"/>
    </row>
    <row r="4" spans="2:6" x14ac:dyDescent="0.2">
      <c r="B4" s="180" t="s">
        <v>158</v>
      </c>
      <c r="C4" s="181" t="s">
        <v>347</v>
      </c>
      <c r="D4" s="172"/>
    </row>
    <row r="5" spans="2:6" x14ac:dyDescent="0.2">
      <c r="B5" s="180" t="s">
        <v>220</v>
      </c>
      <c r="C5" s="181" t="s">
        <v>348</v>
      </c>
      <c r="D5" s="172"/>
    </row>
    <row r="6" spans="2:6" x14ac:dyDescent="0.2">
      <c r="B6" s="176" t="s">
        <v>221</v>
      </c>
      <c r="C6" s="177" t="s">
        <v>349</v>
      </c>
      <c r="D6" s="172"/>
    </row>
    <row r="7" spans="2:6" x14ac:dyDescent="0.2">
      <c r="B7" s="176" t="s">
        <v>222</v>
      </c>
      <c r="C7" s="177" t="s">
        <v>350</v>
      </c>
      <c r="D7" s="172"/>
    </row>
    <row r="8" spans="2:6" ht="13.5" thickBot="1" x14ac:dyDescent="0.25">
      <c r="B8" s="178" t="s">
        <v>223</v>
      </c>
      <c r="C8" s="179" t="s">
        <v>351</v>
      </c>
      <c r="D8" s="172"/>
    </row>
    <row r="9" spans="2:6" ht="13.5" thickBot="1" x14ac:dyDescent="0.25">
      <c r="B9" s="166"/>
      <c r="C9" s="166"/>
      <c r="D9" s="172"/>
    </row>
    <row r="10" spans="2:6" ht="13.5" thickBot="1" x14ac:dyDescent="0.25">
      <c r="B10" s="436" t="s">
        <v>345</v>
      </c>
      <c r="C10" s="437"/>
      <c r="D10" s="172"/>
    </row>
    <row r="11" spans="2:6" x14ac:dyDescent="0.2">
      <c r="B11" s="180" t="s">
        <v>158</v>
      </c>
      <c r="C11" s="181" t="s">
        <v>347</v>
      </c>
      <c r="D11" s="172"/>
    </row>
    <row r="12" spans="2:6" x14ac:dyDescent="0.2">
      <c r="B12" s="180" t="s">
        <v>220</v>
      </c>
      <c r="C12" s="181" t="s">
        <v>348</v>
      </c>
      <c r="D12" s="172"/>
    </row>
    <row r="13" spans="2:6" x14ac:dyDescent="0.2">
      <c r="B13" s="180" t="s">
        <v>221</v>
      </c>
      <c r="C13" s="181" t="s">
        <v>349</v>
      </c>
      <c r="D13" s="172"/>
    </row>
    <row r="14" spans="2:6" x14ac:dyDescent="0.2">
      <c r="B14" s="180" t="s">
        <v>224</v>
      </c>
      <c r="C14" s="181" t="s">
        <v>352</v>
      </c>
      <c r="D14" s="172"/>
    </row>
    <row r="15" spans="2:6" x14ac:dyDescent="0.2">
      <c r="B15" s="180" t="s">
        <v>225</v>
      </c>
      <c r="C15" s="181" t="s">
        <v>353</v>
      </c>
      <c r="D15" s="172"/>
    </row>
    <row r="16" spans="2:6" x14ac:dyDescent="0.2">
      <c r="B16" s="180" t="s">
        <v>222</v>
      </c>
      <c r="C16" s="181" t="s">
        <v>350</v>
      </c>
      <c r="D16" s="172"/>
    </row>
    <row r="17" spans="2:4" x14ac:dyDescent="0.2">
      <c r="B17" s="180" t="s">
        <v>223</v>
      </c>
      <c r="C17" s="181" t="s">
        <v>351</v>
      </c>
      <c r="D17" s="172"/>
    </row>
    <row r="18" spans="2:4" x14ac:dyDescent="0.2">
      <c r="B18" s="180" t="s">
        <v>226</v>
      </c>
      <c r="C18" s="181" t="s">
        <v>346</v>
      </c>
      <c r="D18" s="172"/>
    </row>
    <row r="19" spans="2:4" ht="13.5" thickBot="1" x14ac:dyDescent="0.25">
      <c r="B19" s="178"/>
      <c r="C19" s="179"/>
      <c r="D19" s="172"/>
    </row>
    <row r="20" spans="2:4" ht="13.5" thickBot="1" x14ac:dyDescent="0.25">
      <c r="B20" s="166"/>
      <c r="C20" s="166"/>
      <c r="D20" s="172"/>
    </row>
    <row r="21" spans="2:4" ht="13.5" thickBot="1" x14ac:dyDescent="0.25">
      <c r="B21" s="438" t="s">
        <v>354</v>
      </c>
      <c r="C21" s="439"/>
    </row>
    <row r="22" spans="2:4" x14ac:dyDescent="0.2">
      <c r="B22" s="180" t="s">
        <v>227</v>
      </c>
      <c r="C22" s="181" t="s">
        <v>355</v>
      </c>
    </row>
    <row r="23" spans="2:4" x14ac:dyDescent="0.2">
      <c r="B23" s="180" t="s">
        <v>228</v>
      </c>
      <c r="C23" s="181" t="s">
        <v>356</v>
      </c>
    </row>
    <row r="24" spans="2:4" x14ac:dyDescent="0.2">
      <c r="B24" s="180" t="s">
        <v>222</v>
      </c>
      <c r="C24" s="181" t="s">
        <v>350</v>
      </c>
    </row>
    <row r="25" spans="2:4" x14ac:dyDescent="0.2">
      <c r="B25" s="180" t="s">
        <v>223</v>
      </c>
      <c r="C25" s="181" t="s">
        <v>351</v>
      </c>
    </row>
    <row r="26" spans="2:4" ht="13.5" thickBot="1" x14ac:dyDescent="0.25">
      <c r="B26" s="178"/>
      <c r="C26" s="179"/>
    </row>
    <row r="27" spans="2:4" ht="13.5" thickBot="1" x14ac:dyDescent="0.25">
      <c r="B27" s="166"/>
      <c r="C27" s="166"/>
    </row>
    <row r="28" spans="2:4" ht="13.5" thickBot="1" x14ac:dyDescent="0.25">
      <c r="B28" s="436" t="s">
        <v>357</v>
      </c>
      <c r="C28" s="437"/>
    </row>
    <row r="29" spans="2:4" x14ac:dyDescent="0.2">
      <c r="B29" s="180" t="s">
        <v>227</v>
      </c>
      <c r="C29" s="181" t="s">
        <v>355</v>
      </c>
    </row>
    <row r="30" spans="2:4" x14ac:dyDescent="0.2">
      <c r="B30" s="180" t="s">
        <v>228</v>
      </c>
      <c r="C30" s="181" t="s">
        <v>356</v>
      </c>
    </row>
    <row r="31" spans="2:4" x14ac:dyDescent="0.2">
      <c r="B31" s="180" t="s">
        <v>229</v>
      </c>
      <c r="C31" s="181" t="s">
        <v>358</v>
      </c>
    </row>
    <row r="32" spans="2:4" x14ac:dyDescent="0.2">
      <c r="B32" s="180" t="s">
        <v>222</v>
      </c>
      <c r="C32" s="181" t="s">
        <v>350</v>
      </c>
    </row>
    <row r="33" spans="2:3" x14ac:dyDescent="0.2">
      <c r="B33" s="180" t="s">
        <v>223</v>
      </c>
      <c r="C33" s="181" t="s">
        <v>351</v>
      </c>
    </row>
    <row r="34" spans="2:3" x14ac:dyDescent="0.2">
      <c r="B34" s="180" t="s">
        <v>226</v>
      </c>
      <c r="C34" s="181" t="s">
        <v>346</v>
      </c>
    </row>
    <row r="35" spans="2:3" ht="13.5" thickBot="1" x14ac:dyDescent="0.25">
      <c r="B35" s="178"/>
      <c r="C35" s="179"/>
    </row>
    <row r="36" spans="2:3" ht="13.5" thickBot="1" x14ac:dyDescent="0.25">
      <c r="B36" s="166"/>
      <c r="C36" s="166"/>
    </row>
    <row r="37" spans="2:3" ht="13.5" thickBot="1" x14ac:dyDescent="0.25">
      <c r="B37" s="436" t="s">
        <v>359</v>
      </c>
      <c r="C37" s="437"/>
    </row>
    <row r="38" spans="2:3" x14ac:dyDescent="0.2">
      <c r="B38" s="180" t="s">
        <v>227</v>
      </c>
      <c r="C38" s="181" t="s">
        <v>355</v>
      </c>
    </row>
    <row r="39" spans="2:3" x14ac:dyDescent="0.2">
      <c r="B39" s="180" t="s">
        <v>230</v>
      </c>
      <c r="C39" s="181" t="s">
        <v>360</v>
      </c>
    </row>
    <row r="40" spans="2:3" x14ac:dyDescent="0.2">
      <c r="B40" s="180" t="s">
        <v>231</v>
      </c>
      <c r="C40" s="181" t="s">
        <v>361</v>
      </c>
    </row>
    <row r="41" spans="2:3" x14ac:dyDescent="0.2">
      <c r="B41" s="180" t="s">
        <v>232</v>
      </c>
      <c r="C41" s="181" t="s">
        <v>362</v>
      </c>
    </row>
    <row r="42" spans="2:3" ht="13.5" thickBot="1" x14ac:dyDescent="0.25">
      <c r="B42" s="178"/>
      <c r="C42" s="179"/>
    </row>
  </sheetData>
  <mergeCells count="6">
    <mergeCell ref="B37:C37"/>
    <mergeCell ref="B1:C1"/>
    <mergeCell ref="B3:C3"/>
    <mergeCell ref="B10:C10"/>
    <mergeCell ref="B21:C21"/>
    <mergeCell ref="B28:C28"/>
  </mergeCells>
  <printOptions horizontalCentered="1"/>
  <pageMargins left="0.43307086614173229" right="0.43307086614173229" top="0.94488188976377963" bottom="0.74803149606299213" header="0.31496062992125984" footer="0.31496062992125984"/>
  <pageSetup paperSize="9" orientation="portrait" r:id="rId1"/>
  <headerFooter>
    <oddHeader>&amp;L&amp;G</oddHeader>
    <oddFooter>&amp;C&amp;8SARL ANTADIS, 40 Rue Sadi Carnot – 78120 RAMBOUILLET   Tél. : +33 (0)1 30 41 18 68 Fax : + 33 (0)1 72 70 38 33 email : contact@antadis.com 
SIRET : 443 924 527 00049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CommonMap</vt:lpstr>
      <vt:lpstr>CntrMap</vt:lpstr>
      <vt:lpstr>Alphanumérique</vt:lpstr>
      <vt:lpstr>Tarifs</vt:lpstr>
      <vt:lpstr>CntrMap!Impression_des_titres</vt:lpstr>
      <vt:lpstr>Alphanumérique!Zone_d_impression</vt:lpstr>
      <vt:lpstr>CntrMap!Zone_d_impression</vt:lpstr>
      <vt:lpstr>CommonMap!Zone_d_impression</vt:lpstr>
      <vt:lpstr>Tarifs!Zone_d_impression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Nathanael MUNIER</dc:creator>
  <cp:lastModifiedBy>Nath</cp:lastModifiedBy>
  <cp:lastPrinted>2019-01-14T10:57:51Z</cp:lastPrinted>
  <dcterms:created xsi:type="dcterms:W3CDTF">2011-05-15T17:35:37Z</dcterms:created>
  <dcterms:modified xsi:type="dcterms:W3CDTF">2019-01-14T10:58:02Z</dcterms:modified>
</cp:coreProperties>
</file>